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cuments\카카오톡 받은 파일\"/>
    </mc:Choice>
  </mc:AlternateContent>
  <bookViews>
    <workbookView xWindow="0" yWindow="0" windowWidth="28800" windowHeight="11730"/>
  </bookViews>
  <sheets>
    <sheet name="일별" sheetId="5" r:id="rId1"/>
    <sheet name="레이아웃(여주)" sheetId="7" r:id="rId2"/>
    <sheet name="이천DC3층" sheetId="8" r:id="rId3"/>
  </sheets>
  <definedNames>
    <definedName name="_xlnm._FilterDatabase" localSheetId="1" hidden="1">'레이아웃(여주)'!#REF!</definedName>
    <definedName name="_xlnm._FilterDatabase" localSheetId="0" hidden="1">일별!$B$2:$Q$191</definedName>
    <definedName name="_xlnm.Print_Area" localSheetId="2">이천DC3층!$I$3:$EB$69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K76" i="5" l="1"/>
  <c r="IK72" i="5"/>
  <c r="IK68" i="5"/>
  <c r="IK69" i="5" s="1"/>
  <c r="IK43" i="5"/>
  <c r="IJ76" i="5"/>
  <c r="IJ72" i="5"/>
  <c r="IJ68" i="5"/>
  <c r="IJ69" i="5" s="1"/>
  <c r="IJ43" i="5"/>
  <c r="IK18" i="5"/>
  <c r="IK17" i="5"/>
  <c r="IJ18" i="5"/>
  <c r="IJ17" i="5"/>
  <c r="IK77" i="5" l="1"/>
  <c r="IJ77" i="5"/>
  <c r="II72" i="5" l="1"/>
  <c r="II76" i="5" s="1"/>
  <c r="II68" i="5"/>
  <c r="II69" i="5" s="1"/>
  <c r="II43" i="5"/>
  <c r="IH72" i="5"/>
  <c r="II77" i="5" l="1"/>
  <c r="IG72" i="5" l="1"/>
  <c r="IF72" i="5" l="1"/>
  <c r="IE72" i="5" l="1"/>
  <c r="ID70" i="5" l="1"/>
  <c r="IC70" i="5"/>
  <c r="IB70" i="5"/>
  <c r="IA70" i="5"/>
  <c r="ID72" i="5"/>
  <c r="IC72" i="5"/>
  <c r="IB72" i="5"/>
  <c r="IA72" i="5"/>
  <c r="IA43" i="5" l="1"/>
  <c r="HZ72" i="5" l="1"/>
  <c r="HZ70" i="5"/>
  <c r="HY72" i="5" l="1"/>
  <c r="HY70" i="5"/>
  <c r="HX72" i="5" l="1"/>
  <c r="HX70" i="5"/>
  <c r="HW72" i="5" l="1"/>
  <c r="HW70" i="5"/>
  <c r="HV72" i="5" l="1"/>
  <c r="HV70" i="5"/>
  <c r="HU72" i="5" l="1"/>
  <c r="HU70" i="5"/>
  <c r="HU76" i="5" s="1"/>
  <c r="HU68" i="5"/>
  <c r="HU69" i="5" s="1"/>
  <c r="HU43" i="5"/>
  <c r="HU18" i="5"/>
  <c r="HU17" i="5"/>
  <c r="HU77" i="5" l="1"/>
  <c r="HT72" i="5"/>
  <c r="HT70" i="5"/>
  <c r="HS72" i="5" l="1"/>
  <c r="HS70" i="5"/>
  <c r="HR72" i="5" l="1"/>
  <c r="HR70" i="5"/>
  <c r="HQ72" i="5" l="1"/>
  <c r="HQ70" i="5"/>
  <c r="CV72" i="5" l="1"/>
  <c r="HP72" i="5" l="1"/>
  <c r="HP70" i="5"/>
  <c r="HO72" i="5" l="1"/>
  <c r="HO70" i="5"/>
  <c r="HN18" i="5" l="1"/>
  <c r="HN17" i="5"/>
  <c r="HN76" i="5"/>
  <c r="HN72" i="5"/>
  <c r="HN70" i="5"/>
  <c r="HN68" i="5"/>
  <c r="HN69" i="5" s="1"/>
  <c r="HN43" i="5"/>
  <c r="HM72" i="5"/>
  <c r="HM70" i="5"/>
  <c r="HN77" i="5" l="1"/>
  <c r="HL72" i="5" l="1"/>
  <c r="HL70" i="5"/>
  <c r="HK72" i="5" l="1"/>
  <c r="HK70" i="5"/>
  <c r="HJ72" i="5" l="1"/>
  <c r="HJ70" i="5"/>
  <c r="HI72" i="5" l="1"/>
  <c r="HI70" i="5"/>
  <c r="HH72" i="5" l="1"/>
  <c r="HH70" i="5"/>
  <c r="HH18" i="5" l="1"/>
  <c r="HE18" i="5"/>
  <c r="HE17" i="5"/>
  <c r="HE72" i="5"/>
  <c r="HE70" i="5"/>
  <c r="HF76" i="5" l="1"/>
  <c r="HF72" i="5"/>
  <c r="HF70" i="5"/>
  <c r="HF68" i="5"/>
  <c r="HF69" i="5" s="1"/>
  <c r="HF43" i="5"/>
  <c r="HG72" i="5"/>
  <c r="HG70" i="5"/>
  <c r="HD72" i="5" l="1"/>
  <c r="HD70" i="5"/>
  <c r="HC72" i="5" l="1"/>
  <c r="HC70" i="5"/>
  <c r="HB72" i="5" l="1"/>
  <c r="HB70" i="5"/>
  <c r="HA72" i="5" l="1"/>
  <c r="HA70" i="5"/>
  <c r="GX72" i="5" l="1"/>
  <c r="GX70" i="5"/>
  <c r="GY72" i="5"/>
  <c r="GY70" i="5"/>
  <c r="GY76" i="5" s="1"/>
  <c r="GY68" i="5"/>
  <c r="GY69" i="5" s="1"/>
  <c r="GY43" i="5"/>
  <c r="GY18" i="5"/>
  <c r="GY17" i="5"/>
  <c r="GY77" i="5" l="1"/>
  <c r="GZ72" i="5" l="1"/>
  <c r="GZ70" i="5"/>
  <c r="GW72" i="5" l="1"/>
  <c r="GW70" i="5"/>
  <c r="GV72" i="5" l="1"/>
  <c r="GV70" i="5"/>
  <c r="GU72" i="5" l="1"/>
  <c r="GU70" i="5"/>
  <c r="GT72" i="5" l="1"/>
  <c r="GT70" i="5"/>
  <c r="GS18" i="5" l="1"/>
  <c r="GS17" i="5"/>
  <c r="GS72" i="5"/>
  <c r="GS70" i="5"/>
  <c r="GR72" i="5"/>
  <c r="GR70" i="5"/>
  <c r="GQ72" i="5" l="1"/>
  <c r="GQ70" i="5"/>
  <c r="GP72" i="5" l="1"/>
  <c r="GP70" i="5"/>
  <c r="GO72" i="5" l="1"/>
  <c r="GO70" i="5"/>
  <c r="GN72" i="5" l="1"/>
  <c r="GN70" i="5"/>
  <c r="GM72" i="5" l="1"/>
  <c r="GM70" i="5"/>
  <c r="GL18" i="5" l="1"/>
  <c r="GL17" i="5"/>
  <c r="GL72" i="5"/>
  <c r="GL70" i="5"/>
  <c r="GK72" i="5"/>
  <c r="GK70" i="5"/>
  <c r="GL43" i="5"/>
  <c r="GJ72" i="5" l="1"/>
  <c r="GJ70" i="5"/>
  <c r="GI72" i="5" l="1"/>
  <c r="GI70" i="5"/>
  <c r="GH72" i="5" l="1"/>
  <c r="GH70" i="5"/>
  <c r="GG72" i="5" l="1"/>
  <c r="GG70" i="5"/>
  <c r="GF72" i="5" l="1"/>
  <c r="GF70" i="5"/>
  <c r="GE72" i="5" l="1"/>
  <c r="GE70" i="5"/>
  <c r="GE68" i="5"/>
  <c r="GE69" i="5" s="1"/>
  <c r="GE43" i="5"/>
  <c r="GD72" i="5"/>
  <c r="GD70" i="5"/>
  <c r="GC72" i="5" l="1"/>
  <c r="GC70" i="5"/>
  <c r="GB72" i="5" l="1"/>
  <c r="GB70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GA72" i="5" l="1"/>
  <c r="GA70" i="5"/>
  <c r="FZ72" i="5" l="1"/>
  <c r="FZ70" i="5"/>
  <c r="FY72" i="5" l="1"/>
  <c r="FY70" i="5"/>
  <c r="FX72" i="5" l="1"/>
  <c r="FX70" i="5"/>
  <c r="FX76" i="5" s="1"/>
  <c r="FX77" i="5" s="1"/>
  <c r="FX68" i="5"/>
  <c r="FX69" i="5" s="1"/>
  <c r="FX43" i="5"/>
  <c r="FX18" i="5"/>
  <c r="FX17" i="5"/>
  <c r="FW72" i="5"/>
  <c r="FW70" i="5"/>
  <c r="FV72" i="5" l="1"/>
  <c r="FV70" i="5"/>
  <c r="FU72" i="5" l="1"/>
  <c r="FU70" i="5"/>
  <c r="FT72" i="5" l="1"/>
  <c r="FT70" i="5"/>
  <c r="FS72" i="5" l="1"/>
  <c r="FS70" i="5"/>
  <c r="FR72" i="5" l="1"/>
  <c r="FR70" i="5"/>
  <c r="FQ70" i="5" l="1"/>
  <c r="FP70" i="5"/>
  <c r="FQ72" i="5"/>
  <c r="FP72" i="5"/>
  <c r="FQ76" i="5" l="1"/>
  <c r="FQ68" i="5"/>
  <c r="FQ69" i="5" s="1"/>
  <c r="FQ43" i="5"/>
  <c r="FQ18" i="5"/>
  <c r="FQ17" i="5"/>
  <c r="FQ77" i="5" l="1"/>
  <c r="FN72" i="5" l="1"/>
  <c r="FN70" i="5"/>
  <c r="FO70" i="5" l="1"/>
  <c r="FO72" i="5"/>
  <c r="FM72" i="5" l="1"/>
  <c r="FM70" i="5"/>
  <c r="FL70" i="5" l="1"/>
  <c r="FL72" i="5"/>
  <c r="FK72" i="5" l="1"/>
  <c r="FK70" i="5"/>
  <c r="FI72" i="5" l="1"/>
  <c r="FI70" i="5"/>
  <c r="FJ72" i="5"/>
  <c r="FJ70" i="5"/>
  <c r="FH70" i="5"/>
  <c r="FH72" i="5"/>
  <c r="I112" i="5" l="1"/>
  <c r="FG72" i="5" l="1"/>
  <c r="FG70" i="5"/>
  <c r="EV70" i="5" l="1"/>
  <c r="EU70" i="5"/>
  <c r="ET70" i="5"/>
  <c r="ES70" i="5"/>
  <c r="ER70" i="5"/>
  <c r="EQ70" i="5"/>
  <c r="EP70" i="5"/>
  <c r="EO70" i="5"/>
  <c r="EN70" i="5"/>
  <c r="EM70" i="5"/>
  <c r="EL70" i="5"/>
  <c r="EK70" i="5"/>
  <c r="EJ70" i="5"/>
  <c r="EW70" i="5"/>
  <c r="EX70" i="5"/>
  <c r="EY70" i="5"/>
  <c r="EZ70" i="5"/>
  <c r="FA70" i="5"/>
  <c r="FB70" i="5"/>
  <c r="FC70" i="5"/>
  <c r="FD70" i="5"/>
  <c r="FE70" i="5"/>
  <c r="FF70" i="5"/>
  <c r="FE72" i="5"/>
  <c r="FD72" i="5"/>
  <c r="FC72" i="5"/>
  <c r="FF72" i="5"/>
  <c r="FF18" i="5" l="1"/>
  <c r="FC18" i="5" l="1"/>
  <c r="FC17" i="5"/>
  <c r="FB72" i="5"/>
  <c r="FB76" i="5"/>
  <c r="FB68" i="5"/>
  <c r="FA72" i="5" l="1"/>
  <c r="EY72" i="5" l="1"/>
  <c r="EZ72" i="5" l="1"/>
  <c r="EX72" i="5" l="1"/>
  <c r="EW72" i="5" l="1"/>
  <c r="EV72" i="5" l="1"/>
  <c r="EU72" i="5"/>
  <c r="ET72" i="5" l="1"/>
  <c r="ES72" i="5" l="1"/>
  <c r="ER72" i="5" l="1"/>
  <c r="EQ72" i="5" l="1"/>
  <c r="EP72" i="5" l="1"/>
  <c r="EO72" i="5" l="1"/>
  <c r="EO76" i="5" s="1"/>
  <c r="EO68" i="5"/>
  <c r="EO69" i="5" s="1"/>
  <c r="EO43" i="5"/>
  <c r="EN72" i="5"/>
  <c r="EO77" i="5" l="1"/>
  <c r="EM72" i="5" l="1"/>
  <c r="EI72" i="5" l="1"/>
  <c r="EL72" i="5"/>
  <c r="EK72" i="5" l="1"/>
  <c r="EJ72" i="5" l="1"/>
  <c r="EH72" i="5" l="1"/>
  <c r="EG72" i="5"/>
  <c r="EF72" i="5" l="1"/>
  <c r="EE72" i="5" l="1"/>
  <c r="ED72" i="5" l="1"/>
  <c r="EC72" i="5" l="1"/>
  <c r="EB72" i="5" l="1"/>
  <c r="CW72" i="5" l="1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A18" i="5" l="1"/>
  <c r="EA17" i="5"/>
  <c r="H76" i="5" l="1"/>
  <c r="NT190" i="5" l="1"/>
  <c r="NT189" i="5"/>
  <c r="NT188" i="5"/>
  <c r="NT187" i="5"/>
  <c r="NT186" i="5"/>
  <c r="NT185" i="5"/>
  <c r="N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CT184" i="5"/>
  <c r="CU184" i="5"/>
  <c r="CV184" i="5"/>
  <c r="CW184" i="5"/>
  <c r="CX184" i="5"/>
  <c r="CY184" i="5"/>
  <c r="CZ184" i="5"/>
  <c r="DA184" i="5"/>
  <c r="DB184" i="5"/>
  <c r="DC184" i="5"/>
  <c r="DD184" i="5"/>
  <c r="DE184" i="5"/>
  <c r="DF184" i="5"/>
  <c r="DG184" i="5"/>
  <c r="DH184" i="5"/>
  <c r="DI184" i="5"/>
  <c r="DJ184" i="5"/>
  <c r="DK184" i="5"/>
  <c r="DL184" i="5"/>
  <c r="DM184" i="5"/>
  <c r="DN184" i="5"/>
  <c r="DO184" i="5"/>
  <c r="DP184" i="5"/>
  <c r="DQ184" i="5"/>
  <c r="DR184" i="5"/>
  <c r="DS184" i="5"/>
  <c r="DT184" i="5"/>
  <c r="DU184" i="5"/>
  <c r="DV184" i="5"/>
  <c r="DW184" i="5"/>
  <c r="DX184" i="5"/>
  <c r="DY184" i="5"/>
  <c r="DZ184" i="5"/>
  <c r="EA184" i="5"/>
  <c r="EB184" i="5"/>
  <c r="EC184" i="5"/>
  <c r="ED184" i="5"/>
  <c r="EE184" i="5"/>
  <c r="EF184" i="5"/>
  <c r="EG184" i="5"/>
  <c r="EH184" i="5"/>
  <c r="EI184" i="5"/>
  <c r="EJ184" i="5"/>
  <c r="EK184" i="5"/>
  <c r="EL184" i="5"/>
  <c r="EM184" i="5"/>
  <c r="EN184" i="5"/>
  <c r="EO184" i="5"/>
  <c r="EP184" i="5"/>
  <c r="EQ184" i="5"/>
  <c r="ER184" i="5"/>
  <c r="ES184" i="5"/>
  <c r="ET184" i="5"/>
  <c r="EU184" i="5"/>
  <c r="EV184" i="5"/>
  <c r="EW184" i="5"/>
  <c r="EX184" i="5"/>
  <c r="EY184" i="5"/>
  <c r="EZ184" i="5"/>
  <c r="FA184" i="5"/>
  <c r="FB184" i="5"/>
  <c r="FC184" i="5"/>
  <c r="FD184" i="5"/>
  <c r="FE184" i="5"/>
  <c r="FF184" i="5"/>
  <c r="FG184" i="5"/>
  <c r="FH184" i="5"/>
  <c r="FI184" i="5"/>
  <c r="FJ184" i="5"/>
  <c r="FK184" i="5"/>
  <c r="FL184" i="5"/>
  <c r="FM184" i="5"/>
  <c r="FN184" i="5"/>
  <c r="FO184" i="5"/>
  <c r="FP184" i="5"/>
  <c r="FQ184" i="5"/>
  <c r="FR184" i="5"/>
  <c r="FS184" i="5"/>
  <c r="FT184" i="5"/>
  <c r="FU184" i="5"/>
  <c r="FV184" i="5"/>
  <c r="FW184" i="5"/>
  <c r="FX184" i="5"/>
  <c r="FY184" i="5"/>
  <c r="FZ184" i="5"/>
  <c r="GA184" i="5"/>
  <c r="GB184" i="5"/>
  <c r="GC184" i="5"/>
  <c r="GD184" i="5"/>
  <c r="GE184" i="5"/>
  <c r="GF184" i="5"/>
  <c r="GG184" i="5"/>
  <c r="GH184" i="5"/>
  <c r="GI184" i="5"/>
  <c r="GJ184" i="5"/>
  <c r="GK184" i="5"/>
  <c r="GL184" i="5"/>
  <c r="GM184" i="5"/>
  <c r="GN184" i="5"/>
  <c r="GO184" i="5"/>
  <c r="GP184" i="5"/>
  <c r="GQ184" i="5"/>
  <c r="GR184" i="5"/>
  <c r="GS184" i="5"/>
  <c r="GT184" i="5"/>
  <c r="GU184" i="5"/>
  <c r="GV184" i="5"/>
  <c r="GW184" i="5"/>
  <c r="GX184" i="5"/>
  <c r="GY184" i="5"/>
  <c r="GZ184" i="5"/>
  <c r="HA184" i="5"/>
  <c r="HB184" i="5"/>
  <c r="HC184" i="5"/>
  <c r="HD184" i="5"/>
  <c r="HE184" i="5"/>
  <c r="HF184" i="5"/>
  <c r="HG184" i="5"/>
  <c r="HH184" i="5"/>
  <c r="HI184" i="5"/>
  <c r="HJ184" i="5"/>
  <c r="HK184" i="5"/>
  <c r="HL184" i="5"/>
  <c r="HM184" i="5"/>
  <c r="HN184" i="5"/>
  <c r="HO184" i="5"/>
  <c r="HP184" i="5"/>
  <c r="HQ184" i="5"/>
  <c r="HR184" i="5"/>
  <c r="HS184" i="5"/>
  <c r="HT184" i="5"/>
  <c r="HU184" i="5"/>
  <c r="HV184" i="5"/>
  <c r="HW184" i="5"/>
  <c r="HX184" i="5"/>
  <c r="HY184" i="5"/>
  <c r="HZ184" i="5"/>
  <c r="IA184" i="5"/>
  <c r="IB184" i="5"/>
  <c r="IC184" i="5"/>
  <c r="ID184" i="5"/>
  <c r="IE184" i="5"/>
  <c r="IF184" i="5"/>
  <c r="IG184" i="5"/>
  <c r="IH184" i="5"/>
  <c r="II184" i="5"/>
  <c r="IJ184" i="5"/>
  <c r="IK184" i="5"/>
  <c r="IL184" i="5"/>
  <c r="IM184" i="5"/>
  <c r="IN184" i="5"/>
  <c r="IO184" i="5"/>
  <c r="IP184" i="5"/>
  <c r="IQ184" i="5"/>
  <c r="IR184" i="5"/>
  <c r="IS184" i="5"/>
  <c r="IT184" i="5"/>
  <c r="IU184" i="5"/>
  <c r="IV184" i="5"/>
  <c r="IW184" i="5"/>
  <c r="IX184" i="5"/>
  <c r="IY184" i="5"/>
  <c r="IZ184" i="5"/>
  <c r="JA184" i="5"/>
  <c r="JB184" i="5"/>
  <c r="JC184" i="5"/>
  <c r="JD184" i="5"/>
  <c r="JE184" i="5"/>
  <c r="JF184" i="5"/>
  <c r="JG184" i="5"/>
  <c r="JH184" i="5"/>
  <c r="JI184" i="5"/>
  <c r="JJ184" i="5"/>
  <c r="JK184" i="5"/>
  <c r="JL184" i="5"/>
  <c r="JM184" i="5"/>
  <c r="JN184" i="5"/>
  <c r="JO184" i="5"/>
  <c r="JP184" i="5"/>
  <c r="JQ184" i="5"/>
  <c r="JR184" i="5"/>
  <c r="JS184" i="5"/>
  <c r="JT184" i="5"/>
  <c r="JU184" i="5"/>
  <c r="JV184" i="5"/>
  <c r="JW184" i="5"/>
  <c r="JX184" i="5"/>
  <c r="JY184" i="5"/>
  <c r="JZ184" i="5"/>
  <c r="KA184" i="5"/>
  <c r="KB184" i="5"/>
  <c r="KC184" i="5"/>
  <c r="KD184" i="5"/>
  <c r="KE184" i="5"/>
  <c r="KF184" i="5"/>
  <c r="KG184" i="5"/>
  <c r="KH184" i="5"/>
  <c r="KI184" i="5"/>
  <c r="KJ184" i="5"/>
  <c r="KK184" i="5"/>
  <c r="KL184" i="5"/>
  <c r="KM184" i="5"/>
  <c r="KN184" i="5"/>
  <c r="KO184" i="5"/>
  <c r="KP184" i="5"/>
  <c r="KQ184" i="5"/>
  <c r="KR184" i="5"/>
  <c r="KS184" i="5"/>
  <c r="KT184" i="5"/>
  <c r="KU184" i="5"/>
  <c r="KV184" i="5"/>
  <c r="KW184" i="5"/>
  <c r="KX184" i="5"/>
  <c r="KY184" i="5"/>
  <c r="KZ184" i="5"/>
  <c r="LA184" i="5"/>
  <c r="LB184" i="5"/>
  <c r="LC184" i="5"/>
  <c r="LD184" i="5"/>
  <c r="LE184" i="5"/>
  <c r="LF184" i="5"/>
  <c r="LG184" i="5"/>
  <c r="LH184" i="5"/>
  <c r="LI184" i="5"/>
  <c r="LJ184" i="5"/>
  <c r="LK184" i="5"/>
  <c r="LL184" i="5"/>
  <c r="LM184" i="5"/>
  <c r="LN184" i="5"/>
  <c r="LO184" i="5"/>
  <c r="LP184" i="5"/>
  <c r="LQ184" i="5"/>
  <c r="LR184" i="5"/>
  <c r="LS184" i="5"/>
  <c r="LT184" i="5"/>
  <c r="LU184" i="5"/>
  <c r="LV184" i="5"/>
  <c r="LW184" i="5"/>
  <c r="LX184" i="5"/>
  <c r="LY184" i="5"/>
  <c r="LZ184" i="5"/>
  <c r="MA184" i="5"/>
  <c r="MB184" i="5"/>
  <c r="MC184" i="5"/>
  <c r="MD184" i="5"/>
  <c r="ME184" i="5"/>
  <c r="MF184" i="5"/>
  <c r="MG184" i="5"/>
  <c r="MH184" i="5"/>
  <c r="MI184" i="5"/>
  <c r="MJ184" i="5"/>
  <c r="MK184" i="5"/>
  <c r="ML184" i="5"/>
  <c r="MM184" i="5"/>
  <c r="MN184" i="5"/>
  <c r="MO184" i="5"/>
  <c r="MP184" i="5"/>
  <c r="MQ184" i="5"/>
  <c r="MR184" i="5"/>
  <c r="MS184" i="5"/>
  <c r="MT184" i="5"/>
  <c r="MU184" i="5"/>
  <c r="MV184" i="5"/>
  <c r="MW184" i="5"/>
  <c r="MX184" i="5"/>
  <c r="MY184" i="5"/>
  <c r="MZ184" i="5"/>
  <c r="NA184" i="5"/>
  <c r="NB184" i="5"/>
  <c r="NC184" i="5"/>
  <c r="ND184" i="5"/>
  <c r="NE184" i="5"/>
  <c r="NF184" i="5"/>
  <c r="NG184" i="5"/>
  <c r="NH184" i="5"/>
  <c r="NI184" i="5"/>
  <c r="NJ184" i="5"/>
  <c r="NK184" i="5"/>
  <c r="NL184" i="5"/>
  <c r="NM184" i="5"/>
  <c r="NN184" i="5"/>
  <c r="NO184" i="5"/>
  <c r="NP184" i="5"/>
  <c r="NQ184" i="5"/>
  <c r="NR184" i="5"/>
  <c r="NS184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CT185" i="5"/>
  <c r="CU185" i="5"/>
  <c r="CV185" i="5"/>
  <c r="CW185" i="5"/>
  <c r="CX185" i="5"/>
  <c r="CY185" i="5"/>
  <c r="CZ185" i="5"/>
  <c r="DA185" i="5"/>
  <c r="DB185" i="5"/>
  <c r="DC185" i="5"/>
  <c r="DD185" i="5"/>
  <c r="DE185" i="5"/>
  <c r="DF185" i="5"/>
  <c r="DG185" i="5"/>
  <c r="DH185" i="5"/>
  <c r="DI185" i="5"/>
  <c r="DJ185" i="5"/>
  <c r="DK185" i="5"/>
  <c r="DL185" i="5"/>
  <c r="DM185" i="5"/>
  <c r="DN185" i="5"/>
  <c r="DO185" i="5"/>
  <c r="DP185" i="5"/>
  <c r="DQ185" i="5"/>
  <c r="DR185" i="5"/>
  <c r="DS185" i="5"/>
  <c r="DT185" i="5"/>
  <c r="DU185" i="5"/>
  <c r="DV185" i="5"/>
  <c r="DW185" i="5"/>
  <c r="DX185" i="5"/>
  <c r="DY185" i="5"/>
  <c r="DZ185" i="5"/>
  <c r="EA185" i="5"/>
  <c r="EB185" i="5"/>
  <c r="EC185" i="5"/>
  <c r="ED185" i="5"/>
  <c r="EE185" i="5"/>
  <c r="EF185" i="5"/>
  <c r="EG185" i="5"/>
  <c r="EH185" i="5"/>
  <c r="EI185" i="5"/>
  <c r="EJ185" i="5"/>
  <c r="EK185" i="5"/>
  <c r="EL185" i="5"/>
  <c r="EM185" i="5"/>
  <c r="EN185" i="5"/>
  <c r="EO185" i="5"/>
  <c r="EP185" i="5"/>
  <c r="EQ185" i="5"/>
  <c r="ER185" i="5"/>
  <c r="ES185" i="5"/>
  <c r="ET185" i="5"/>
  <c r="EU185" i="5"/>
  <c r="EV185" i="5"/>
  <c r="EW185" i="5"/>
  <c r="EX185" i="5"/>
  <c r="EY185" i="5"/>
  <c r="EZ185" i="5"/>
  <c r="FA185" i="5"/>
  <c r="FB185" i="5"/>
  <c r="FC185" i="5"/>
  <c r="FD185" i="5"/>
  <c r="FE185" i="5"/>
  <c r="FF185" i="5"/>
  <c r="FG185" i="5"/>
  <c r="FH185" i="5"/>
  <c r="FI185" i="5"/>
  <c r="FJ185" i="5"/>
  <c r="FK185" i="5"/>
  <c r="FL185" i="5"/>
  <c r="FM185" i="5"/>
  <c r="FN185" i="5"/>
  <c r="FO185" i="5"/>
  <c r="FP185" i="5"/>
  <c r="FQ185" i="5"/>
  <c r="FR185" i="5"/>
  <c r="FS185" i="5"/>
  <c r="FT185" i="5"/>
  <c r="FU185" i="5"/>
  <c r="FV185" i="5"/>
  <c r="FW185" i="5"/>
  <c r="FX185" i="5"/>
  <c r="FY185" i="5"/>
  <c r="FZ185" i="5"/>
  <c r="GA185" i="5"/>
  <c r="GB185" i="5"/>
  <c r="GC185" i="5"/>
  <c r="GD185" i="5"/>
  <c r="GE185" i="5"/>
  <c r="GF185" i="5"/>
  <c r="GG185" i="5"/>
  <c r="GH185" i="5"/>
  <c r="GI185" i="5"/>
  <c r="GJ185" i="5"/>
  <c r="GK185" i="5"/>
  <c r="GL185" i="5"/>
  <c r="GM185" i="5"/>
  <c r="GN185" i="5"/>
  <c r="GO185" i="5"/>
  <c r="GP185" i="5"/>
  <c r="GQ185" i="5"/>
  <c r="GR185" i="5"/>
  <c r="GS185" i="5"/>
  <c r="GT185" i="5"/>
  <c r="GU185" i="5"/>
  <c r="GV185" i="5"/>
  <c r="GW185" i="5"/>
  <c r="GX185" i="5"/>
  <c r="GY185" i="5"/>
  <c r="GZ185" i="5"/>
  <c r="HA185" i="5"/>
  <c r="HB185" i="5"/>
  <c r="HC185" i="5"/>
  <c r="HD185" i="5"/>
  <c r="HE185" i="5"/>
  <c r="HF185" i="5"/>
  <c r="HG185" i="5"/>
  <c r="HH185" i="5"/>
  <c r="HI185" i="5"/>
  <c r="HJ185" i="5"/>
  <c r="HK185" i="5"/>
  <c r="HL185" i="5"/>
  <c r="HM185" i="5"/>
  <c r="HN185" i="5"/>
  <c r="HO185" i="5"/>
  <c r="HP185" i="5"/>
  <c r="HQ185" i="5"/>
  <c r="HR185" i="5"/>
  <c r="HS185" i="5"/>
  <c r="HT185" i="5"/>
  <c r="HU185" i="5"/>
  <c r="HV185" i="5"/>
  <c r="HW185" i="5"/>
  <c r="HX185" i="5"/>
  <c r="HY185" i="5"/>
  <c r="HZ185" i="5"/>
  <c r="IA185" i="5"/>
  <c r="IB185" i="5"/>
  <c r="IC185" i="5"/>
  <c r="ID185" i="5"/>
  <c r="IE185" i="5"/>
  <c r="IF185" i="5"/>
  <c r="IG185" i="5"/>
  <c r="IH185" i="5"/>
  <c r="II185" i="5"/>
  <c r="IJ185" i="5"/>
  <c r="IK185" i="5"/>
  <c r="IL185" i="5"/>
  <c r="IM185" i="5"/>
  <c r="IN185" i="5"/>
  <c r="IO185" i="5"/>
  <c r="IP185" i="5"/>
  <c r="IQ185" i="5"/>
  <c r="IR185" i="5"/>
  <c r="IS185" i="5"/>
  <c r="IT185" i="5"/>
  <c r="IU185" i="5"/>
  <c r="IV185" i="5"/>
  <c r="IW185" i="5"/>
  <c r="IX185" i="5"/>
  <c r="IY185" i="5"/>
  <c r="IZ185" i="5"/>
  <c r="JA185" i="5"/>
  <c r="JB185" i="5"/>
  <c r="JC185" i="5"/>
  <c r="JD185" i="5"/>
  <c r="JE185" i="5"/>
  <c r="JF185" i="5"/>
  <c r="JG185" i="5"/>
  <c r="JH185" i="5"/>
  <c r="JI185" i="5"/>
  <c r="JJ185" i="5"/>
  <c r="JK185" i="5"/>
  <c r="JL185" i="5"/>
  <c r="JM185" i="5"/>
  <c r="JN185" i="5"/>
  <c r="JO185" i="5"/>
  <c r="JP185" i="5"/>
  <c r="JQ185" i="5"/>
  <c r="JR185" i="5"/>
  <c r="JS185" i="5"/>
  <c r="JT185" i="5"/>
  <c r="JU185" i="5"/>
  <c r="JV185" i="5"/>
  <c r="JW185" i="5"/>
  <c r="JX185" i="5"/>
  <c r="JY185" i="5"/>
  <c r="JZ185" i="5"/>
  <c r="KA185" i="5"/>
  <c r="KB185" i="5"/>
  <c r="KC185" i="5"/>
  <c r="KD185" i="5"/>
  <c r="KE185" i="5"/>
  <c r="KF185" i="5"/>
  <c r="KG185" i="5"/>
  <c r="KH185" i="5"/>
  <c r="KI185" i="5"/>
  <c r="KJ185" i="5"/>
  <c r="KK185" i="5"/>
  <c r="KL185" i="5"/>
  <c r="KM185" i="5"/>
  <c r="KN185" i="5"/>
  <c r="KO185" i="5"/>
  <c r="KP185" i="5"/>
  <c r="KQ185" i="5"/>
  <c r="KR185" i="5"/>
  <c r="KS185" i="5"/>
  <c r="KT185" i="5"/>
  <c r="KU185" i="5"/>
  <c r="KV185" i="5"/>
  <c r="KW185" i="5"/>
  <c r="KX185" i="5"/>
  <c r="KY185" i="5"/>
  <c r="KZ185" i="5"/>
  <c r="LA185" i="5"/>
  <c r="LB185" i="5"/>
  <c r="LC185" i="5"/>
  <c r="LD185" i="5"/>
  <c r="LE185" i="5"/>
  <c r="LF185" i="5"/>
  <c r="LG185" i="5"/>
  <c r="LH185" i="5"/>
  <c r="LI185" i="5"/>
  <c r="LJ185" i="5"/>
  <c r="LK185" i="5"/>
  <c r="LL185" i="5"/>
  <c r="LM185" i="5"/>
  <c r="LN185" i="5"/>
  <c r="LO185" i="5"/>
  <c r="LP185" i="5"/>
  <c r="LQ185" i="5"/>
  <c r="LR185" i="5"/>
  <c r="LS185" i="5"/>
  <c r="LT185" i="5"/>
  <c r="LU185" i="5"/>
  <c r="LV185" i="5"/>
  <c r="LW185" i="5"/>
  <c r="LX185" i="5"/>
  <c r="LY185" i="5"/>
  <c r="LZ185" i="5"/>
  <c r="MA185" i="5"/>
  <c r="MB185" i="5"/>
  <c r="MC185" i="5"/>
  <c r="MD185" i="5"/>
  <c r="ME185" i="5"/>
  <c r="MF185" i="5"/>
  <c r="MG185" i="5"/>
  <c r="MH185" i="5"/>
  <c r="MI185" i="5"/>
  <c r="MJ185" i="5"/>
  <c r="MK185" i="5"/>
  <c r="ML185" i="5"/>
  <c r="MM185" i="5"/>
  <c r="MN185" i="5"/>
  <c r="MO185" i="5"/>
  <c r="MP185" i="5"/>
  <c r="MQ185" i="5"/>
  <c r="MR185" i="5"/>
  <c r="MS185" i="5"/>
  <c r="MT185" i="5"/>
  <c r="MU185" i="5"/>
  <c r="MV185" i="5"/>
  <c r="MW185" i="5"/>
  <c r="MX185" i="5"/>
  <c r="MY185" i="5"/>
  <c r="MZ185" i="5"/>
  <c r="NA185" i="5"/>
  <c r="NB185" i="5"/>
  <c r="NC185" i="5"/>
  <c r="ND185" i="5"/>
  <c r="NE185" i="5"/>
  <c r="NF185" i="5"/>
  <c r="NG185" i="5"/>
  <c r="NH185" i="5"/>
  <c r="NI185" i="5"/>
  <c r="NJ185" i="5"/>
  <c r="NK185" i="5"/>
  <c r="NL185" i="5"/>
  <c r="NM185" i="5"/>
  <c r="NN185" i="5"/>
  <c r="NO185" i="5"/>
  <c r="NP185" i="5"/>
  <c r="NQ185" i="5"/>
  <c r="NR185" i="5"/>
  <c r="NS185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CT186" i="5"/>
  <c r="CU186" i="5"/>
  <c r="CV186" i="5"/>
  <c r="CW186" i="5"/>
  <c r="CX186" i="5"/>
  <c r="CY186" i="5"/>
  <c r="CZ186" i="5"/>
  <c r="DA186" i="5"/>
  <c r="DB186" i="5"/>
  <c r="DC186" i="5"/>
  <c r="DD186" i="5"/>
  <c r="DE186" i="5"/>
  <c r="DF186" i="5"/>
  <c r="DG186" i="5"/>
  <c r="DH186" i="5"/>
  <c r="DI186" i="5"/>
  <c r="DJ186" i="5"/>
  <c r="DK186" i="5"/>
  <c r="DL186" i="5"/>
  <c r="DM186" i="5"/>
  <c r="DN186" i="5"/>
  <c r="DO186" i="5"/>
  <c r="DP186" i="5"/>
  <c r="DQ186" i="5"/>
  <c r="DR186" i="5"/>
  <c r="DS186" i="5"/>
  <c r="DT186" i="5"/>
  <c r="DU186" i="5"/>
  <c r="DV186" i="5"/>
  <c r="DW186" i="5"/>
  <c r="DX186" i="5"/>
  <c r="DY186" i="5"/>
  <c r="DZ186" i="5"/>
  <c r="EA186" i="5"/>
  <c r="EB186" i="5"/>
  <c r="EC186" i="5"/>
  <c r="ED186" i="5"/>
  <c r="EE186" i="5"/>
  <c r="EF186" i="5"/>
  <c r="EG186" i="5"/>
  <c r="EH186" i="5"/>
  <c r="EI186" i="5"/>
  <c r="EJ186" i="5"/>
  <c r="EK186" i="5"/>
  <c r="EL186" i="5"/>
  <c r="EM186" i="5"/>
  <c r="EN186" i="5"/>
  <c r="EO186" i="5"/>
  <c r="EP186" i="5"/>
  <c r="EQ186" i="5"/>
  <c r="ER186" i="5"/>
  <c r="ES186" i="5"/>
  <c r="ET186" i="5"/>
  <c r="EU186" i="5"/>
  <c r="EV186" i="5"/>
  <c r="EW186" i="5"/>
  <c r="EX186" i="5"/>
  <c r="EY186" i="5"/>
  <c r="EZ186" i="5"/>
  <c r="FA186" i="5"/>
  <c r="FB186" i="5"/>
  <c r="FC186" i="5"/>
  <c r="FD186" i="5"/>
  <c r="FE186" i="5"/>
  <c r="FF186" i="5"/>
  <c r="FG186" i="5"/>
  <c r="FH186" i="5"/>
  <c r="FI186" i="5"/>
  <c r="FJ186" i="5"/>
  <c r="FK186" i="5"/>
  <c r="FL186" i="5"/>
  <c r="FM186" i="5"/>
  <c r="FN186" i="5"/>
  <c r="FO186" i="5"/>
  <c r="FP186" i="5"/>
  <c r="FQ186" i="5"/>
  <c r="FR186" i="5"/>
  <c r="FS186" i="5"/>
  <c r="FT186" i="5"/>
  <c r="FU186" i="5"/>
  <c r="FV186" i="5"/>
  <c r="FW186" i="5"/>
  <c r="FX186" i="5"/>
  <c r="FY186" i="5"/>
  <c r="FZ186" i="5"/>
  <c r="GA186" i="5"/>
  <c r="GB186" i="5"/>
  <c r="GC186" i="5"/>
  <c r="GD186" i="5"/>
  <c r="GE186" i="5"/>
  <c r="GF186" i="5"/>
  <c r="GG186" i="5"/>
  <c r="GH186" i="5"/>
  <c r="GI186" i="5"/>
  <c r="GJ186" i="5"/>
  <c r="GK186" i="5"/>
  <c r="GL186" i="5"/>
  <c r="GM186" i="5"/>
  <c r="GN186" i="5"/>
  <c r="GO186" i="5"/>
  <c r="GP186" i="5"/>
  <c r="GQ186" i="5"/>
  <c r="GR186" i="5"/>
  <c r="GS186" i="5"/>
  <c r="GT186" i="5"/>
  <c r="GU186" i="5"/>
  <c r="GV186" i="5"/>
  <c r="GW186" i="5"/>
  <c r="GX186" i="5"/>
  <c r="GY186" i="5"/>
  <c r="GZ186" i="5"/>
  <c r="HA186" i="5"/>
  <c r="HB186" i="5"/>
  <c r="HC186" i="5"/>
  <c r="HD186" i="5"/>
  <c r="HE186" i="5"/>
  <c r="HF186" i="5"/>
  <c r="HG186" i="5"/>
  <c r="HH186" i="5"/>
  <c r="HI186" i="5"/>
  <c r="HJ186" i="5"/>
  <c r="HK186" i="5"/>
  <c r="HL186" i="5"/>
  <c r="HM186" i="5"/>
  <c r="HN186" i="5"/>
  <c r="HO186" i="5"/>
  <c r="HP186" i="5"/>
  <c r="HQ186" i="5"/>
  <c r="HR186" i="5"/>
  <c r="HS186" i="5"/>
  <c r="HT186" i="5"/>
  <c r="HU186" i="5"/>
  <c r="HV186" i="5"/>
  <c r="HW186" i="5"/>
  <c r="HX186" i="5"/>
  <c r="HY186" i="5"/>
  <c r="HZ186" i="5"/>
  <c r="IA186" i="5"/>
  <c r="IB186" i="5"/>
  <c r="IC186" i="5"/>
  <c r="ID186" i="5"/>
  <c r="IE186" i="5"/>
  <c r="IF186" i="5"/>
  <c r="IG186" i="5"/>
  <c r="IH186" i="5"/>
  <c r="II186" i="5"/>
  <c r="IJ186" i="5"/>
  <c r="IK186" i="5"/>
  <c r="IL186" i="5"/>
  <c r="IM186" i="5"/>
  <c r="IN186" i="5"/>
  <c r="IO186" i="5"/>
  <c r="IP186" i="5"/>
  <c r="IQ186" i="5"/>
  <c r="IR186" i="5"/>
  <c r="IS186" i="5"/>
  <c r="IT186" i="5"/>
  <c r="IU186" i="5"/>
  <c r="IV186" i="5"/>
  <c r="IW186" i="5"/>
  <c r="IX186" i="5"/>
  <c r="IY186" i="5"/>
  <c r="IZ186" i="5"/>
  <c r="JA186" i="5"/>
  <c r="JB186" i="5"/>
  <c r="JC186" i="5"/>
  <c r="JD186" i="5"/>
  <c r="JE186" i="5"/>
  <c r="JF186" i="5"/>
  <c r="JG186" i="5"/>
  <c r="JH186" i="5"/>
  <c r="JI186" i="5"/>
  <c r="JJ186" i="5"/>
  <c r="JK186" i="5"/>
  <c r="JL186" i="5"/>
  <c r="JM186" i="5"/>
  <c r="JN186" i="5"/>
  <c r="JO186" i="5"/>
  <c r="JP186" i="5"/>
  <c r="JQ186" i="5"/>
  <c r="JR186" i="5"/>
  <c r="JS186" i="5"/>
  <c r="JT186" i="5"/>
  <c r="JU186" i="5"/>
  <c r="JV186" i="5"/>
  <c r="JW186" i="5"/>
  <c r="JX186" i="5"/>
  <c r="JY186" i="5"/>
  <c r="JZ186" i="5"/>
  <c r="KA186" i="5"/>
  <c r="KB186" i="5"/>
  <c r="KC186" i="5"/>
  <c r="KD186" i="5"/>
  <c r="KE186" i="5"/>
  <c r="KF186" i="5"/>
  <c r="KG186" i="5"/>
  <c r="KH186" i="5"/>
  <c r="KI186" i="5"/>
  <c r="KJ186" i="5"/>
  <c r="KK186" i="5"/>
  <c r="KL186" i="5"/>
  <c r="KM186" i="5"/>
  <c r="KN186" i="5"/>
  <c r="KO186" i="5"/>
  <c r="KP186" i="5"/>
  <c r="KQ186" i="5"/>
  <c r="KR186" i="5"/>
  <c r="KS186" i="5"/>
  <c r="KT186" i="5"/>
  <c r="KU186" i="5"/>
  <c r="KV186" i="5"/>
  <c r="KW186" i="5"/>
  <c r="KX186" i="5"/>
  <c r="KY186" i="5"/>
  <c r="KZ186" i="5"/>
  <c r="LA186" i="5"/>
  <c r="LB186" i="5"/>
  <c r="LC186" i="5"/>
  <c r="LD186" i="5"/>
  <c r="LE186" i="5"/>
  <c r="LF186" i="5"/>
  <c r="LG186" i="5"/>
  <c r="LH186" i="5"/>
  <c r="LI186" i="5"/>
  <c r="LJ186" i="5"/>
  <c r="LK186" i="5"/>
  <c r="LL186" i="5"/>
  <c r="LM186" i="5"/>
  <c r="LN186" i="5"/>
  <c r="LO186" i="5"/>
  <c r="LP186" i="5"/>
  <c r="LQ186" i="5"/>
  <c r="LR186" i="5"/>
  <c r="LS186" i="5"/>
  <c r="LT186" i="5"/>
  <c r="LU186" i="5"/>
  <c r="LV186" i="5"/>
  <c r="LW186" i="5"/>
  <c r="LX186" i="5"/>
  <c r="LY186" i="5"/>
  <c r="LZ186" i="5"/>
  <c r="MA186" i="5"/>
  <c r="MB186" i="5"/>
  <c r="MC186" i="5"/>
  <c r="MD186" i="5"/>
  <c r="ME186" i="5"/>
  <c r="MF186" i="5"/>
  <c r="MG186" i="5"/>
  <c r="MH186" i="5"/>
  <c r="MI186" i="5"/>
  <c r="MJ186" i="5"/>
  <c r="MK186" i="5"/>
  <c r="ML186" i="5"/>
  <c r="MM186" i="5"/>
  <c r="MN186" i="5"/>
  <c r="MO186" i="5"/>
  <c r="MP186" i="5"/>
  <c r="MQ186" i="5"/>
  <c r="MR186" i="5"/>
  <c r="MS186" i="5"/>
  <c r="MT186" i="5"/>
  <c r="MU186" i="5"/>
  <c r="MV186" i="5"/>
  <c r="MW186" i="5"/>
  <c r="MX186" i="5"/>
  <c r="MY186" i="5"/>
  <c r="MZ186" i="5"/>
  <c r="NA186" i="5"/>
  <c r="NB186" i="5"/>
  <c r="NC186" i="5"/>
  <c r="ND186" i="5"/>
  <c r="NE186" i="5"/>
  <c r="NF186" i="5"/>
  <c r="NG186" i="5"/>
  <c r="NH186" i="5"/>
  <c r="NI186" i="5"/>
  <c r="NJ186" i="5"/>
  <c r="NK186" i="5"/>
  <c r="NL186" i="5"/>
  <c r="NM186" i="5"/>
  <c r="NN186" i="5"/>
  <c r="NO186" i="5"/>
  <c r="NP186" i="5"/>
  <c r="NQ186" i="5"/>
  <c r="NR186" i="5"/>
  <c r="NS186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CT187" i="5"/>
  <c r="CU187" i="5"/>
  <c r="CV187" i="5"/>
  <c r="CW187" i="5"/>
  <c r="CX187" i="5"/>
  <c r="CY187" i="5"/>
  <c r="CZ187" i="5"/>
  <c r="DA187" i="5"/>
  <c r="DB187" i="5"/>
  <c r="DC187" i="5"/>
  <c r="DD187" i="5"/>
  <c r="DE187" i="5"/>
  <c r="DF187" i="5"/>
  <c r="DG187" i="5"/>
  <c r="DH187" i="5"/>
  <c r="DI187" i="5"/>
  <c r="DJ187" i="5"/>
  <c r="DK187" i="5"/>
  <c r="DL187" i="5"/>
  <c r="DM187" i="5"/>
  <c r="DN187" i="5"/>
  <c r="DO187" i="5"/>
  <c r="DP187" i="5"/>
  <c r="DQ187" i="5"/>
  <c r="DR187" i="5"/>
  <c r="DS187" i="5"/>
  <c r="DT187" i="5"/>
  <c r="DU187" i="5"/>
  <c r="DV187" i="5"/>
  <c r="DW187" i="5"/>
  <c r="DX187" i="5"/>
  <c r="DY187" i="5"/>
  <c r="DZ187" i="5"/>
  <c r="EA187" i="5"/>
  <c r="EB187" i="5"/>
  <c r="EC187" i="5"/>
  <c r="ED187" i="5"/>
  <c r="EE187" i="5"/>
  <c r="EF187" i="5"/>
  <c r="EG187" i="5"/>
  <c r="EH187" i="5"/>
  <c r="EI187" i="5"/>
  <c r="EJ187" i="5"/>
  <c r="EK187" i="5"/>
  <c r="EL187" i="5"/>
  <c r="EM187" i="5"/>
  <c r="EN187" i="5"/>
  <c r="EO187" i="5"/>
  <c r="EP187" i="5"/>
  <c r="EQ187" i="5"/>
  <c r="ER187" i="5"/>
  <c r="ES187" i="5"/>
  <c r="ET187" i="5"/>
  <c r="EU187" i="5"/>
  <c r="EV187" i="5"/>
  <c r="EW187" i="5"/>
  <c r="EX187" i="5"/>
  <c r="EY187" i="5"/>
  <c r="EZ187" i="5"/>
  <c r="FA187" i="5"/>
  <c r="FB187" i="5"/>
  <c r="FC187" i="5"/>
  <c r="FD187" i="5"/>
  <c r="FE187" i="5"/>
  <c r="FF187" i="5"/>
  <c r="FG187" i="5"/>
  <c r="FH187" i="5"/>
  <c r="FI187" i="5"/>
  <c r="FJ187" i="5"/>
  <c r="FK187" i="5"/>
  <c r="FL187" i="5"/>
  <c r="FM187" i="5"/>
  <c r="FN187" i="5"/>
  <c r="FO187" i="5"/>
  <c r="FP187" i="5"/>
  <c r="FQ187" i="5"/>
  <c r="FR187" i="5"/>
  <c r="FS187" i="5"/>
  <c r="FT187" i="5"/>
  <c r="FU187" i="5"/>
  <c r="FV187" i="5"/>
  <c r="FW187" i="5"/>
  <c r="FX187" i="5"/>
  <c r="FY187" i="5"/>
  <c r="FZ187" i="5"/>
  <c r="GA187" i="5"/>
  <c r="GB187" i="5"/>
  <c r="GC187" i="5"/>
  <c r="GD187" i="5"/>
  <c r="GE187" i="5"/>
  <c r="GF187" i="5"/>
  <c r="GG187" i="5"/>
  <c r="GH187" i="5"/>
  <c r="GI187" i="5"/>
  <c r="GJ187" i="5"/>
  <c r="GK187" i="5"/>
  <c r="GL187" i="5"/>
  <c r="GM187" i="5"/>
  <c r="GN187" i="5"/>
  <c r="GO187" i="5"/>
  <c r="GP187" i="5"/>
  <c r="GQ187" i="5"/>
  <c r="GR187" i="5"/>
  <c r="GS187" i="5"/>
  <c r="GT187" i="5"/>
  <c r="GU187" i="5"/>
  <c r="GV187" i="5"/>
  <c r="GW187" i="5"/>
  <c r="GX187" i="5"/>
  <c r="GY187" i="5"/>
  <c r="GZ187" i="5"/>
  <c r="HA187" i="5"/>
  <c r="HB187" i="5"/>
  <c r="HC187" i="5"/>
  <c r="HD187" i="5"/>
  <c r="HE187" i="5"/>
  <c r="HF187" i="5"/>
  <c r="HG187" i="5"/>
  <c r="HH187" i="5"/>
  <c r="HI187" i="5"/>
  <c r="HJ187" i="5"/>
  <c r="HK187" i="5"/>
  <c r="HL187" i="5"/>
  <c r="HM187" i="5"/>
  <c r="HN187" i="5"/>
  <c r="HO187" i="5"/>
  <c r="HP187" i="5"/>
  <c r="HQ187" i="5"/>
  <c r="HR187" i="5"/>
  <c r="HS187" i="5"/>
  <c r="HT187" i="5"/>
  <c r="HU187" i="5"/>
  <c r="HV187" i="5"/>
  <c r="HW187" i="5"/>
  <c r="HX187" i="5"/>
  <c r="HY187" i="5"/>
  <c r="HZ187" i="5"/>
  <c r="IA187" i="5"/>
  <c r="IB187" i="5"/>
  <c r="IC187" i="5"/>
  <c r="ID187" i="5"/>
  <c r="IE187" i="5"/>
  <c r="IF187" i="5"/>
  <c r="IG187" i="5"/>
  <c r="IH187" i="5"/>
  <c r="II187" i="5"/>
  <c r="IJ187" i="5"/>
  <c r="IK187" i="5"/>
  <c r="IL187" i="5"/>
  <c r="IM187" i="5"/>
  <c r="IN187" i="5"/>
  <c r="IO187" i="5"/>
  <c r="IP187" i="5"/>
  <c r="IQ187" i="5"/>
  <c r="IR187" i="5"/>
  <c r="IS187" i="5"/>
  <c r="IT187" i="5"/>
  <c r="IU187" i="5"/>
  <c r="IV187" i="5"/>
  <c r="IW187" i="5"/>
  <c r="IX187" i="5"/>
  <c r="IY187" i="5"/>
  <c r="IZ187" i="5"/>
  <c r="JA187" i="5"/>
  <c r="JB187" i="5"/>
  <c r="JC187" i="5"/>
  <c r="JD187" i="5"/>
  <c r="JE187" i="5"/>
  <c r="JF187" i="5"/>
  <c r="JG187" i="5"/>
  <c r="JH187" i="5"/>
  <c r="JI187" i="5"/>
  <c r="JJ187" i="5"/>
  <c r="JK187" i="5"/>
  <c r="JL187" i="5"/>
  <c r="JM187" i="5"/>
  <c r="JN187" i="5"/>
  <c r="JO187" i="5"/>
  <c r="JP187" i="5"/>
  <c r="JQ187" i="5"/>
  <c r="JR187" i="5"/>
  <c r="JS187" i="5"/>
  <c r="JT187" i="5"/>
  <c r="JU187" i="5"/>
  <c r="JV187" i="5"/>
  <c r="JW187" i="5"/>
  <c r="JX187" i="5"/>
  <c r="JY187" i="5"/>
  <c r="JZ187" i="5"/>
  <c r="KA187" i="5"/>
  <c r="KB187" i="5"/>
  <c r="KC187" i="5"/>
  <c r="KD187" i="5"/>
  <c r="KE187" i="5"/>
  <c r="KF187" i="5"/>
  <c r="KG187" i="5"/>
  <c r="KH187" i="5"/>
  <c r="KI187" i="5"/>
  <c r="KJ187" i="5"/>
  <c r="KK187" i="5"/>
  <c r="KL187" i="5"/>
  <c r="KM187" i="5"/>
  <c r="KN187" i="5"/>
  <c r="KO187" i="5"/>
  <c r="KP187" i="5"/>
  <c r="KQ187" i="5"/>
  <c r="KR187" i="5"/>
  <c r="KS187" i="5"/>
  <c r="KT187" i="5"/>
  <c r="KU187" i="5"/>
  <c r="KV187" i="5"/>
  <c r="KW187" i="5"/>
  <c r="KX187" i="5"/>
  <c r="KY187" i="5"/>
  <c r="KZ187" i="5"/>
  <c r="LA187" i="5"/>
  <c r="LB187" i="5"/>
  <c r="LC187" i="5"/>
  <c r="LD187" i="5"/>
  <c r="LE187" i="5"/>
  <c r="LF187" i="5"/>
  <c r="LG187" i="5"/>
  <c r="LH187" i="5"/>
  <c r="LI187" i="5"/>
  <c r="LJ187" i="5"/>
  <c r="LK187" i="5"/>
  <c r="LL187" i="5"/>
  <c r="LM187" i="5"/>
  <c r="LN187" i="5"/>
  <c r="LO187" i="5"/>
  <c r="LP187" i="5"/>
  <c r="LQ187" i="5"/>
  <c r="LR187" i="5"/>
  <c r="LS187" i="5"/>
  <c r="LT187" i="5"/>
  <c r="LU187" i="5"/>
  <c r="LV187" i="5"/>
  <c r="LW187" i="5"/>
  <c r="LX187" i="5"/>
  <c r="LY187" i="5"/>
  <c r="LZ187" i="5"/>
  <c r="MA187" i="5"/>
  <c r="MB187" i="5"/>
  <c r="MC187" i="5"/>
  <c r="MD187" i="5"/>
  <c r="ME187" i="5"/>
  <c r="MF187" i="5"/>
  <c r="MG187" i="5"/>
  <c r="MH187" i="5"/>
  <c r="MI187" i="5"/>
  <c r="MJ187" i="5"/>
  <c r="MK187" i="5"/>
  <c r="ML187" i="5"/>
  <c r="MM187" i="5"/>
  <c r="MN187" i="5"/>
  <c r="MO187" i="5"/>
  <c r="MP187" i="5"/>
  <c r="MQ187" i="5"/>
  <c r="MR187" i="5"/>
  <c r="MS187" i="5"/>
  <c r="MT187" i="5"/>
  <c r="MU187" i="5"/>
  <c r="MV187" i="5"/>
  <c r="MW187" i="5"/>
  <c r="MX187" i="5"/>
  <c r="MY187" i="5"/>
  <c r="MZ187" i="5"/>
  <c r="NA187" i="5"/>
  <c r="NB187" i="5"/>
  <c r="NC187" i="5"/>
  <c r="ND187" i="5"/>
  <c r="NE187" i="5"/>
  <c r="NF187" i="5"/>
  <c r="NG187" i="5"/>
  <c r="NH187" i="5"/>
  <c r="NI187" i="5"/>
  <c r="NJ187" i="5"/>
  <c r="NK187" i="5"/>
  <c r="NL187" i="5"/>
  <c r="NM187" i="5"/>
  <c r="NN187" i="5"/>
  <c r="NO187" i="5"/>
  <c r="NP187" i="5"/>
  <c r="NQ187" i="5"/>
  <c r="NR187" i="5"/>
  <c r="NS187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CT188" i="5"/>
  <c r="CU188" i="5"/>
  <c r="CV188" i="5"/>
  <c r="CW188" i="5"/>
  <c r="CX188" i="5"/>
  <c r="CY188" i="5"/>
  <c r="CZ188" i="5"/>
  <c r="DA188" i="5"/>
  <c r="DB188" i="5"/>
  <c r="DC188" i="5"/>
  <c r="DD188" i="5"/>
  <c r="DE188" i="5"/>
  <c r="DF188" i="5"/>
  <c r="DG188" i="5"/>
  <c r="DH188" i="5"/>
  <c r="DI188" i="5"/>
  <c r="DJ188" i="5"/>
  <c r="DK188" i="5"/>
  <c r="DL188" i="5"/>
  <c r="DM188" i="5"/>
  <c r="DN188" i="5"/>
  <c r="DO188" i="5"/>
  <c r="DP188" i="5"/>
  <c r="DQ188" i="5"/>
  <c r="DR188" i="5"/>
  <c r="DS188" i="5"/>
  <c r="DT188" i="5"/>
  <c r="DU188" i="5"/>
  <c r="DV188" i="5"/>
  <c r="DW188" i="5"/>
  <c r="DX188" i="5"/>
  <c r="DY188" i="5"/>
  <c r="DZ188" i="5"/>
  <c r="EA188" i="5"/>
  <c r="EB188" i="5"/>
  <c r="EC188" i="5"/>
  <c r="ED188" i="5"/>
  <c r="EE188" i="5"/>
  <c r="EF188" i="5"/>
  <c r="EG188" i="5"/>
  <c r="EH188" i="5"/>
  <c r="EI188" i="5"/>
  <c r="EJ188" i="5"/>
  <c r="EK188" i="5"/>
  <c r="EL188" i="5"/>
  <c r="EM188" i="5"/>
  <c r="EN188" i="5"/>
  <c r="EO188" i="5"/>
  <c r="EP188" i="5"/>
  <c r="EQ188" i="5"/>
  <c r="ER188" i="5"/>
  <c r="ES188" i="5"/>
  <c r="ET188" i="5"/>
  <c r="EU188" i="5"/>
  <c r="EV188" i="5"/>
  <c r="EW188" i="5"/>
  <c r="EX188" i="5"/>
  <c r="EY188" i="5"/>
  <c r="EZ188" i="5"/>
  <c r="FA188" i="5"/>
  <c r="FB188" i="5"/>
  <c r="FC188" i="5"/>
  <c r="FD188" i="5"/>
  <c r="FE188" i="5"/>
  <c r="FF188" i="5"/>
  <c r="FG188" i="5"/>
  <c r="FH188" i="5"/>
  <c r="FI188" i="5"/>
  <c r="FJ188" i="5"/>
  <c r="FK188" i="5"/>
  <c r="FL188" i="5"/>
  <c r="FM188" i="5"/>
  <c r="FN188" i="5"/>
  <c r="FO188" i="5"/>
  <c r="FP188" i="5"/>
  <c r="FQ188" i="5"/>
  <c r="FR188" i="5"/>
  <c r="FS188" i="5"/>
  <c r="FT188" i="5"/>
  <c r="FU188" i="5"/>
  <c r="FV188" i="5"/>
  <c r="FW188" i="5"/>
  <c r="FX188" i="5"/>
  <c r="FY188" i="5"/>
  <c r="FZ188" i="5"/>
  <c r="GA188" i="5"/>
  <c r="GB188" i="5"/>
  <c r="GC188" i="5"/>
  <c r="GD188" i="5"/>
  <c r="GE188" i="5"/>
  <c r="GF188" i="5"/>
  <c r="GG188" i="5"/>
  <c r="GH188" i="5"/>
  <c r="GI188" i="5"/>
  <c r="GJ188" i="5"/>
  <c r="GK188" i="5"/>
  <c r="GL188" i="5"/>
  <c r="GM188" i="5"/>
  <c r="GN188" i="5"/>
  <c r="GO188" i="5"/>
  <c r="GP188" i="5"/>
  <c r="GQ188" i="5"/>
  <c r="GR188" i="5"/>
  <c r="GS188" i="5"/>
  <c r="GT188" i="5"/>
  <c r="GU188" i="5"/>
  <c r="GV188" i="5"/>
  <c r="GW188" i="5"/>
  <c r="GX188" i="5"/>
  <c r="GY188" i="5"/>
  <c r="GZ188" i="5"/>
  <c r="HA188" i="5"/>
  <c r="HB188" i="5"/>
  <c r="HC188" i="5"/>
  <c r="HD188" i="5"/>
  <c r="HE188" i="5"/>
  <c r="HF188" i="5"/>
  <c r="HG188" i="5"/>
  <c r="HH188" i="5"/>
  <c r="HI188" i="5"/>
  <c r="HJ188" i="5"/>
  <c r="HK188" i="5"/>
  <c r="HL188" i="5"/>
  <c r="HM188" i="5"/>
  <c r="HN188" i="5"/>
  <c r="HO188" i="5"/>
  <c r="HP188" i="5"/>
  <c r="HQ188" i="5"/>
  <c r="HR188" i="5"/>
  <c r="HS188" i="5"/>
  <c r="HT188" i="5"/>
  <c r="HU188" i="5"/>
  <c r="HV188" i="5"/>
  <c r="HW188" i="5"/>
  <c r="HX188" i="5"/>
  <c r="HY188" i="5"/>
  <c r="HZ188" i="5"/>
  <c r="IA188" i="5"/>
  <c r="IB188" i="5"/>
  <c r="IC188" i="5"/>
  <c r="ID188" i="5"/>
  <c r="IE188" i="5"/>
  <c r="IF188" i="5"/>
  <c r="IG188" i="5"/>
  <c r="IH188" i="5"/>
  <c r="II188" i="5"/>
  <c r="IJ188" i="5"/>
  <c r="IK188" i="5"/>
  <c r="IL188" i="5"/>
  <c r="IM188" i="5"/>
  <c r="IN188" i="5"/>
  <c r="IO188" i="5"/>
  <c r="IP188" i="5"/>
  <c r="IQ188" i="5"/>
  <c r="IR188" i="5"/>
  <c r="IS188" i="5"/>
  <c r="IT188" i="5"/>
  <c r="IU188" i="5"/>
  <c r="IV188" i="5"/>
  <c r="IW188" i="5"/>
  <c r="IX188" i="5"/>
  <c r="IY188" i="5"/>
  <c r="IZ188" i="5"/>
  <c r="JA188" i="5"/>
  <c r="JB188" i="5"/>
  <c r="JC188" i="5"/>
  <c r="JD188" i="5"/>
  <c r="JE188" i="5"/>
  <c r="JF188" i="5"/>
  <c r="JG188" i="5"/>
  <c r="JH188" i="5"/>
  <c r="JI188" i="5"/>
  <c r="JJ188" i="5"/>
  <c r="JK188" i="5"/>
  <c r="JL188" i="5"/>
  <c r="JM188" i="5"/>
  <c r="JN188" i="5"/>
  <c r="JO188" i="5"/>
  <c r="JP188" i="5"/>
  <c r="JQ188" i="5"/>
  <c r="JR188" i="5"/>
  <c r="JS188" i="5"/>
  <c r="JT188" i="5"/>
  <c r="JU188" i="5"/>
  <c r="JV188" i="5"/>
  <c r="JW188" i="5"/>
  <c r="JX188" i="5"/>
  <c r="JY188" i="5"/>
  <c r="JZ188" i="5"/>
  <c r="KA188" i="5"/>
  <c r="KB188" i="5"/>
  <c r="KC188" i="5"/>
  <c r="KD188" i="5"/>
  <c r="KE188" i="5"/>
  <c r="KF188" i="5"/>
  <c r="KG188" i="5"/>
  <c r="KH188" i="5"/>
  <c r="KI188" i="5"/>
  <c r="KJ188" i="5"/>
  <c r="KK188" i="5"/>
  <c r="KL188" i="5"/>
  <c r="KM188" i="5"/>
  <c r="KN188" i="5"/>
  <c r="KO188" i="5"/>
  <c r="KP188" i="5"/>
  <c r="KQ188" i="5"/>
  <c r="KR188" i="5"/>
  <c r="KS188" i="5"/>
  <c r="KT188" i="5"/>
  <c r="KU188" i="5"/>
  <c r="KV188" i="5"/>
  <c r="KW188" i="5"/>
  <c r="KX188" i="5"/>
  <c r="KY188" i="5"/>
  <c r="KZ188" i="5"/>
  <c r="LA188" i="5"/>
  <c r="LB188" i="5"/>
  <c r="LC188" i="5"/>
  <c r="LD188" i="5"/>
  <c r="LE188" i="5"/>
  <c r="LF188" i="5"/>
  <c r="LG188" i="5"/>
  <c r="LH188" i="5"/>
  <c r="LI188" i="5"/>
  <c r="LJ188" i="5"/>
  <c r="LK188" i="5"/>
  <c r="LL188" i="5"/>
  <c r="LM188" i="5"/>
  <c r="LN188" i="5"/>
  <c r="LO188" i="5"/>
  <c r="LP188" i="5"/>
  <c r="LQ188" i="5"/>
  <c r="LR188" i="5"/>
  <c r="LS188" i="5"/>
  <c r="LT188" i="5"/>
  <c r="LU188" i="5"/>
  <c r="LV188" i="5"/>
  <c r="LW188" i="5"/>
  <c r="LX188" i="5"/>
  <c r="LY188" i="5"/>
  <c r="LZ188" i="5"/>
  <c r="MA188" i="5"/>
  <c r="MB188" i="5"/>
  <c r="MC188" i="5"/>
  <c r="MD188" i="5"/>
  <c r="ME188" i="5"/>
  <c r="MF188" i="5"/>
  <c r="MG188" i="5"/>
  <c r="MH188" i="5"/>
  <c r="MI188" i="5"/>
  <c r="MJ188" i="5"/>
  <c r="MK188" i="5"/>
  <c r="ML188" i="5"/>
  <c r="MM188" i="5"/>
  <c r="MN188" i="5"/>
  <c r="MO188" i="5"/>
  <c r="MP188" i="5"/>
  <c r="MQ188" i="5"/>
  <c r="MR188" i="5"/>
  <c r="MS188" i="5"/>
  <c r="MT188" i="5"/>
  <c r="MU188" i="5"/>
  <c r="MV188" i="5"/>
  <c r="MW188" i="5"/>
  <c r="MX188" i="5"/>
  <c r="MY188" i="5"/>
  <c r="MZ188" i="5"/>
  <c r="NA188" i="5"/>
  <c r="NB188" i="5"/>
  <c r="NC188" i="5"/>
  <c r="ND188" i="5"/>
  <c r="NE188" i="5"/>
  <c r="NF188" i="5"/>
  <c r="NG188" i="5"/>
  <c r="NH188" i="5"/>
  <c r="NI188" i="5"/>
  <c r="NJ188" i="5"/>
  <c r="NK188" i="5"/>
  <c r="NL188" i="5"/>
  <c r="NM188" i="5"/>
  <c r="NN188" i="5"/>
  <c r="NO188" i="5"/>
  <c r="NP188" i="5"/>
  <c r="NQ188" i="5"/>
  <c r="NR188" i="5"/>
  <c r="NS188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CT189" i="5"/>
  <c r="CU189" i="5"/>
  <c r="CV189" i="5"/>
  <c r="CW189" i="5"/>
  <c r="CX189" i="5"/>
  <c r="CY189" i="5"/>
  <c r="CZ189" i="5"/>
  <c r="DA189" i="5"/>
  <c r="DB189" i="5"/>
  <c r="DC189" i="5"/>
  <c r="DD189" i="5"/>
  <c r="DE189" i="5"/>
  <c r="DF189" i="5"/>
  <c r="DG189" i="5"/>
  <c r="DH189" i="5"/>
  <c r="DI189" i="5"/>
  <c r="DJ189" i="5"/>
  <c r="DK189" i="5"/>
  <c r="DL189" i="5"/>
  <c r="DM189" i="5"/>
  <c r="DN189" i="5"/>
  <c r="DO189" i="5"/>
  <c r="DP189" i="5"/>
  <c r="DQ189" i="5"/>
  <c r="DR189" i="5"/>
  <c r="DS189" i="5"/>
  <c r="DT189" i="5"/>
  <c r="DU189" i="5"/>
  <c r="DV189" i="5"/>
  <c r="DW189" i="5"/>
  <c r="DX189" i="5"/>
  <c r="DY189" i="5"/>
  <c r="DZ189" i="5"/>
  <c r="EA189" i="5"/>
  <c r="EB189" i="5"/>
  <c r="EC189" i="5"/>
  <c r="ED189" i="5"/>
  <c r="EE189" i="5"/>
  <c r="EF189" i="5"/>
  <c r="EG189" i="5"/>
  <c r="EH189" i="5"/>
  <c r="EI189" i="5"/>
  <c r="EJ189" i="5"/>
  <c r="EK189" i="5"/>
  <c r="EL189" i="5"/>
  <c r="EM189" i="5"/>
  <c r="EN189" i="5"/>
  <c r="EO189" i="5"/>
  <c r="EP189" i="5"/>
  <c r="EQ189" i="5"/>
  <c r="ER189" i="5"/>
  <c r="ES189" i="5"/>
  <c r="ET189" i="5"/>
  <c r="EU189" i="5"/>
  <c r="EV189" i="5"/>
  <c r="EW189" i="5"/>
  <c r="EX189" i="5"/>
  <c r="EY189" i="5"/>
  <c r="EZ189" i="5"/>
  <c r="FA189" i="5"/>
  <c r="FB189" i="5"/>
  <c r="FC189" i="5"/>
  <c r="FD189" i="5"/>
  <c r="FE189" i="5"/>
  <c r="FF189" i="5"/>
  <c r="FG189" i="5"/>
  <c r="FH189" i="5"/>
  <c r="FI189" i="5"/>
  <c r="FJ189" i="5"/>
  <c r="FK189" i="5"/>
  <c r="FL189" i="5"/>
  <c r="FM189" i="5"/>
  <c r="FN189" i="5"/>
  <c r="FO189" i="5"/>
  <c r="FP189" i="5"/>
  <c r="FQ189" i="5"/>
  <c r="FR189" i="5"/>
  <c r="FS189" i="5"/>
  <c r="FT189" i="5"/>
  <c r="FU189" i="5"/>
  <c r="FV189" i="5"/>
  <c r="FW189" i="5"/>
  <c r="FX189" i="5"/>
  <c r="FY189" i="5"/>
  <c r="FZ189" i="5"/>
  <c r="GA189" i="5"/>
  <c r="GB189" i="5"/>
  <c r="GC189" i="5"/>
  <c r="GD189" i="5"/>
  <c r="GE189" i="5"/>
  <c r="GF189" i="5"/>
  <c r="GG189" i="5"/>
  <c r="GH189" i="5"/>
  <c r="GI189" i="5"/>
  <c r="GJ189" i="5"/>
  <c r="GK189" i="5"/>
  <c r="GL189" i="5"/>
  <c r="GM189" i="5"/>
  <c r="GN189" i="5"/>
  <c r="GO189" i="5"/>
  <c r="GP189" i="5"/>
  <c r="GQ189" i="5"/>
  <c r="GR189" i="5"/>
  <c r="GS189" i="5"/>
  <c r="GT189" i="5"/>
  <c r="GU189" i="5"/>
  <c r="GV189" i="5"/>
  <c r="GW189" i="5"/>
  <c r="GX189" i="5"/>
  <c r="GY189" i="5"/>
  <c r="GZ189" i="5"/>
  <c r="HA189" i="5"/>
  <c r="HB189" i="5"/>
  <c r="HC189" i="5"/>
  <c r="HD189" i="5"/>
  <c r="HE189" i="5"/>
  <c r="HF189" i="5"/>
  <c r="HG189" i="5"/>
  <c r="HH189" i="5"/>
  <c r="HI189" i="5"/>
  <c r="HJ189" i="5"/>
  <c r="HK189" i="5"/>
  <c r="HL189" i="5"/>
  <c r="HM189" i="5"/>
  <c r="HN189" i="5"/>
  <c r="HO189" i="5"/>
  <c r="HP189" i="5"/>
  <c r="HQ189" i="5"/>
  <c r="HR189" i="5"/>
  <c r="HS189" i="5"/>
  <c r="HT189" i="5"/>
  <c r="HU189" i="5"/>
  <c r="HV189" i="5"/>
  <c r="HW189" i="5"/>
  <c r="HX189" i="5"/>
  <c r="HY189" i="5"/>
  <c r="HZ189" i="5"/>
  <c r="IA189" i="5"/>
  <c r="IB189" i="5"/>
  <c r="IC189" i="5"/>
  <c r="ID189" i="5"/>
  <c r="IE189" i="5"/>
  <c r="IF189" i="5"/>
  <c r="IG189" i="5"/>
  <c r="IH189" i="5"/>
  <c r="II189" i="5"/>
  <c r="IJ189" i="5"/>
  <c r="IK189" i="5"/>
  <c r="IL189" i="5"/>
  <c r="IM189" i="5"/>
  <c r="IN189" i="5"/>
  <c r="IO189" i="5"/>
  <c r="IP189" i="5"/>
  <c r="IQ189" i="5"/>
  <c r="IR189" i="5"/>
  <c r="IS189" i="5"/>
  <c r="IT189" i="5"/>
  <c r="IU189" i="5"/>
  <c r="IV189" i="5"/>
  <c r="IW189" i="5"/>
  <c r="IX189" i="5"/>
  <c r="IY189" i="5"/>
  <c r="IZ189" i="5"/>
  <c r="JA189" i="5"/>
  <c r="JB189" i="5"/>
  <c r="JC189" i="5"/>
  <c r="JD189" i="5"/>
  <c r="JE189" i="5"/>
  <c r="JF189" i="5"/>
  <c r="JG189" i="5"/>
  <c r="JH189" i="5"/>
  <c r="JI189" i="5"/>
  <c r="JJ189" i="5"/>
  <c r="JK189" i="5"/>
  <c r="JL189" i="5"/>
  <c r="JM189" i="5"/>
  <c r="JN189" i="5"/>
  <c r="JO189" i="5"/>
  <c r="JP189" i="5"/>
  <c r="JQ189" i="5"/>
  <c r="JR189" i="5"/>
  <c r="JS189" i="5"/>
  <c r="JT189" i="5"/>
  <c r="JU189" i="5"/>
  <c r="JV189" i="5"/>
  <c r="JW189" i="5"/>
  <c r="JX189" i="5"/>
  <c r="JY189" i="5"/>
  <c r="JZ189" i="5"/>
  <c r="KA189" i="5"/>
  <c r="KB189" i="5"/>
  <c r="KC189" i="5"/>
  <c r="KD189" i="5"/>
  <c r="KE189" i="5"/>
  <c r="KF189" i="5"/>
  <c r="KG189" i="5"/>
  <c r="KH189" i="5"/>
  <c r="KI189" i="5"/>
  <c r="KJ189" i="5"/>
  <c r="KK189" i="5"/>
  <c r="KL189" i="5"/>
  <c r="KM189" i="5"/>
  <c r="KN189" i="5"/>
  <c r="KO189" i="5"/>
  <c r="KP189" i="5"/>
  <c r="KQ189" i="5"/>
  <c r="KR189" i="5"/>
  <c r="KS189" i="5"/>
  <c r="KT189" i="5"/>
  <c r="KU189" i="5"/>
  <c r="KV189" i="5"/>
  <c r="KW189" i="5"/>
  <c r="KX189" i="5"/>
  <c r="KY189" i="5"/>
  <c r="KZ189" i="5"/>
  <c r="LA189" i="5"/>
  <c r="LB189" i="5"/>
  <c r="LC189" i="5"/>
  <c r="LD189" i="5"/>
  <c r="LE189" i="5"/>
  <c r="LF189" i="5"/>
  <c r="LG189" i="5"/>
  <c r="LH189" i="5"/>
  <c r="LI189" i="5"/>
  <c r="LJ189" i="5"/>
  <c r="LK189" i="5"/>
  <c r="LL189" i="5"/>
  <c r="LM189" i="5"/>
  <c r="LN189" i="5"/>
  <c r="LO189" i="5"/>
  <c r="LP189" i="5"/>
  <c r="LQ189" i="5"/>
  <c r="LR189" i="5"/>
  <c r="LS189" i="5"/>
  <c r="LT189" i="5"/>
  <c r="LU189" i="5"/>
  <c r="LV189" i="5"/>
  <c r="LW189" i="5"/>
  <c r="LX189" i="5"/>
  <c r="LY189" i="5"/>
  <c r="LZ189" i="5"/>
  <c r="MA189" i="5"/>
  <c r="MB189" i="5"/>
  <c r="MC189" i="5"/>
  <c r="MD189" i="5"/>
  <c r="ME189" i="5"/>
  <c r="MF189" i="5"/>
  <c r="MG189" i="5"/>
  <c r="MH189" i="5"/>
  <c r="MI189" i="5"/>
  <c r="MJ189" i="5"/>
  <c r="MK189" i="5"/>
  <c r="ML189" i="5"/>
  <c r="MM189" i="5"/>
  <c r="MN189" i="5"/>
  <c r="MO189" i="5"/>
  <c r="MP189" i="5"/>
  <c r="MQ189" i="5"/>
  <c r="MR189" i="5"/>
  <c r="MS189" i="5"/>
  <c r="MT189" i="5"/>
  <c r="MU189" i="5"/>
  <c r="MV189" i="5"/>
  <c r="MW189" i="5"/>
  <c r="MX189" i="5"/>
  <c r="MY189" i="5"/>
  <c r="MZ189" i="5"/>
  <c r="NA189" i="5"/>
  <c r="NB189" i="5"/>
  <c r="NC189" i="5"/>
  <c r="ND189" i="5"/>
  <c r="NE189" i="5"/>
  <c r="NF189" i="5"/>
  <c r="NG189" i="5"/>
  <c r="NH189" i="5"/>
  <c r="NI189" i="5"/>
  <c r="NJ189" i="5"/>
  <c r="NK189" i="5"/>
  <c r="NL189" i="5"/>
  <c r="NM189" i="5"/>
  <c r="NN189" i="5"/>
  <c r="NO189" i="5"/>
  <c r="NP189" i="5"/>
  <c r="NQ189" i="5"/>
  <c r="NR189" i="5"/>
  <c r="NS189" i="5"/>
  <c r="T189" i="5"/>
  <c r="T188" i="5"/>
  <c r="T187" i="5"/>
  <c r="T186" i="5"/>
  <c r="T185" i="5"/>
  <c r="T184" i="5"/>
  <c r="S189" i="5"/>
  <c r="S188" i="5"/>
  <c r="S187" i="5"/>
  <c r="S186" i="5"/>
  <c r="S185" i="5"/>
  <c r="S184" i="5"/>
  <c r="NT128" i="5"/>
  <c r="NT132" i="5"/>
  <c r="NT131" i="5"/>
  <c r="NT130" i="5"/>
  <c r="NT129" i="5"/>
  <c r="NT127" i="5"/>
  <c r="NT133" i="5"/>
  <c r="NP133" i="5"/>
  <c r="NO133" i="5"/>
  <c r="ND133" i="5"/>
  <c r="NC133" i="5"/>
  <c r="MB133" i="5"/>
  <c r="MA133" i="5"/>
  <c r="LZ133" i="5"/>
  <c r="LY133" i="5"/>
  <c r="LX133" i="5"/>
  <c r="LW133" i="5"/>
  <c r="LV133" i="5"/>
  <c r="LU133" i="5"/>
  <c r="LT133" i="5"/>
  <c r="LS133" i="5"/>
  <c r="LR133" i="5"/>
  <c r="LQ133" i="5"/>
  <c r="LP133" i="5"/>
  <c r="LO133" i="5"/>
  <c r="LN133" i="5"/>
  <c r="LM133" i="5"/>
  <c r="LL133" i="5"/>
  <c r="LK133" i="5"/>
  <c r="LJ133" i="5"/>
  <c r="LI133" i="5"/>
  <c r="LH133" i="5"/>
  <c r="LG133" i="5"/>
  <c r="LF133" i="5"/>
  <c r="LE133" i="5"/>
  <c r="LD133" i="5"/>
  <c r="LC133" i="5"/>
  <c r="LB133" i="5"/>
  <c r="LA133" i="5"/>
  <c r="KZ133" i="5"/>
  <c r="KY133" i="5"/>
  <c r="KX133" i="5"/>
  <c r="KW133" i="5"/>
  <c r="KV133" i="5"/>
  <c r="KU133" i="5"/>
  <c r="KT133" i="5"/>
  <c r="KS133" i="5"/>
  <c r="KR133" i="5"/>
  <c r="KQ133" i="5"/>
  <c r="KP133" i="5"/>
  <c r="KO133" i="5"/>
  <c r="KN133" i="5"/>
  <c r="KM133" i="5"/>
  <c r="KL133" i="5"/>
  <c r="KK133" i="5"/>
  <c r="KJ133" i="5"/>
  <c r="KI133" i="5"/>
  <c r="KH133" i="5"/>
  <c r="KG133" i="5"/>
  <c r="KF133" i="5"/>
  <c r="KE133" i="5"/>
  <c r="KD133" i="5"/>
  <c r="KC133" i="5"/>
  <c r="KB133" i="5"/>
  <c r="KA133" i="5"/>
  <c r="JZ133" i="5"/>
  <c r="JY133" i="5"/>
  <c r="JX133" i="5"/>
  <c r="JW133" i="5"/>
  <c r="JV133" i="5"/>
  <c r="JU133" i="5"/>
  <c r="JT133" i="5"/>
  <c r="JS133" i="5"/>
  <c r="JR133" i="5"/>
  <c r="JQ133" i="5"/>
  <c r="JP133" i="5"/>
  <c r="JO133" i="5"/>
  <c r="JN133" i="5"/>
  <c r="JM133" i="5"/>
  <c r="JL133" i="5"/>
  <c r="JK133" i="5"/>
  <c r="JJ133" i="5"/>
  <c r="JI133" i="5"/>
  <c r="JH133" i="5"/>
  <c r="JG133" i="5"/>
  <c r="JF133" i="5"/>
  <c r="JE133" i="5"/>
  <c r="JD133" i="5"/>
  <c r="JC133" i="5"/>
  <c r="JB133" i="5"/>
  <c r="JA133" i="5"/>
  <c r="IZ133" i="5"/>
  <c r="IY133" i="5"/>
  <c r="IX133" i="5"/>
  <c r="IW133" i="5"/>
  <c r="IV133" i="5"/>
  <c r="IU133" i="5"/>
  <c r="IT133" i="5"/>
  <c r="IS133" i="5"/>
  <c r="IR133" i="5"/>
  <c r="IQ133" i="5"/>
  <c r="IP133" i="5"/>
  <c r="IO133" i="5"/>
  <c r="IN133" i="5"/>
  <c r="IM133" i="5"/>
  <c r="HN133" i="5"/>
  <c r="ES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AB133" i="5"/>
  <c r="T133" i="5"/>
  <c r="AB132" i="5"/>
  <c r="AB131" i="5"/>
  <c r="AB130" i="5"/>
  <c r="AB129" i="5"/>
  <c r="AB128" i="5"/>
  <c r="AB127" i="5"/>
  <c r="NS132" i="5"/>
  <c r="NR132" i="5"/>
  <c r="NQ132" i="5"/>
  <c r="NP132" i="5"/>
  <c r="NO132" i="5"/>
  <c r="NN132" i="5"/>
  <c r="NM132" i="5"/>
  <c r="NL132" i="5"/>
  <c r="NK132" i="5"/>
  <c r="NJ132" i="5"/>
  <c r="NI132" i="5"/>
  <c r="NH132" i="5"/>
  <c r="NG132" i="5"/>
  <c r="NF132" i="5"/>
  <c r="NE132" i="5"/>
  <c r="ND132" i="5"/>
  <c r="NC132" i="5"/>
  <c r="NB132" i="5"/>
  <c r="NA132" i="5"/>
  <c r="MZ132" i="5"/>
  <c r="MY132" i="5"/>
  <c r="MX132" i="5"/>
  <c r="MW132" i="5"/>
  <c r="MV132" i="5"/>
  <c r="MU132" i="5"/>
  <c r="MT132" i="5"/>
  <c r="MS132" i="5"/>
  <c r="MR132" i="5"/>
  <c r="MQ132" i="5"/>
  <c r="MP132" i="5"/>
  <c r="MO132" i="5"/>
  <c r="MN132" i="5"/>
  <c r="MM132" i="5"/>
  <c r="ML132" i="5"/>
  <c r="MK132" i="5"/>
  <c r="MJ132" i="5"/>
  <c r="MI132" i="5"/>
  <c r="MH132" i="5"/>
  <c r="MG132" i="5"/>
  <c r="MF132" i="5"/>
  <c r="ME132" i="5"/>
  <c r="MD132" i="5"/>
  <c r="MC132" i="5"/>
  <c r="MB132" i="5"/>
  <c r="MA132" i="5"/>
  <c r="LZ132" i="5"/>
  <c r="LY132" i="5"/>
  <c r="LX132" i="5"/>
  <c r="LW132" i="5"/>
  <c r="LV132" i="5"/>
  <c r="LU132" i="5"/>
  <c r="LT132" i="5"/>
  <c r="LS132" i="5"/>
  <c r="LR132" i="5"/>
  <c r="LQ132" i="5"/>
  <c r="LP132" i="5"/>
  <c r="LO132" i="5"/>
  <c r="LN132" i="5"/>
  <c r="LM132" i="5"/>
  <c r="LL132" i="5"/>
  <c r="LK132" i="5"/>
  <c r="LJ132" i="5"/>
  <c r="LI132" i="5"/>
  <c r="LH132" i="5"/>
  <c r="LG132" i="5"/>
  <c r="LF132" i="5"/>
  <c r="LE132" i="5"/>
  <c r="LD132" i="5"/>
  <c r="LC132" i="5"/>
  <c r="LB132" i="5"/>
  <c r="LA132" i="5"/>
  <c r="KZ132" i="5"/>
  <c r="KY132" i="5"/>
  <c r="KX132" i="5"/>
  <c r="KW132" i="5"/>
  <c r="KV132" i="5"/>
  <c r="KU132" i="5"/>
  <c r="KT132" i="5"/>
  <c r="KS132" i="5"/>
  <c r="KR132" i="5"/>
  <c r="KQ132" i="5"/>
  <c r="KP132" i="5"/>
  <c r="KO132" i="5"/>
  <c r="KN132" i="5"/>
  <c r="KM132" i="5"/>
  <c r="KL132" i="5"/>
  <c r="KK132" i="5"/>
  <c r="KJ132" i="5"/>
  <c r="KI132" i="5"/>
  <c r="KH132" i="5"/>
  <c r="KG132" i="5"/>
  <c r="KF132" i="5"/>
  <c r="KE132" i="5"/>
  <c r="KD132" i="5"/>
  <c r="KC132" i="5"/>
  <c r="KB132" i="5"/>
  <c r="KA132" i="5"/>
  <c r="JZ132" i="5"/>
  <c r="JY132" i="5"/>
  <c r="JX132" i="5"/>
  <c r="JW132" i="5"/>
  <c r="JV132" i="5"/>
  <c r="JU132" i="5"/>
  <c r="JT132" i="5"/>
  <c r="JS132" i="5"/>
  <c r="JR132" i="5"/>
  <c r="JQ132" i="5"/>
  <c r="JP132" i="5"/>
  <c r="JO132" i="5"/>
  <c r="JN132" i="5"/>
  <c r="JM132" i="5"/>
  <c r="JL132" i="5"/>
  <c r="JK132" i="5"/>
  <c r="JJ132" i="5"/>
  <c r="JI132" i="5"/>
  <c r="JH132" i="5"/>
  <c r="JG132" i="5"/>
  <c r="JF132" i="5"/>
  <c r="JE132" i="5"/>
  <c r="JD132" i="5"/>
  <c r="JC132" i="5"/>
  <c r="JB132" i="5"/>
  <c r="JA132" i="5"/>
  <c r="IZ132" i="5"/>
  <c r="IY132" i="5"/>
  <c r="IX132" i="5"/>
  <c r="IW132" i="5"/>
  <c r="IV132" i="5"/>
  <c r="IU132" i="5"/>
  <c r="IT132" i="5"/>
  <c r="IS132" i="5"/>
  <c r="IR132" i="5"/>
  <c r="IQ132" i="5"/>
  <c r="IP132" i="5"/>
  <c r="IO132" i="5"/>
  <c r="IN132" i="5"/>
  <c r="IM132" i="5"/>
  <c r="IL132" i="5"/>
  <c r="IK132" i="5"/>
  <c r="IJ132" i="5"/>
  <c r="II132" i="5"/>
  <c r="IH132" i="5"/>
  <c r="IG132" i="5"/>
  <c r="IF132" i="5"/>
  <c r="IE132" i="5"/>
  <c r="ID132" i="5"/>
  <c r="IC132" i="5"/>
  <c r="IB132" i="5"/>
  <c r="IA132" i="5"/>
  <c r="HZ132" i="5"/>
  <c r="HY132" i="5"/>
  <c r="HX132" i="5"/>
  <c r="HW132" i="5"/>
  <c r="HV132" i="5"/>
  <c r="HU132" i="5"/>
  <c r="HT132" i="5"/>
  <c r="HS132" i="5"/>
  <c r="HR132" i="5"/>
  <c r="HQ132" i="5"/>
  <c r="HP132" i="5"/>
  <c r="HO132" i="5"/>
  <c r="HN132" i="5"/>
  <c r="HM132" i="5"/>
  <c r="HL132" i="5"/>
  <c r="HK132" i="5"/>
  <c r="HJ132" i="5"/>
  <c r="HI132" i="5"/>
  <c r="HH132" i="5"/>
  <c r="HG132" i="5"/>
  <c r="HF132" i="5"/>
  <c r="HE132" i="5"/>
  <c r="HD132" i="5"/>
  <c r="HC132" i="5"/>
  <c r="HB132" i="5"/>
  <c r="HA132" i="5"/>
  <c r="GZ132" i="5"/>
  <c r="GY132" i="5"/>
  <c r="GX132" i="5"/>
  <c r="GW132" i="5"/>
  <c r="GV132" i="5"/>
  <c r="GU132" i="5"/>
  <c r="GT132" i="5"/>
  <c r="GS132" i="5"/>
  <c r="GR132" i="5"/>
  <c r="GQ132" i="5"/>
  <c r="GP132" i="5"/>
  <c r="GO132" i="5"/>
  <c r="GN132" i="5"/>
  <c r="GM132" i="5"/>
  <c r="GL132" i="5"/>
  <c r="GK132" i="5"/>
  <c r="GJ132" i="5"/>
  <c r="GI132" i="5"/>
  <c r="GH132" i="5"/>
  <c r="GG132" i="5"/>
  <c r="GF132" i="5"/>
  <c r="GE132" i="5"/>
  <c r="GD132" i="5"/>
  <c r="GC132" i="5"/>
  <c r="GB132" i="5"/>
  <c r="GA132" i="5"/>
  <c r="FZ132" i="5"/>
  <c r="FY132" i="5"/>
  <c r="FX132" i="5"/>
  <c r="FW132" i="5"/>
  <c r="FV132" i="5"/>
  <c r="FU132" i="5"/>
  <c r="FT132" i="5"/>
  <c r="FS132" i="5"/>
  <c r="FR132" i="5"/>
  <c r="FQ132" i="5"/>
  <c r="FP132" i="5"/>
  <c r="FO132" i="5"/>
  <c r="FN132" i="5"/>
  <c r="FM132" i="5"/>
  <c r="FL132" i="5"/>
  <c r="FK132" i="5"/>
  <c r="FJ132" i="5"/>
  <c r="FI132" i="5"/>
  <c r="FH132" i="5"/>
  <c r="FG132" i="5"/>
  <c r="FF132" i="5"/>
  <c r="FE132" i="5"/>
  <c r="FD132" i="5"/>
  <c r="FC132" i="5"/>
  <c r="FB132" i="5"/>
  <c r="FA132" i="5"/>
  <c r="EZ132" i="5"/>
  <c r="EY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K132" i="5"/>
  <c r="EJ132" i="5"/>
  <c r="EI132" i="5"/>
  <c r="EH132" i="5"/>
  <c r="EG132" i="5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A132" i="5"/>
  <c r="Z132" i="5"/>
  <c r="Y132" i="5"/>
  <c r="X132" i="5"/>
  <c r="W132" i="5"/>
  <c r="V132" i="5"/>
  <c r="U132" i="5"/>
  <c r="NS131" i="5"/>
  <c r="NR131" i="5"/>
  <c r="NQ131" i="5"/>
  <c r="NP131" i="5"/>
  <c r="NO131" i="5"/>
  <c r="NN131" i="5"/>
  <c r="NM131" i="5"/>
  <c r="NL131" i="5"/>
  <c r="NK131" i="5"/>
  <c r="NJ131" i="5"/>
  <c r="NI131" i="5"/>
  <c r="NH131" i="5"/>
  <c r="NG131" i="5"/>
  <c r="NF131" i="5"/>
  <c r="NE131" i="5"/>
  <c r="ND131" i="5"/>
  <c r="NC131" i="5"/>
  <c r="NB131" i="5"/>
  <c r="NA131" i="5"/>
  <c r="MZ131" i="5"/>
  <c r="MY131" i="5"/>
  <c r="MX131" i="5"/>
  <c r="MW131" i="5"/>
  <c r="MV131" i="5"/>
  <c r="MU131" i="5"/>
  <c r="MT131" i="5"/>
  <c r="MS131" i="5"/>
  <c r="MR131" i="5"/>
  <c r="MQ131" i="5"/>
  <c r="MP131" i="5"/>
  <c r="MO131" i="5"/>
  <c r="MN131" i="5"/>
  <c r="MM131" i="5"/>
  <c r="ML131" i="5"/>
  <c r="MK131" i="5"/>
  <c r="MJ131" i="5"/>
  <c r="MI131" i="5"/>
  <c r="MH131" i="5"/>
  <c r="MG131" i="5"/>
  <c r="MF131" i="5"/>
  <c r="ME131" i="5"/>
  <c r="MD131" i="5"/>
  <c r="MC131" i="5"/>
  <c r="MB131" i="5"/>
  <c r="MA131" i="5"/>
  <c r="LZ131" i="5"/>
  <c r="LY131" i="5"/>
  <c r="LX131" i="5"/>
  <c r="LW131" i="5"/>
  <c r="LV131" i="5"/>
  <c r="LU131" i="5"/>
  <c r="LT131" i="5"/>
  <c r="LS131" i="5"/>
  <c r="LR131" i="5"/>
  <c r="LQ131" i="5"/>
  <c r="LP131" i="5"/>
  <c r="LO131" i="5"/>
  <c r="LN131" i="5"/>
  <c r="LM131" i="5"/>
  <c r="LL131" i="5"/>
  <c r="LK131" i="5"/>
  <c r="LJ131" i="5"/>
  <c r="LI131" i="5"/>
  <c r="LH131" i="5"/>
  <c r="LG131" i="5"/>
  <c r="LF131" i="5"/>
  <c r="LE131" i="5"/>
  <c r="LD131" i="5"/>
  <c r="LC131" i="5"/>
  <c r="LB131" i="5"/>
  <c r="LA131" i="5"/>
  <c r="KZ131" i="5"/>
  <c r="KY131" i="5"/>
  <c r="KX131" i="5"/>
  <c r="KW131" i="5"/>
  <c r="KV131" i="5"/>
  <c r="KU131" i="5"/>
  <c r="KT131" i="5"/>
  <c r="KS131" i="5"/>
  <c r="KR131" i="5"/>
  <c r="KQ131" i="5"/>
  <c r="KP131" i="5"/>
  <c r="KO131" i="5"/>
  <c r="KN131" i="5"/>
  <c r="KM131" i="5"/>
  <c r="KL131" i="5"/>
  <c r="KK131" i="5"/>
  <c r="KJ131" i="5"/>
  <c r="KI131" i="5"/>
  <c r="KH131" i="5"/>
  <c r="KG131" i="5"/>
  <c r="KF131" i="5"/>
  <c r="KE131" i="5"/>
  <c r="KD131" i="5"/>
  <c r="KC131" i="5"/>
  <c r="KB131" i="5"/>
  <c r="KA131" i="5"/>
  <c r="JZ131" i="5"/>
  <c r="JY131" i="5"/>
  <c r="JX131" i="5"/>
  <c r="JW131" i="5"/>
  <c r="JV131" i="5"/>
  <c r="JU131" i="5"/>
  <c r="JT131" i="5"/>
  <c r="JS131" i="5"/>
  <c r="JR131" i="5"/>
  <c r="JQ131" i="5"/>
  <c r="JP131" i="5"/>
  <c r="JO131" i="5"/>
  <c r="JN131" i="5"/>
  <c r="JM131" i="5"/>
  <c r="JL131" i="5"/>
  <c r="JK131" i="5"/>
  <c r="JJ131" i="5"/>
  <c r="JI131" i="5"/>
  <c r="JH131" i="5"/>
  <c r="JG131" i="5"/>
  <c r="JF131" i="5"/>
  <c r="JE131" i="5"/>
  <c r="JD131" i="5"/>
  <c r="JC131" i="5"/>
  <c r="JB131" i="5"/>
  <c r="JA131" i="5"/>
  <c r="IZ131" i="5"/>
  <c r="IY131" i="5"/>
  <c r="IX131" i="5"/>
  <c r="IW131" i="5"/>
  <c r="IV131" i="5"/>
  <c r="IU131" i="5"/>
  <c r="IT131" i="5"/>
  <c r="IS131" i="5"/>
  <c r="IR131" i="5"/>
  <c r="IQ131" i="5"/>
  <c r="IP131" i="5"/>
  <c r="IO131" i="5"/>
  <c r="IN131" i="5"/>
  <c r="IM131" i="5"/>
  <c r="IL131" i="5"/>
  <c r="IK131" i="5"/>
  <c r="IJ131" i="5"/>
  <c r="II131" i="5"/>
  <c r="IH131" i="5"/>
  <c r="IG131" i="5"/>
  <c r="IF131" i="5"/>
  <c r="IE131" i="5"/>
  <c r="ID131" i="5"/>
  <c r="IC131" i="5"/>
  <c r="IB131" i="5"/>
  <c r="IA131" i="5"/>
  <c r="HZ131" i="5"/>
  <c r="HY131" i="5"/>
  <c r="HX131" i="5"/>
  <c r="HW131" i="5"/>
  <c r="HV131" i="5"/>
  <c r="HU131" i="5"/>
  <c r="HT131" i="5"/>
  <c r="HS131" i="5"/>
  <c r="HR131" i="5"/>
  <c r="HQ131" i="5"/>
  <c r="HP131" i="5"/>
  <c r="HO131" i="5"/>
  <c r="HN131" i="5"/>
  <c r="HM131" i="5"/>
  <c r="HL131" i="5"/>
  <c r="HK131" i="5"/>
  <c r="HJ131" i="5"/>
  <c r="HI131" i="5"/>
  <c r="HH131" i="5"/>
  <c r="HG131" i="5"/>
  <c r="HF131" i="5"/>
  <c r="HE131" i="5"/>
  <c r="HD131" i="5"/>
  <c r="HC131" i="5"/>
  <c r="HB131" i="5"/>
  <c r="HA131" i="5"/>
  <c r="GZ131" i="5"/>
  <c r="GY131" i="5"/>
  <c r="GX131" i="5"/>
  <c r="GW131" i="5"/>
  <c r="GV131" i="5"/>
  <c r="GU131" i="5"/>
  <c r="GT131" i="5"/>
  <c r="GS131" i="5"/>
  <c r="GR131" i="5"/>
  <c r="GQ131" i="5"/>
  <c r="GP131" i="5"/>
  <c r="GO131" i="5"/>
  <c r="GN131" i="5"/>
  <c r="GM131" i="5"/>
  <c r="GL131" i="5"/>
  <c r="GK131" i="5"/>
  <c r="GJ131" i="5"/>
  <c r="GI131" i="5"/>
  <c r="GH131" i="5"/>
  <c r="GG131" i="5"/>
  <c r="GF131" i="5"/>
  <c r="GE131" i="5"/>
  <c r="GD131" i="5"/>
  <c r="GC131" i="5"/>
  <c r="GB131" i="5"/>
  <c r="GA131" i="5"/>
  <c r="FZ131" i="5"/>
  <c r="FY131" i="5"/>
  <c r="FX131" i="5"/>
  <c r="FW131" i="5"/>
  <c r="FV131" i="5"/>
  <c r="FU131" i="5"/>
  <c r="FT131" i="5"/>
  <c r="FS131" i="5"/>
  <c r="FR131" i="5"/>
  <c r="FQ131" i="5"/>
  <c r="FP131" i="5"/>
  <c r="FO131" i="5"/>
  <c r="FN131" i="5"/>
  <c r="FM131" i="5"/>
  <c r="FL131" i="5"/>
  <c r="FK131" i="5"/>
  <c r="FJ131" i="5"/>
  <c r="FI131" i="5"/>
  <c r="FH131" i="5"/>
  <c r="FG131" i="5"/>
  <c r="FF131" i="5"/>
  <c r="FE131" i="5"/>
  <c r="FD131" i="5"/>
  <c r="FC131" i="5"/>
  <c r="FB131" i="5"/>
  <c r="FA131" i="5"/>
  <c r="EZ131" i="5"/>
  <c r="EY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K131" i="5"/>
  <c r="EJ131" i="5"/>
  <c r="EI131" i="5"/>
  <c r="EH131" i="5"/>
  <c r="EG131" i="5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A131" i="5"/>
  <c r="Z131" i="5"/>
  <c r="Y131" i="5"/>
  <c r="X131" i="5"/>
  <c r="W131" i="5"/>
  <c r="V131" i="5"/>
  <c r="U131" i="5"/>
  <c r="NS130" i="5"/>
  <c r="NR130" i="5"/>
  <c r="NQ130" i="5"/>
  <c r="NP130" i="5"/>
  <c r="NO130" i="5"/>
  <c r="NN130" i="5"/>
  <c r="NM130" i="5"/>
  <c r="NL130" i="5"/>
  <c r="NK130" i="5"/>
  <c r="NJ130" i="5"/>
  <c r="NI130" i="5"/>
  <c r="NH130" i="5"/>
  <c r="NG130" i="5"/>
  <c r="NF130" i="5"/>
  <c r="NE130" i="5"/>
  <c r="ND130" i="5"/>
  <c r="NC130" i="5"/>
  <c r="NB130" i="5"/>
  <c r="NA130" i="5"/>
  <c r="MZ130" i="5"/>
  <c r="MY130" i="5"/>
  <c r="MX130" i="5"/>
  <c r="MW130" i="5"/>
  <c r="MV130" i="5"/>
  <c r="MU130" i="5"/>
  <c r="MT130" i="5"/>
  <c r="MS130" i="5"/>
  <c r="MR130" i="5"/>
  <c r="MQ130" i="5"/>
  <c r="MP130" i="5"/>
  <c r="MO130" i="5"/>
  <c r="MN130" i="5"/>
  <c r="MM130" i="5"/>
  <c r="ML130" i="5"/>
  <c r="MK130" i="5"/>
  <c r="MJ130" i="5"/>
  <c r="MI130" i="5"/>
  <c r="MH130" i="5"/>
  <c r="MG130" i="5"/>
  <c r="MF130" i="5"/>
  <c r="ME130" i="5"/>
  <c r="MD130" i="5"/>
  <c r="MC130" i="5"/>
  <c r="MB130" i="5"/>
  <c r="MA130" i="5"/>
  <c r="LZ130" i="5"/>
  <c r="LY130" i="5"/>
  <c r="LX130" i="5"/>
  <c r="LW130" i="5"/>
  <c r="LV130" i="5"/>
  <c r="LU130" i="5"/>
  <c r="LT130" i="5"/>
  <c r="LS130" i="5"/>
  <c r="LR130" i="5"/>
  <c r="LQ130" i="5"/>
  <c r="LP130" i="5"/>
  <c r="LO130" i="5"/>
  <c r="LN130" i="5"/>
  <c r="LM130" i="5"/>
  <c r="LL130" i="5"/>
  <c r="LK130" i="5"/>
  <c r="LJ130" i="5"/>
  <c r="LI130" i="5"/>
  <c r="LH130" i="5"/>
  <c r="LG130" i="5"/>
  <c r="LF130" i="5"/>
  <c r="LE130" i="5"/>
  <c r="LD130" i="5"/>
  <c r="LC130" i="5"/>
  <c r="LB130" i="5"/>
  <c r="LA130" i="5"/>
  <c r="KZ130" i="5"/>
  <c r="KY130" i="5"/>
  <c r="KX130" i="5"/>
  <c r="KW130" i="5"/>
  <c r="KV130" i="5"/>
  <c r="KU130" i="5"/>
  <c r="KT130" i="5"/>
  <c r="KS130" i="5"/>
  <c r="KR130" i="5"/>
  <c r="KQ130" i="5"/>
  <c r="KP130" i="5"/>
  <c r="KO130" i="5"/>
  <c r="KN130" i="5"/>
  <c r="KM130" i="5"/>
  <c r="KL130" i="5"/>
  <c r="KK130" i="5"/>
  <c r="KJ130" i="5"/>
  <c r="KI130" i="5"/>
  <c r="KH130" i="5"/>
  <c r="KG130" i="5"/>
  <c r="KF130" i="5"/>
  <c r="KE130" i="5"/>
  <c r="KD130" i="5"/>
  <c r="KC130" i="5"/>
  <c r="KB130" i="5"/>
  <c r="KA130" i="5"/>
  <c r="JZ130" i="5"/>
  <c r="JY130" i="5"/>
  <c r="JX130" i="5"/>
  <c r="JW130" i="5"/>
  <c r="JV130" i="5"/>
  <c r="JU130" i="5"/>
  <c r="JT130" i="5"/>
  <c r="JS130" i="5"/>
  <c r="JR130" i="5"/>
  <c r="JQ130" i="5"/>
  <c r="JP130" i="5"/>
  <c r="JO130" i="5"/>
  <c r="JN130" i="5"/>
  <c r="JM130" i="5"/>
  <c r="JL130" i="5"/>
  <c r="JK130" i="5"/>
  <c r="JJ130" i="5"/>
  <c r="JI130" i="5"/>
  <c r="JH130" i="5"/>
  <c r="JG130" i="5"/>
  <c r="JF130" i="5"/>
  <c r="JE130" i="5"/>
  <c r="JD130" i="5"/>
  <c r="JC130" i="5"/>
  <c r="JB130" i="5"/>
  <c r="JA130" i="5"/>
  <c r="IZ130" i="5"/>
  <c r="IY130" i="5"/>
  <c r="IX130" i="5"/>
  <c r="IW130" i="5"/>
  <c r="IV130" i="5"/>
  <c r="IU130" i="5"/>
  <c r="IT130" i="5"/>
  <c r="IS130" i="5"/>
  <c r="IR130" i="5"/>
  <c r="IQ130" i="5"/>
  <c r="IP130" i="5"/>
  <c r="IO130" i="5"/>
  <c r="IN130" i="5"/>
  <c r="IM130" i="5"/>
  <c r="IL130" i="5"/>
  <c r="IK130" i="5"/>
  <c r="IJ130" i="5"/>
  <c r="II130" i="5"/>
  <c r="IH130" i="5"/>
  <c r="IG130" i="5"/>
  <c r="IF130" i="5"/>
  <c r="IE130" i="5"/>
  <c r="ID130" i="5"/>
  <c r="IC130" i="5"/>
  <c r="IB130" i="5"/>
  <c r="IA130" i="5"/>
  <c r="HZ130" i="5"/>
  <c r="HY130" i="5"/>
  <c r="HY133" i="5" s="1"/>
  <c r="HX130" i="5"/>
  <c r="HW130" i="5"/>
  <c r="HV130" i="5"/>
  <c r="HU130" i="5"/>
  <c r="HT130" i="5"/>
  <c r="HS130" i="5"/>
  <c r="HS133" i="5" s="1"/>
  <c r="HR130" i="5"/>
  <c r="HQ130" i="5"/>
  <c r="HP130" i="5"/>
  <c r="HO130" i="5"/>
  <c r="HN130" i="5"/>
  <c r="HM130" i="5"/>
  <c r="HM133" i="5" s="1"/>
  <c r="HL130" i="5"/>
  <c r="HK130" i="5"/>
  <c r="HJ130" i="5"/>
  <c r="HI130" i="5"/>
  <c r="HH130" i="5"/>
  <c r="HG130" i="5"/>
  <c r="HF130" i="5"/>
  <c r="HE130" i="5"/>
  <c r="HD130" i="5"/>
  <c r="HC130" i="5"/>
  <c r="HB130" i="5"/>
  <c r="HA130" i="5"/>
  <c r="HA133" i="5" s="1"/>
  <c r="GZ130" i="5"/>
  <c r="GY130" i="5"/>
  <c r="GX130" i="5"/>
  <c r="GW130" i="5"/>
  <c r="GV130" i="5"/>
  <c r="GU130" i="5"/>
  <c r="GT130" i="5"/>
  <c r="GS130" i="5"/>
  <c r="GR130" i="5"/>
  <c r="GQ130" i="5"/>
  <c r="GP130" i="5"/>
  <c r="GO130" i="5"/>
  <c r="GO133" i="5" s="1"/>
  <c r="GN130" i="5"/>
  <c r="GM130" i="5"/>
  <c r="GL130" i="5"/>
  <c r="GK130" i="5"/>
  <c r="GJ130" i="5"/>
  <c r="GI130" i="5"/>
  <c r="GH130" i="5"/>
  <c r="GG130" i="5"/>
  <c r="GF130" i="5"/>
  <c r="GE130" i="5"/>
  <c r="GD130" i="5"/>
  <c r="GC130" i="5"/>
  <c r="GB130" i="5"/>
  <c r="GA130" i="5"/>
  <c r="FZ130" i="5"/>
  <c r="FY130" i="5"/>
  <c r="FX130" i="5"/>
  <c r="FW130" i="5"/>
  <c r="FV130" i="5"/>
  <c r="FU130" i="5"/>
  <c r="FT130" i="5"/>
  <c r="FS130" i="5"/>
  <c r="FR130" i="5"/>
  <c r="FQ130" i="5"/>
  <c r="FP130" i="5"/>
  <c r="FO130" i="5"/>
  <c r="FN130" i="5"/>
  <c r="FM130" i="5"/>
  <c r="FL130" i="5"/>
  <c r="FK130" i="5"/>
  <c r="FJ130" i="5"/>
  <c r="FI130" i="5"/>
  <c r="FH130" i="5"/>
  <c r="FG130" i="5"/>
  <c r="FF130" i="5"/>
  <c r="FE130" i="5"/>
  <c r="FE133" i="5" s="1"/>
  <c r="FD130" i="5"/>
  <c r="FC130" i="5"/>
  <c r="FB130" i="5"/>
  <c r="FA130" i="5"/>
  <c r="EZ130" i="5"/>
  <c r="EY130" i="5"/>
  <c r="EX130" i="5"/>
  <c r="EW130" i="5"/>
  <c r="EV130" i="5"/>
  <c r="EU130" i="5"/>
  <c r="ET130" i="5"/>
  <c r="ES130" i="5"/>
  <c r="ER130" i="5"/>
  <c r="EQ130" i="5"/>
  <c r="EP130" i="5"/>
  <c r="EO130" i="5"/>
  <c r="EN130" i="5"/>
  <c r="EM130" i="5"/>
  <c r="EL130" i="5"/>
  <c r="EK130" i="5"/>
  <c r="EJ130" i="5"/>
  <c r="EI130" i="5"/>
  <c r="EH130" i="5"/>
  <c r="EG130" i="5"/>
  <c r="EF130" i="5"/>
  <c r="EE130" i="5"/>
  <c r="ED130" i="5"/>
  <c r="EC130" i="5"/>
  <c r="EB130" i="5"/>
  <c r="EA130" i="5"/>
  <c r="DZ130" i="5"/>
  <c r="DY130" i="5"/>
  <c r="DX130" i="5"/>
  <c r="DW130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A130" i="5"/>
  <c r="Z130" i="5"/>
  <c r="Y130" i="5"/>
  <c r="X130" i="5"/>
  <c r="W130" i="5"/>
  <c r="V130" i="5"/>
  <c r="U130" i="5"/>
  <c r="NS129" i="5"/>
  <c r="NR129" i="5"/>
  <c r="NQ129" i="5"/>
  <c r="NP129" i="5"/>
  <c r="NO129" i="5"/>
  <c r="NN129" i="5"/>
  <c r="NM129" i="5"/>
  <c r="NL129" i="5"/>
  <c r="NK129" i="5"/>
  <c r="NJ129" i="5"/>
  <c r="NI129" i="5"/>
  <c r="NH129" i="5"/>
  <c r="NG129" i="5"/>
  <c r="NF129" i="5"/>
  <c r="NE129" i="5"/>
  <c r="ND129" i="5"/>
  <c r="NC129" i="5"/>
  <c r="NB129" i="5"/>
  <c r="NA129" i="5"/>
  <c r="MZ129" i="5"/>
  <c r="MY129" i="5"/>
  <c r="MX129" i="5"/>
  <c r="MW129" i="5"/>
  <c r="MV129" i="5"/>
  <c r="MU129" i="5"/>
  <c r="MT129" i="5"/>
  <c r="MS129" i="5"/>
  <c r="MR129" i="5"/>
  <c r="MQ129" i="5"/>
  <c r="MP129" i="5"/>
  <c r="MO129" i="5"/>
  <c r="MN129" i="5"/>
  <c r="MM129" i="5"/>
  <c r="ML129" i="5"/>
  <c r="MK129" i="5"/>
  <c r="MJ129" i="5"/>
  <c r="MI129" i="5"/>
  <c r="MH129" i="5"/>
  <c r="MG129" i="5"/>
  <c r="MF129" i="5"/>
  <c r="ME129" i="5"/>
  <c r="MD129" i="5"/>
  <c r="MC129" i="5"/>
  <c r="MB129" i="5"/>
  <c r="MA129" i="5"/>
  <c r="LZ129" i="5"/>
  <c r="LY129" i="5"/>
  <c r="LX129" i="5"/>
  <c r="LW129" i="5"/>
  <c r="LV129" i="5"/>
  <c r="LU129" i="5"/>
  <c r="LT129" i="5"/>
  <c r="LS129" i="5"/>
  <c r="LR129" i="5"/>
  <c r="LQ129" i="5"/>
  <c r="LP129" i="5"/>
  <c r="LO129" i="5"/>
  <c r="LN129" i="5"/>
  <c r="LM129" i="5"/>
  <c r="LL129" i="5"/>
  <c r="LK129" i="5"/>
  <c r="LJ129" i="5"/>
  <c r="LI129" i="5"/>
  <c r="LH129" i="5"/>
  <c r="LG129" i="5"/>
  <c r="LF129" i="5"/>
  <c r="LE129" i="5"/>
  <c r="LD129" i="5"/>
  <c r="LC129" i="5"/>
  <c r="LB129" i="5"/>
  <c r="LA129" i="5"/>
  <c r="KZ129" i="5"/>
  <c r="KY129" i="5"/>
  <c r="KX129" i="5"/>
  <c r="KW129" i="5"/>
  <c r="KV129" i="5"/>
  <c r="KU129" i="5"/>
  <c r="KT129" i="5"/>
  <c r="KS129" i="5"/>
  <c r="KR129" i="5"/>
  <c r="KQ129" i="5"/>
  <c r="KP129" i="5"/>
  <c r="KO129" i="5"/>
  <c r="KN129" i="5"/>
  <c r="KM129" i="5"/>
  <c r="KL129" i="5"/>
  <c r="KK129" i="5"/>
  <c r="KJ129" i="5"/>
  <c r="KI129" i="5"/>
  <c r="KH129" i="5"/>
  <c r="KG129" i="5"/>
  <c r="KF129" i="5"/>
  <c r="KE129" i="5"/>
  <c r="KD129" i="5"/>
  <c r="KC129" i="5"/>
  <c r="KB129" i="5"/>
  <c r="KA129" i="5"/>
  <c r="JZ129" i="5"/>
  <c r="JY129" i="5"/>
  <c r="JX129" i="5"/>
  <c r="JW129" i="5"/>
  <c r="JV129" i="5"/>
  <c r="JU129" i="5"/>
  <c r="JT129" i="5"/>
  <c r="JS129" i="5"/>
  <c r="JR129" i="5"/>
  <c r="JQ129" i="5"/>
  <c r="JP129" i="5"/>
  <c r="JO129" i="5"/>
  <c r="JN129" i="5"/>
  <c r="JM129" i="5"/>
  <c r="JL129" i="5"/>
  <c r="JK129" i="5"/>
  <c r="JJ129" i="5"/>
  <c r="JI129" i="5"/>
  <c r="JH129" i="5"/>
  <c r="JG129" i="5"/>
  <c r="JF129" i="5"/>
  <c r="JE129" i="5"/>
  <c r="JD129" i="5"/>
  <c r="JC129" i="5"/>
  <c r="JB129" i="5"/>
  <c r="JA129" i="5"/>
  <c r="IZ129" i="5"/>
  <c r="IY129" i="5"/>
  <c r="IX129" i="5"/>
  <c r="IW129" i="5"/>
  <c r="IV129" i="5"/>
  <c r="IU129" i="5"/>
  <c r="IT129" i="5"/>
  <c r="IS129" i="5"/>
  <c r="IR129" i="5"/>
  <c r="IQ129" i="5"/>
  <c r="IP129" i="5"/>
  <c r="IO129" i="5"/>
  <c r="IN129" i="5"/>
  <c r="IM129" i="5"/>
  <c r="IL129" i="5"/>
  <c r="IL133" i="5" s="1"/>
  <c r="IK129" i="5"/>
  <c r="IJ129" i="5"/>
  <c r="II129" i="5"/>
  <c r="IH129" i="5"/>
  <c r="IG129" i="5"/>
  <c r="IF129" i="5"/>
  <c r="IE129" i="5"/>
  <c r="ID129" i="5"/>
  <c r="IC129" i="5"/>
  <c r="IB129" i="5"/>
  <c r="IA129" i="5"/>
  <c r="HZ129" i="5"/>
  <c r="HZ133" i="5" s="1"/>
  <c r="HY129" i="5"/>
  <c r="HX129" i="5"/>
  <c r="HW129" i="5"/>
  <c r="HV129" i="5"/>
  <c r="HU129" i="5"/>
  <c r="HT129" i="5"/>
  <c r="HT133" i="5" s="1"/>
  <c r="HS129" i="5"/>
  <c r="HR129" i="5"/>
  <c r="HQ129" i="5"/>
  <c r="HP129" i="5"/>
  <c r="HO129" i="5"/>
  <c r="HO133" i="5" s="1"/>
  <c r="HN129" i="5"/>
  <c r="HM129" i="5"/>
  <c r="HL129" i="5"/>
  <c r="HK129" i="5"/>
  <c r="HJ129" i="5"/>
  <c r="HI129" i="5"/>
  <c r="HH129" i="5"/>
  <c r="HH133" i="5" s="1"/>
  <c r="HG129" i="5"/>
  <c r="HF129" i="5"/>
  <c r="HE129" i="5"/>
  <c r="HD129" i="5"/>
  <c r="HC129" i="5"/>
  <c r="HB129" i="5"/>
  <c r="HB133" i="5" s="1"/>
  <c r="HA129" i="5"/>
  <c r="GZ129" i="5"/>
  <c r="GY129" i="5"/>
  <c r="GX129" i="5"/>
  <c r="GW129" i="5"/>
  <c r="GV129" i="5"/>
  <c r="GU129" i="5"/>
  <c r="GT129" i="5"/>
  <c r="GS129" i="5"/>
  <c r="GR129" i="5"/>
  <c r="GQ129" i="5"/>
  <c r="GP129" i="5"/>
  <c r="GP133" i="5" s="1"/>
  <c r="GO129" i="5"/>
  <c r="GN129" i="5"/>
  <c r="GM129" i="5"/>
  <c r="GL129" i="5"/>
  <c r="GK129" i="5"/>
  <c r="GJ129" i="5"/>
  <c r="GJ133" i="5" s="1"/>
  <c r="GI129" i="5"/>
  <c r="GH129" i="5"/>
  <c r="GG129" i="5"/>
  <c r="GF129" i="5"/>
  <c r="GE129" i="5"/>
  <c r="GD129" i="5"/>
  <c r="GD133" i="5" s="1"/>
  <c r="GC129" i="5"/>
  <c r="GB129" i="5"/>
  <c r="GA129" i="5"/>
  <c r="FZ129" i="5"/>
  <c r="FY129" i="5"/>
  <c r="FX129" i="5"/>
  <c r="FX133" i="5" s="1"/>
  <c r="FW129" i="5"/>
  <c r="FV129" i="5"/>
  <c r="FU129" i="5"/>
  <c r="FT129" i="5"/>
  <c r="FS129" i="5"/>
  <c r="FR129" i="5"/>
  <c r="FR133" i="5" s="1"/>
  <c r="FQ129" i="5"/>
  <c r="FP129" i="5"/>
  <c r="FO129" i="5"/>
  <c r="FN129" i="5"/>
  <c r="FM129" i="5"/>
  <c r="FL129" i="5"/>
  <c r="FL133" i="5" s="1"/>
  <c r="FK129" i="5"/>
  <c r="FJ129" i="5"/>
  <c r="FI129" i="5"/>
  <c r="FH129" i="5"/>
  <c r="FG129" i="5"/>
  <c r="FF129" i="5"/>
  <c r="FF133" i="5" s="1"/>
  <c r="FE129" i="5"/>
  <c r="FD129" i="5"/>
  <c r="FC129" i="5"/>
  <c r="FB129" i="5"/>
  <c r="FA129" i="5"/>
  <c r="EZ129" i="5"/>
  <c r="EY129" i="5"/>
  <c r="EX129" i="5"/>
  <c r="EW129" i="5"/>
  <c r="EV129" i="5"/>
  <c r="EU129" i="5"/>
  <c r="ET129" i="5"/>
  <c r="ET133" i="5" s="1"/>
  <c r="ES129" i="5"/>
  <c r="ER129" i="5"/>
  <c r="EQ129" i="5"/>
  <c r="EP129" i="5"/>
  <c r="EO129" i="5"/>
  <c r="EN129" i="5"/>
  <c r="EM129" i="5"/>
  <c r="EL129" i="5"/>
  <c r="EK129" i="5"/>
  <c r="EJ129" i="5"/>
  <c r="EI129" i="5"/>
  <c r="EH129" i="5"/>
  <c r="EH133" i="5" s="1"/>
  <c r="EG129" i="5"/>
  <c r="EG133" i="5" s="1"/>
  <c r="EF129" i="5"/>
  <c r="EE129" i="5"/>
  <c r="ED129" i="5"/>
  <c r="EC129" i="5"/>
  <c r="EB129" i="5"/>
  <c r="EA129" i="5"/>
  <c r="DZ129" i="5"/>
  <c r="DY129" i="5"/>
  <c r="DX129" i="5"/>
  <c r="DW129" i="5"/>
  <c r="DV129" i="5"/>
  <c r="DV133" i="5" s="1"/>
  <c r="DU129" i="5"/>
  <c r="DU133" i="5" s="1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V133" i="5" s="1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A129" i="5"/>
  <c r="Z129" i="5"/>
  <c r="Y129" i="5"/>
  <c r="X129" i="5"/>
  <c r="W129" i="5"/>
  <c r="V129" i="5"/>
  <c r="U129" i="5"/>
  <c r="NS128" i="5"/>
  <c r="NS133" i="5" s="1"/>
  <c r="NR128" i="5"/>
  <c r="NR133" i="5" s="1"/>
  <c r="NQ128" i="5"/>
  <c r="NQ133" i="5" s="1"/>
  <c r="NP128" i="5"/>
  <c r="NO128" i="5"/>
  <c r="NN128" i="5"/>
  <c r="NN133" i="5" s="1"/>
  <c r="NM128" i="5"/>
  <c r="NM133" i="5" s="1"/>
  <c r="NL128" i="5"/>
  <c r="NL133" i="5" s="1"/>
  <c r="NK128" i="5"/>
  <c r="NK133" i="5" s="1"/>
  <c r="NJ128" i="5"/>
  <c r="NJ133" i="5" s="1"/>
  <c r="NI128" i="5"/>
  <c r="NI133" i="5" s="1"/>
  <c r="NH128" i="5"/>
  <c r="NH133" i="5" s="1"/>
  <c r="NG128" i="5"/>
  <c r="NG133" i="5" s="1"/>
  <c r="NF128" i="5"/>
  <c r="NF133" i="5" s="1"/>
  <c r="NE128" i="5"/>
  <c r="NE133" i="5" s="1"/>
  <c r="ND128" i="5"/>
  <c r="NC128" i="5"/>
  <c r="NB128" i="5"/>
  <c r="NB133" i="5" s="1"/>
  <c r="NA128" i="5"/>
  <c r="NA133" i="5" s="1"/>
  <c r="MZ128" i="5"/>
  <c r="MZ133" i="5" s="1"/>
  <c r="MY128" i="5"/>
  <c r="MY133" i="5" s="1"/>
  <c r="MX128" i="5"/>
  <c r="MX133" i="5" s="1"/>
  <c r="MW128" i="5"/>
  <c r="MW133" i="5" s="1"/>
  <c r="MV128" i="5"/>
  <c r="MV133" i="5" s="1"/>
  <c r="MU128" i="5"/>
  <c r="MU133" i="5" s="1"/>
  <c r="MT128" i="5"/>
  <c r="MT133" i="5" s="1"/>
  <c r="MS128" i="5"/>
  <c r="MS133" i="5" s="1"/>
  <c r="MR128" i="5"/>
  <c r="MR133" i="5" s="1"/>
  <c r="MQ128" i="5"/>
  <c r="MQ133" i="5" s="1"/>
  <c r="MP128" i="5"/>
  <c r="MP133" i="5" s="1"/>
  <c r="MO128" i="5"/>
  <c r="MO133" i="5" s="1"/>
  <c r="MN128" i="5"/>
  <c r="MN133" i="5" s="1"/>
  <c r="MM128" i="5"/>
  <c r="MM133" i="5" s="1"/>
  <c r="ML128" i="5"/>
  <c r="ML133" i="5" s="1"/>
  <c r="MK128" i="5"/>
  <c r="MK133" i="5" s="1"/>
  <c r="MJ128" i="5"/>
  <c r="MJ133" i="5" s="1"/>
  <c r="MI128" i="5"/>
  <c r="MI133" i="5" s="1"/>
  <c r="MH128" i="5"/>
  <c r="MH133" i="5" s="1"/>
  <c r="MG128" i="5"/>
  <c r="MG133" i="5" s="1"/>
  <c r="MF128" i="5"/>
  <c r="MF133" i="5" s="1"/>
  <c r="ME128" i="5"/>
  <c r="ME133" i="5" s="1"/>
  <c r="MD128" i="5"/>
  <c r="MD133" i="5" s="1"/>
  <c r="MC128" i="5"/>
  <c r="MC133" i="5" s="1"/>
  <c r="MB128" i="5"/>
  <c r="MA128" i="5"/>
  <c r="LZ128" i="5"/>
  <c r="LY128" i="5"/>
  <c r="LX128" i="5"/>
  <c r="LW128" i="5"/>
  <c r="LV128" i="5"/>
  <c r="LU128" i="5"/>
  <c r="LT128" i="5"/>
  <c r="LS128" i="5"/>
  <c r="LR128" i="5"/>
  <c r="LQ128" i="5"/>
  <c r="LP128" i="5"/>
  <c r="LO128" i="5"/>
  <c r="LN128" i="5"/>
  <c r="LM128" i="5"/>
  <c r="LL128" i="5"/>
  <c r="LK128" i="5"/>
  <c r="LJ128" i="5"/>
  <c r="LI128" i="5"/>
  <c r="LH128" i="5"/>
  <c r="LG128" i="5"/>
  <c r="LF128" i="5"/>
  <c r="LE128" i="5"/>
  <c r="LD128" i="5"/>
  <c r="LC128" i="5"/>
  <c r="LB128" i="5"/>
  <c r="LA128" i="5"/>
  <c r="KZ128" i="5"/>
  <c r="KY128" i="5"/>
  <c r="KX128" i="5"/>
  <c r="KW128" i="5"/>
  <c r="KV128" i="5"/>
  <c r="KU128" i="5"/>
  <c r="KT128" i="5"/>
  <c r="KS128" i="5"/>
  <c r="KR128" i="5"/>
  <c r="KQ128" i="5"/>
  <c r="KP128" i="5"/>
  <c r="KO128" i="5"/>
  <c r="KN128" i="5"/>
  <c r="KM128" i="5"/>
  <c r="KL128" i="5"/>
  <c r="KK128" i="5"/>
  <c r="KJ128" i="5"/>
  <c r="KI128" i="5"/>
  <c r="KH128" i="5"/>
  <c r="KG128" i="5"/>
  <c r="KF128" i="5"/>
  <c r="KE128" i="5"/>
  <c r="KD128" i="5"/>
  <c r="KC128" i="5"/>
  <c r="KB128" i="5"/>
  <c r="KA128" i="5"/>
  <c r="JZ128" i="5"/>
  <c r="JY128" i="5"/>
  <c r="JX128" i="5"/>
  <c r="JW128" i="5"/>
  <c r="JV128" i="5"/>
  <c r="JU128" i="5"/>
  <c r="JT128" i="5"/>
  <c r="JS128" i="5"/>
  <c r="JR128" i="5"/>
  <c r="JQ128" i="5"/>
  <c r="JP128" i="5"/>
  <c r="JO128" i="5"/>
  <c r="JN128" i="5"/>
  <c r="JM128" i="5"/>
  <c r="JL128" i="5"/>
  <c r="JK128" i="5"/>
  <c r="JJ128" i="5"/>
  <c r="JI128" i="5"/>
  <c r="JH128" i="5"/>
  <c r="JG128" i="5"/>
  <c r="JF128" i="5"/>
  <c r="JE128" i="5"/>
  <c r="JD128" i="5"/>
  <c r="JC128" i="5"/>
  <c r="JB128" i="5"/>
  <c r="JA128" i="5"/>
  <c r="IZ128" i="5"/>
  <c r="IY128" i="5"/>
  <c r="IX128" i="5"/>
  <c r="IW128" i="5"/>
  <c r="IV128" i="5"/>
  <c r="IU128" i="5"/>
  <c r="IT128" i="5"/>
  <c r="IS128" i="5"/>
  <c r="IR128" i="5"/>
  <c r="IQ128" i="5"/>
  <c r="IP128" i="5"/>
  <c r="IO128" i="5"/>
  <c r="IN128" i="5"/>
  <c r="IM128" i="5"/>
  <c r="IL128" i="5"/>
  <c r="IK128" i="5"/>
  <c r="IJ128" i="5"/>
  <c r="II128" i="5"/>
  <c r="IH128" i="5"/>
  <c r="IG128" i="5"/>
  <c r="IF128" i="5"/>
  <c r="IE128" i="5"/>
  <c r="ID128" i="5"/>
  <c r="IC128" i="5"/>
  <c r="IB128" i="5"/>
  <c r="IA128" i="5"/>
  <c r="HZ128" i="5"/>
  <c r="HY128" i="5"/>
  <c r="HX128" i="5"/>
  <c r="HW128" i="5"/>
  <c r="HV128" i="5"/>
  <c r="HU128" i="5"/>
  <c r="HT128" i="5"/>
  <c r="HS128" i="5"/>
  <c r="HR128" i="5"/>
  <c r="HQ128" i="5"/>
  <c r="HP128" i="5"/>
  <c r="HO128" i="5"/>
  <c r="HN128" i="5"/>
  <c r="HM128" i="5"/>
  <c r="HL128" i="5"/>
  <c r="HK128" i="5"/>
  <c r="HJ128" i="5"/>
  <c r="HI128" i="5"/>
  <c r="HH128" i="5"/>
  <c r="HG128" i="5"/>
  <c r="HF128" i="5"/>
  <c r="HE128" i="5"/>
  <c r="HD128" i="5"/>
  <c r="HC128" i="5"/>
  <c r="HC133" i="5" s="1"/>
  <c r="HB128" i="5"/>
  <c r="HA128" i="5"/>
  <c r="GZ128" i="5"/>
  <c r="GY128" i="5"/>
  <c r="GX128" i="5"/>
  <c r="GW128" i="5"/>
  <c r="GV128" i="5"/>
  <c r="GU128" i="5"/>
  <c r="GT128" i="5"/>
  <c r="GS128" i="5"/>
  <c r="GR128" i="5"/>
  <c r="GQ128" i="5"/>
  <c r="GQ133" i="5" s="1"/>
  <c r="GP128" i="5"/>
  <c r="GO128" i="5"/>
  <c r="GN128" i="5"/>
  <c r="GM128" i="5"/>
  <c r="GL128" i="5"/>
  <c r="GK128" i="5"/>
  <c r="GJ128" i="5"/>
  <c r="GI128" i="5"/>
  <c r="GH128" i="5"/>
  <c r="GG128" i="5"/>
  <c r="GF128" i="5"/>
  <c r="GE128" i="5"/>
  <c r="GE133" i="5" s="1"/>
  <c r="GD128" i="5"/>
  <c r="GC128" i="5"/>
  <c r="GB128" i="5"/>
  <c r="GA128" i="5"/>
  <c r="FZ128" i="5"/>
  <c r="FY128" i="5"/>
  <c r="FX128" i="5"/>
  <c r="FW128" i="5"/>
  <c r="FV128" i="5"/>
  <c r="FU128" i="5"/>
  <c r="FT128" i="5"/>
  <c r="FS128" i="5"/>
  <c r="FS133" i="5" s="1"/>
  <c r="FR128" i="5"/>
  <c r="FQ128" i="5"/>
  <c r="FP128" i="5"/>
  <c r="FO128" i="5"/>
  <c r="FN128" i="5"/>
  <c r="FM128" i="5"/>
  <c r="FL128" i="5"/>
  <c r="FK128" i="5"/>
  <c r="FJ128" i="5"/>
  <c r="FJ133" i="5" s="1"/>
  <c r="FI128" i="5"/>
  <c r="FH128" i="5"/>
  <c r="FG128" i="5"/>
  <c r="FG133" i="5" s="1"/>
  <c r="FF128" i="5"/>
  <c r="FE128" i="5"/>
  <c r="FD128" i="5"/>
  <c r="FC128" i="5"/>
  <c r="FB128" i="5"/>
  <c r="FA128" i="5"/>
  <c r="EZ128" i="5"/>
  <c r="EY128" i="5"/>
  <c r="EX128" i="5"/>
  <c r="EW128" i="5"/>
  <c r="EV128" i="5"/>
  <c r="EU128" i="5"/>
  <c r="EU133" i="5" s="1"/>
  <c r="ET128" i="5"/>
  <c r="ES128" i="5"/>
  <c r="ER128" i="5"/>
  <c r="EQ128" i="5"/>
  <c r="EP128" i="5"/>
  <c r="EO128" i="5"/>
  <c r="EN128" i="5"/>
  <c r="EM128" i="5"/>
  <c r="EL128" i="5"/>
  <c r="EK128" i="5"/>
  <c r="EJ128" i="5"/>
  <c r="EI128" i="5"/>
  <c r="EI133" i="5" s="1"/>
  <c r="EH128" i="5"/>
  <c r="EG128" i="5"/>
  <c r="EF128" i="5"/>
  <c r="EE128" i="5"/>
  <c r="ED128" i="5"/>
  <c r="EC128" i="5"/>
  <c r="EB128" i="5"/>
  <c r="EA128" i="5"/>
  <c r="DZ128" i="5"/>
  <c r="DY128" i="5"/>
  <c r="DY133" i="5" s="1"/>
  <c r="DX128" i="5"/>
  <c r="DW128" i="5"/>
  <c r="DW133" i="5" s="1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A128" i="5"/>
  <c r="Z128" i="5"/>
  <c r="Y128" i="5"/>
  <c r="X128" i="5"/>
  <c r="W128" i="5"/>
  <c r="V128" i="5"/>
  <c r="U128" i="5"/>
  <c r="NS127" i="5"/>
  <c r="NR127" i="5"/>
  <c r="NQ127" i="5"/>
  <c r="NP127" i="5"/>
  <c r="NO127" i="5"/>
  <c r="NN127" i="5"/>
  <c r="NM127" i="5"/>
  <c r="NL127" i="5"/>
  <c r="NK127" i="5"/>
  <c r="NJ127" i="5"/>
  <c r="NI127" i="5"/>
  <c r="NH127" i="5"/>
  <c r="NG127" i="5"/>
  <c r="NF127" i="5"/>
  <c r="NE127" i="5"/>
  <c r="ND127" i="5"/>
  <c r="NC127" i="5"/>
  <c r="NB127" i="5"/>
  <c r="NA127" i="5"/>
  <c r="MZ127" i="5"/>
  <c r="MY127" i="5"/>
  <c r="MX127" i="5"/>
  <c r="MW127" i="5"/>
  <c r="MV127" i="5"/>
  <c r="MU127" i="5"/>
  <c r="MT127" i="5"/>
  <c r="MS127" i="5"/>
  <c r="MR127" i="5"/>
  <c r="MQ127" i="5"/>
  <c r="MP127" i="5"/>
  <c r="MO127" i="5"/>
  <c r="MN127" i="5"/>
  <c r="MM127" i="5"/>
  <c r="ML127" i="5"/>
  <c r="MK127" i="5"/>
  <c r="MJ127" i="5"/>
  <c r="MI127" i="5"/>
  <c r="MH127" i="5"/>
  <c r="MG127" i="5"/>
  <c r="MF127" i="5"/>
  <c r="ME127" i="5"/>
  <c r="MD127" i="5"/>
  <c r="MC127" i="5"/>
  <c r="MB127" i="5"/>
  <c r="MA127" i="5"/>
  <c r="LZ127" i="5"/>
  <c r="LY127" i="5"/>
  <c r="LX127" i="5"/>
  <c r="LW127" i="5"/>
  <c r="LV127" i="5"/>
  <c r="LU127" i="5"/>
  <c r="LT127" i="5"/>
  <c r="LS127" i="5"/>
  <c r="LR127" i="5"/>
  <c r="LQ127" i="5"/>
  <c r="LP127" i="5"/>
  <c r="LO127" i="5"/>
  <c r="LN127" i="5"/>
  <c r="LM127" i="5"/>
  <c r="LL127" i="5"/>
  <c r="LK127" i="5"/>
  <c r="LJ127" i="5"/>
  <c r="LI127" i="5"/>
  <c r="LH127" i="5"/>
  <c r="LG127" i="5"/>
  <c r="LF127" i="5"/>
  <c r="LE127" i="5"/>
  <c r="LD127" i="5"/>
  <c r="LC127" i="5"/>
  <c r="LB127" i="5"/>
  <c r="LA127" i="5"/>
  <c r="KZ127" i="5"/>
  <c r="KY127" i="5"/>
  <c r="KX127" i="5"/>
  <c r="KW127" i="5"/>
  <c r="KV127" i="5"/>
  <c r="KU127" i="5"/>
  <c r="KT127" i="5"/>
  <c r="KS127" i="5"/>
  <c r="KR127" i="5"/>
  <c r="KQ127" i="5"/>
  <c r="KP127" i="5"/>
  <c r="KO127" i="5"/>
  <c r="KN127" i="5"/>
  <c r="KM127" i="5"/>
  <c r="KL127" i="5"/>
  <c r="KK127" i="5"/>
  <c r="KJ127" i="5"/>
  <c r="KI127" i="5"/>
  <c r="KH127" i="5"/>
  <c r="KG127" i="5"/>
  <c r="KF127" i="5"/>
  <c r="KE127" i="5"/>
  <c r="KD127" i="5"/>
  <c r="KC127" i="5"/>
  <c r="KB127" i="5"/>
  <c r="KA127" i="5"/>
  <c r="JZ127" i="5"/>
  <c r="JY127" i="5"/>
  <c r="JX127" i="5"/>
  <c r="JW127" i="5"/>
  <c r="JV127" i="5"/>
  <c r="JU127" i="5"/>
  <c r="JT127" i="5"/>
  <c r="JS127" i="5"/>
  <c r="JR127" i="5"/>
  <c r="JQ127" i="5"/>
  <c r="JP127" i="5"/>
  <c r="JO127" i="5"/>
  <c r="JN127" i="5"/>
  <c r="JM127" i="5"/>
  <c r="JL127" i="5"/>
  <c r="JK127" i="5"/>
  <c r="JJ127" i="5"/>
  <c r="JI127" i="5"/>
  <c r="JH127" i="5"/>
  <c r="JG127" i="5"/>
  <c r="JF127" i="5"/>
  <c r="JE127" i="5"/>
  <c r="JD127" i="5"/>
  <c r="JC127" i="5"/>
  <c r="JB127" i="5"/>
  <c r="JA127" i="5"/>
  <c r="IZ127" i="5"/>
  <c r="IY127" i="5"/>
  <c r="IX127" i="5"/>
  <c r="IW127" i="5"/>
  <c r="IV127" i="5"/>
  <c r="IU127" i="5"/>
  <c r="IT127" i="5"/>
  <c r="IS127" i="5"/>
  <c r="IR127" i="5"/>
  <c r="IQ127" i="5"/>
  <c r="IP127" i="5"/>
  <c r="IO127" i="5"/>
  <c r="IN127" i="5"/>
  <c r="IM127" i="5"/>
  <c r="IL127" i="5"/>
  <c r="IK127" i="5"/>
  <c r="IJ127" i="5"/>
  <c r="II127" i="5"/>
  <c r="II133" i="5" s="1"/>
  <c r="IH127" i="5"/>
  <c r="IH133" i="5" s="1"/>
  <c r="IG127" i="5"/>
  <c r="IF127" i="5"/>
  <c r="IE127" i="5"/>
  <c r="IE133" i="5" s="1"/>
  <c r="ID127" i="5"/>
  <c r="ID133" i="5" s="1"/>
  <c r="IC127" i="5"/>
  <c r="IB127" i="5"/>
  <c r="IA127" i="5"/>
  <c r="HZ127" i="5"/>
  <c r="HY127" i="5"/>
  <c r="HX127" i="5"/>
  <c r="HX133" i="5" s="1"/>
  <c r="HW127" i="5"/>
  <c r="HW133" i="5" s="1"/>
  <c r="HV127" i="5"/>
  <c r="HV133" i="5" s="1"/>
  <c r="HU127" i="5"/>
  <c r="HU133" i="5" s="1"/>
  <c r="HT127" i="5"/>
  <c r="HS127" i="5"/>
  <c r="HR127" i="5"/>
  <c r="HR133" i="5" s="1"/>
  <c r="HQ127" i="5"/>
  <c r="HP127" i="5"/>
  <c r="HP133" i="5" s="1"/>
  <c r="HO127" i="5"/>
  <c r="HN127" i="5"/>
  <c r="HM127" i="5"/>
  <c r="HL127" i="5"/>
  <c r="HL133" i="5" s="1"/>
  <c r="HK127" i="5"/>
  <c r="HK133" i="5" s="1"/>
  <c r="HJ127" i="5"/>
  <c r="HJ133" i="5" s="1"/>
  <c r="HI127" i="5"/>
  <c r="HH127" i="5"/>
  <c r="HG127" i="5"/>
  <c r="HG133" i="5" s="1"/>
  <c r="HF127" i="5"/>
  <c r="HF133" i="5" s="1"/>
  <c r="HE127" i="5"/>
  <c r="HD127" i="5"/>
  <c r="HD133" i="5" s="1"/>
  <c r="HC127" i="5"/>
  <c r="HB127" i="5"/>
  <c r="HA127" i="5"/>
  <c r="GZ127" i="5"/>
  <c r="GZ133" i="5" s="1"/>
  <c r="GY127" i="5"/>
  <c r="GY133" i="5" s="1"/>
  <c r="GX127" i="5"/>
  <c r="GX133" i="5" s="1"/>
  <c r="GW127" i="5"/>
  <c r="GV127" i="5"/>
  <c r="GU127" i="5"/>
  <c r="GU133" i="5" s="1"/>
  <c r="GT127" i="5"/>
  <c r="GT133" i="5" s="1"/>
  <c r="GS127" i="5"/>
  <c r="GS133" i="5" s="1"/>
  <c r="GR127" i="5"/>
  <c r="GR133" i="5" s="1"/>
  <c r="GQ127" i="5"/>
  <c r="GP127" i="5"/>
  <c r="GO127" i="5"/>
  <c r="GN127" i="5"/>
  <c r="GN133" i="5" s="1"/>
  <c r="GM127" i="5"/>
  <c r="GM133" i="5" s="1"/>
  <c r="GL127" i="5"/>
  <c r="GL133" i="5" s="1"/>
  <c r="GK127" i="5"/>
  <c r="GK133" i="5" s="1"/>
  <c r="GJ127" i="5"/>
  <c r="GI127" i="5"/>
  <c r="GH127" i="5"/>
  <c r="GH133" i="5" s="1"/>
  <c r="GG127" i="5"/>
  <c r="GG133" i="5" s="1"/>
  <c r="GF127" i="5"/>
  <c r="GF133" i="5" s="1"/>
  <c r="GE127" i="5"/>
  <c r="GD127" i="5"/>
  <c r="GC127" i="5"/>
  <c r="GB127" i="5"/>
  <c r="GB133" i="5" s="1"/>
  <c r="GA127" i="5"/>
  <c r="FZ127" i="5"/>
  <c r="FZ133" i="5" s="1"/>
  <c r="FY127" i="5"/>
  <c r="FX127" i="5"/>
  <c r="FW127" i="5"/>
  <c r="FW133" i="5" s="1"/>
  <c r="FV127" i="5"/>
  <c r="FV133" i="5" s="1"/>
  <c r="FU127" i="5"/>
  <c r="FU133" i="5" s="1"/>
  <c r="FT127" i="5"/>
  <c r="FT133" i="5" s="1"/>
  <c r="FS127" i="5"/>
  <c r="FR127" i="5"/>
  <c r="FQ127" i="5"/>
  <c r="FQ133" i="5" s="1"/>
  <c r="FP127" i="5"/>
  <c r="FP133" i="5" s="1"/>
  <c r="FO127" i="5"/>
  <c r="FO133" i="5" s="1"/>
  <c r="FN127" i="5"/>
  <c r="FM127" i="5"/>
  <c r="FL127" i="5"/>
  <c r="FK127" i="5"/>
  <c r="FK133" i="5" s="1"/>
  <c r="FJ127" i="5"/>
  <c r="FI127" i="5"/>
  <c r="FI133" i="5" s="1"/>
  <c r="FH127" i="5"/>
  <c r="FH133" i="5" s="1"/>
  <c r="FG127" i="5"/>
  <c r="FF127" i="5"/>
  <c r="FE127" i="5"/>
  <c r="FD127" i="5"/>
  <c r="FD133" i="5" s="1"/>
  <c r="FC127" i="5"/>
  <c r="FC133" i="5" s="1"/>
  <c r="FB127" i="5"/>
  <c r="FA127" i="5"/>
  <c r="EZ127" i="5"/>
  <c r="EY127" i="5"/>
  <c r="EX127" i="5"/>
  <c r="EX133" i="5" s="1"/>
  <c r="EW127" i="5"/>
  <c r="EW133" i="5" s="1"/>
  <c r="EV127" i="5"/>
  <c r="EV133" i="5" s="1"/>
  <c r="EU127" i="5"/>
  <c r="ET127" i="5"/>
  <c r="ES127" i="5"/>
  <c r="ER127" i="5"/>
  <c r="ER133" i="5" s="1"/>
  <c r="EQ127" i="5"/>
  <c r="EQ133" i="5" s="1"/>
  <c r="EP127" i="5"/>
  <c r="EP133" i="5" s="1"/>
  <c r="EO127" i="5"/>
  <c r="EO133" i="5" s="1"/>
  <c r="EN127" i="5"/>
  <c r="EM127" i="5"/>
  <c r="EL127" i="5"/>
  <c r="EL133" i="5" s="1"/>
  <c r="EK127" i="5"/>
  <c r="EK133" i="5" s="1"/>
  <c r="EJ127" i="5"/>
  <c r="EJ133" i="5" s="1"/>
  <c r="EI127" i="5"/>
  <c r="EH127" i="5"/>
  <c r="EG127" i="5"/>
  <c r="EF127" i="5"/>
  <c r="EF133" i="5" s="1"/>
  <c r="EE127" i="5"/>
  <c r="EE133" i="5" s="1"/>
  <c r="ED127" i="5"/>
  <c r="ED133" i="5" s="1"/>
  <c r="EC127" i="5"/>
  <c r="EC133" i="5" s="1"/>
  <c r="EB127" i="5"/>
  <c r="EA127" i="5"/>
  <c r="EA133" i="5" s="1"/>
  <c r="DZ127" i="5"/>
  <c r="DZ133" i="5" s="1"/>
  <c r="DY127" i="5"/>
  <c r="DX127" i="5"/>
  <c r="DX133" i="5" s="1"/>
  <c r="DW127" i="5"/>
  <c r="DV127" i="5"/>
  <c r="DU127" i="5"/>
  <c r="DT127" i="5"/>
  <c r="DT133" i="5" s="1"/>
  <c r="DS127" i="5"/>
  <c r="DS133" i="5" s="1"/>
  <c r="DR127" i="5"/>
  <c r="DQ127" i="5"/>
  <c r="DP127" i="5"/>
  <c r="DO127" i="5"/>
  <c r="DN127" i="5"/>
  <c r="DN133" i="5" s="1"/>
  <c r="DM127" i="5"/>
  <c r="DM133" i="5" s="1"/>
  <c r="DL127" i="5"/>
  <c r="DL133" i="5" s="1"/>
  <c r="DK127" i="5"/>
  <c r="DK133" i="5" s="1"/>
  <c r="DJ127" i="5"/>
  <c r="DJ133" i="5" s="1"/>
  <c r="DI127" i="5"/>
  <c r="DI133" i="5" s="1"/>
  <c r="DH127" i="5"/>
  <c r="DG127" i="5"/>
  <c r="DF127" i="5"/>
  <c r="DE127" i="5"/>
  <c r="DD127" i="5"/>
  <c r="DC127" i="5"/>
  <c r="DB127" i="5"/>
  <c r="DB133" i="5" s="1"/>
  <c r="DA127" i="5"/>
  <c r="DA133" i="5" s="1"/>
  <c r="CZ127" i="5"/>
  <c r="CZ133" i="5" s="1"/>
  <c r="CY127" i="5"/>
  <c r="CY133" i="5" s="1"/>
  <c r="CX127" i="5"/>
  <c r="CW127" i="5"/>
  <c r="CW133" i="5" s="1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A127" i="5"/>
  <c r="Z127" i="5"/>
  <c r="Y127" i="5"/>
  <c r="X127" i="5"/>
  <c r="W127" i="5"/>
  <c r="V127" i="5"/>
  <c r="U127" i="5"/>
  <c r="T132" i="5"/>
  <c r="T131" i="5"/>
  <c r="T130" i="5"/>
  <c r="T129" i="5"/>
  <c r="T128" i="5"/>
  <c r="T127" i="5"/>
  <c r="S132" i="5"/>
  <c r="S130" i="5"/>
  <c r="S128" i="5"/>
  <c r="S127" i="5"/>
  <c r="NT76" i="5"/>
  <c r="NS76" i="5"/>
  <c r="NR76" i="5"/>
  <c r="NQ76" i="5"/>
  <c r="NP76" i="5"/>
  <c r="NO76" i="5"/>
  <c r="NN76" i="5"/>
  <c r="NM76" i="5"/>
  <c r="NL76" i="5"/>
  <c r="NK76" i="5"/>
  <c r="NJ76" i="5"/>
  <c r="NI76" i="5"/>
  <c r="NH76" i="5"/>
  <c r="NG76" i="5"/>
  <c r="NF76" i="5"/>
  <c r="NE76" i="5"/>
  <c r="ND76" i="5"/>
  <c r="NC76" i="5"/>
  <c r="NB76" i="5"/>
  <c r="NA76" i="5"/>
  <c r="MZ76" i="5"/>
  <c r="MY76" i="5"/>
  <c r="MX76" i="5"/>
  <c r="MW76" i="5"/>
  <c r="MV76" i="5"/>
  <c r="MU76" i="5"/>
  <c r="MT76" i="5"/>
  <c r="MS76" i="5"/>
  <c r="MR76" i="5"/>
  <c r="MQ76" i="5"/>
  <c r="MP76" i="5"/>
  <c r="MO76" i="5"/>
  <c r="MN76" i="5"/>
  <c r="MM76" i="5"/>
  <c r="ML76" i="5"/>
  <c r="MK76" i="5"/>
  <c r="MJ76" i="5"/>
  <c r="MI76" i="5"/>
  <c r="MH76" i="5"/>
  <c r="MG76" i="5"/>
  <c r="MF76" i="5"/>
  <c r="ME76" i="5"/>
  <c r="MD76" i="5"/>
  <c r="MC76" i="5"/>
  <c r="MB76" i="5"/>
  <c r="MA76" i="5"/>
  <c r="LZ76" i="5"/>
  <c r="LY76" i="5"/>
  <c r="LX76" i="5"/>
  <c r="LW76" i="5"/>
  <c r="LV76" i="5"/>
  <c r="LU76" i="5"/>
  <c r="LT76" i="5"/>
  <c r="LS76" i="5"/>
  <c r="LR76" i="5"/>
  <c r="LQ76" i="5"/>
  <c r="LP76" i="5"/>
  <c r="LO76" i="5"/>
  <c r="LN76" i="5"/>
  <c r="LM76" i="5"/>
  <c r="LL76" i="5"/>
  <c r="LK76" i="5"/>
  <c r="LJ76" i="5"/>
  <c r="LI76" i="5"/>
  <c r="LH76" i="5"/>
  <c r="LG76" i="5"/>
  <c r="LF76" i="5"/>
  <c r="LE76" i="5"/>
  <c r="LD76" i="5"/>
  <c r="LC76" i="5"/>
  <c r="LB76" i="5"/>
  <c r="LA76" i="5"/>
  <c r="KZ76" i="5"/>
  <c r="KY76" i="5"/>
  <c r="KX76" i="5"/>
  <c r="KW76" i="5"/>
  <c r="KV76" i="5"/>
  <c r="KU76" i="5"/>
  <c r="KT76" i="5"/>
  <c r="KS76" i="5"/>
  <c r="KR76" i="5"/>
  <c r="KQ76" i="5"/>
  <c r="KP76" i="5"/>
  <c r="KO76" i="5"/>
  <c r="KN76" i="5"/>
  <c r="KM76" i="5"/>
  <c r="KL76" i="5"/>
  <c r="KK76" i="5"/>
  <c r="KJ76" i="5"/>
  <c r="KI76" i="5"/>
  <c r="KH76" i="5"/>
  <c r="KG76" i="5"/>
  <c r="KF76" i="5"/>
  <c r="KE76" i="5"/>
  <c r="KD76" i="5"/>
  <c r="KC76" i="5"/>
  <c r="KB76" i="5"/>
  <c r="KA76" i="5"/>
  <c r="JZ76" i="5"/>
  <c r="JY76" i="5"/>
  <c r="JX76" i="5"/>
  <c r="JW76" i="5"/>
  <c r="JV76" i="5"/>
  <c r="JU76" i="5"/>
  <c r="JT76" i="5"/>
  <c r="JS76" i="5"/>
  <c r="JR76" i="5"/>
  <c r="JQ76" i="5"/>
  <c r="JP76" i="5"/>
  <c r="JO76" i="5"/>
  <c r="JN76" i="5"/>
  <c r="JM76" i="5"/>
  <c r="JL76" i="5"/>
  <c r="JK76" i="5"/>
  <c r="JJ76" i="5"/>
  <c r="JI76" i="5"/>
  <c r="JH76" i="5"/>
  <c r="JG76" i="5"/>
  <c r="JF76" i="5"/>
  <c r="JE76" i="5"/>
  <c r="JD76" i="5"/>
  <c r="JC76" i="5"/>
  <c r="JB76" i="5"/>
  <c r="JA76" i="5"/>
  <c r="IZ76" i="5"/>
  <c r="IY76" i="5"/>
  <c r="IX76" i="5"/>
  <c r="IW76" i="5"/>
  <c r="IV76" i="5"/>
  <c r="IU76" i="5"/>
  <c r="IT76" i="5"/>
  <c r="IS76" i="5"/>
  <c r="IR76" i="5"/>
  <c r="IQ76" i="5"/>
  <c r="IP76" i="5"/>
  <c r="IO76" i="5"/>
  <c r="IN76" i="5"/>
  <c r="IM76" i="5"/>
  <c r="IL76" i="5"/>
  <c r="IH76" i="5"/>
  <c r="IG76" i="5"/>
  <c r="IF76" i="5"/>
  <c r="IE76" i="5"/>
  <c r="ID76" i="5"/>
  <c r="IC76" i="5"/>
  <c r="IB76" i="5"/>
  <c r="IA76" i="5"/>
  <c r="HZ76" i="5"/>
  <c r="HY76" i="5"/>
  <c r="HX76" i="5"/>
  <c r="HW76" i="5"/>
  <c r="HV76" i="5"/>
  <c r="HT76" i="5"/>
  <c r="HS76" i="5"/>
  <c r="HR76" i="5"/>
  <c r="HQ76" i="5"/>
  <c r="HP76" i="5"/>
  <c r="HO76" i="5"/>
  <c r="HM76" i="5"/>
  <c r="HL76" i="5"/>
  <c r="HK76" i="5"/>
  <c r="HJ76" i="5"/>
  <c r="HI76" i="5"/>
  <c r="HH76" i="5"/>
  <c r="HG76" i="5"/>
  <c r="HE76" i="5"/>
  <c r="HD76" i="5"/>
  <c r="HC76" i="5"/>
  <c r="HB76" i="5"/>
  <c r="HA76" i="5"/>
  <c r="GZ76" i="5"/>
  <c r="GX76" i="5"/>
  <c r="GW76" i="5"/>
  <c r="GV76" i="5"/>
  <c r="GU76" i="5"/>
  <c r="GT76" i="5"/>
  <c r="GS76" i="5"/>
  <c r="GR76" i="5"/>
  <c r="GQ76" i="5"/>
  <c r="GP76" i="5"/>
  <c r="GO76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A76" i="5"/>
  <c r="FZ76" i="5"/>
  <c r="FY76" i="5"/>
  <c r="FW76" i="5"/>
  <c r="FV76" i="5"/>
  <c r="FU76" i="5"/>
  <c r="FT76" i="5"/>
  <c r="FS76" i="5"/>
  <c r="FR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T190" i="5" s="1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I76" i="5"/>
  <c r="IK133" i="5" l="1"/>
  <c r="IJ133" i="5"/>
  <c r="IG133" i="5"/>
  <c r="IF133" i="5"/>
  <c r="IA133" i="5"/>
  <c r="IC133" i="5"/>
  <c r="IB133" i="5"/>
  <c r="HQ133" i="5"/>
  <c r="HI133" i="5"/>
  <c r="HE133" i="5"/>
  <c r="GW133" i="5"/>
  <c r="GV133" i="5"/>
  <c r="GI133" i="5"/>
  <c r="GC133" i="5"/>
  <c r="GA133" i="5"/>
  <c r="FY133" i="5"/>
  <c r="FN133" i="5"/>
  <c r="FM133" i="5"/>
  <c r="FA133" i="5"/>
  <c r="FB133" i="5"/>
  <c r="EY133" i="5"/>
  <c r="EZ133" i="5"/>
  <c r="EN133" i="5"/>
  <c r="EM133" i="5"/>
  <c r="EB133" i="5"/>
  <c r="CX133" i="5"/>
  <c r="DG133" i="5"/>
  <c r="DC133" i="5"/>
  <c r="DO133" i="5"/>
  <c r="DD133" i="5"/>
  <c r="DP133" i="5"/>
  <c r="DE133" i="5"/>
  <c r="DQ133" i="5"/>
  <c r="DF133" i="5"/>
  <c r="DR133" i="5"/>
  <c r="DH133" i="5"/>
  <c r="CA133" i="5"/>
  <c r="BC133" i="5"/>
  <c r="AE133" i="5"/>
  <c r="AQ133" i="5"/>
  <c r="BO133" i="5"/>
  <c r="BK133" i="5"/>
  <c r="AA133" i="5"/>
  <c r="AZ133" i="5"/>
  <c r="Y133" i="5"/>
  <c r="AX133" i="5"/>
  <c r="BV133" i="5"/>
  <c r="AJ133" i="5"/>
  <c r="BH133" i="5"/>
  <c r="U133" i="5"/>
  <c r="AT133" i="5"/>
  <c r="BR133" i="5"/>
  <c r="AR133" i="5"/>
  <c r="BP133" i="5"/>
  <c r="BA133" i="5"/>
  <c r="AW133" i="5"/>
  <c r="V133" i="5"/>
  <c r="BG133" i="5"/>
  <c r="AG133" i="5"/>
  <c r="AS133" i="5"/>
  <c r="CC133" i="5"/>
  <c r="BB133" i="5"/>
  <c r="CF133" i="5"/>
  <c r="BW133" i="5"/>
  <c r="AN133" i="5"/>
  <c r="BX133" i="5"/>
  <c r="AL133" i="5"/>
  <c r="BJ133" i="5"/>
  <c r="W133" i="5"/>
  <c r="AV133" i="5"/>
  <c r="BT133" i="5"/>
  <c r="AH133" i="5"/>
  <c r="BF133" i="5"/>
  <c r="CD133" i="5"/>
  <c r="AF133" i="5"/>
  <c r="BD133" i="5"/>
  <c r="CB133" i="5"/>
  <c r="AO133" i="5"/>
  <c r="BM133" i="5"/>
  <c r="X133" i="5"/>
  <c r="BI133" i="5"/>
  <c r="AI133" i="5"/>
  <c r="CE133" i="5"/>
  <c r="BQ133" i="5"/>
  <c r="AP133" i="5"/>
  <c r="BZ133" i="5"/>
  <c r="AM133" i="5"/>
  <c r="AY133" i="5"/>
  <c r="BL133" i="5"/>
  <c r="AC133" i="5"/>
  <c r="BY133" i="5"/>
  <c r="Z133" i="5"/>
  <c r="AK133" i="5"/>
  <c r="BU133" i="5"/>
  <c r="AU133" i="5"/>
  <c r="BS133" i="5"/>
  <c r="BE133" i="5"/>
  <c r="AD133" i="5"/>
  <c r="BN133" i="5"/>
  <c r="DT18" i="5"/>
  <c r="DT17" i="5"/>
  <c r="S17" i="5" l="1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U17" i="5"/>
  <c r="DV17" i="5"/>
  <c r="DW17" i="5"/>
  <c r="DX17" i="5"/>
  <c r="DY17" i="5"/>
  <c r="DZ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R17" i="5"/>
  <c r="FS17" i="5"/>
  <c r="FT17" i="5"/>
  <c r="FU17" i="5"/>
  <c r="FV17" i="5"/>
  <c r="FW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M17" i="5"/>
  <c r="GN17" i="5"/>
  <c r="GO17" i="5"/>
  <c r="GP17" i="5"/>
  <c r="GQ17" i="5"/>
  <c r="GR17" i="5"/>
  <c r="GT17" i="5"/>
  <c r="GU17" i="5"/>
  <c r="GV17" i="5"/>
  <c r="GW17" i="5"/>
  <c r="GX17" i="5"/>
  <c r="GZ17" i="5"/>
  <c r="HA17" i="5"/>
  <c r="HB17" i="5"/>
  <c r="HC17" i="5"/>
  <c r="HD17" i="5"/>
  <c r="HF17" i="5"/>
  <c r="HG17" i="5"/>
  <c r="HH17" i="5"/>
  <c r="HI17" i="5"/>
  <c r="HJ17" i="5"/>
  <c r="HK17" i="5"/>
  <c r="HL17" i="5"/>
  <c r="HM17" i="5"/>
  <c r="HO17" i="5"/>
  <c r="HP17" i="5"/>
  <c r="HQ17" i="5"/>
  <c r="HR17" i="5"/>
  <c r="HS17" i="5"/>
  <c r="HT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KE17" i="5"/>
  <c r="KF17" i="5"/>
  <c r="KG17" i="5"/>
  <c r="KH17" i="5"/>
  <c r="KI17" i="5"/>
  <c r="KJ17" i="5"/>
  <c r="KK17" i="5"/>
  <c r="KL17" i="5"/>
  <c r="KM17" i="5"/>
  <c r="KN17" i="5"/>
  <c r="KO17" i="5"/>
  <c r="KP17" i="5"/>
  <c r="KQ17" i="5"/>
  <c r="KR17" i="5"/>
  <c r="KS17" i="5"/>
  <c r="KT17" i="5"/>
  <c r="KU17" i="5"/>
  <c r="KV17" i="5"/>
  <c r="KW17" i="5"/>
  <c r="KX17" i="5"/>
  <c r="KY17" i="5"/>
  <c r="KZ17" i="5"/>
  <c r="LA17" i="5"/>
  <c r="LB17" i="5"/>
  <c r="LC17" i="5"/>
  <c r="LD17" i="5"/>
  <c r="LE17" i="5"/>
  <c r="LF17" i="5"/>
  <c r="LG17" i="5"/>
  <c r="LH17" i="5"/>
  <c r="LI17" i="5"/>
  <c r="LJ17" i="5"/>
  <c r="LK17" i="5"/>
  <c r="LL17" i="5"/>
  <c r="LM17" i="5"/>
  <c r="LN17" i="5"/>
  <c r="LO17" i="5"/>
  <c r="LP17" i="5"/>
  <c r="LQ17" i="5"/>
  <c r="LR17" i="5"/>
  <c r="LS17" i="5"/>
  <c r="LT17" i="5"/>
  <c r="LU17" i="5"/>
  <c r="LV17" i="5"/>
  <c r="LW17" i="5"/>
  <c r="LX17" i="5"/>
  <c r="LY17" i="5"/>
  <c r="LZ17" i="5"/>
  <c r="MA17" i="5"/>
  <c r="MB17" i="5"/>
  <c r="MC17" i="5"/>
  <c r="MD17" i="5"/>
  <c r="ME17" i="5"/>
  <c r="MF17" i="5"/>
  <c r="MG17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NF17" i="5"/>
  <c r="NG17" i="5"/>
  <c r="NH17" i="5"/>
  <c r="NI17" i="5"/>
  <c r="NJ17" i="5"/>
  <c r="NK17" i="5"/>
  <c r="NL17" i="5"/>
  <c r="NM17" i="5"/>
  <c r="NN17" i="5"/>
  <c r="NO17" i="5"/>
  <c r="NP17" i="5"/>
  <c r="NQ17" i="5"/>
  <c r="NR17" i="5"/>
  <c r="NS17" i="5"/>
  <c r="NT17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U18" i="5"/>
  <c r="DV18" i="5"/>
  <c r="DW18" i="5"/>
  <c r="DX18" i="5"/>
  <c r="DY18" i="5"/>
  <c r="DZ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D18" i="5"/>
  <c r="FE18" i="5"/>
  <c r="FG18" i="5"/>
  <c r="FH18" i="5"/>
  <c r="FI18" i="5"/>
  <c r="FJ18" i="5"/>
  <c r="FK18" i="5"/>
  <c r="FL18" i="5"/>
  <c r="FM18" i="5"/>
  <c r="FN18" i="5"/>
  <c r="FO18" i="5"/>
  <c r="FP18" i="5"/>
  <c r="FR18" i="5"/>
  <c r="FS18" i="5"/>
  <c r="FT18" i="5"/>
  <c r="FU18" i="5"/>
  <c r="FV18" i="5"/>
  <c r="FW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M18" i="5"/>
  <c r="GN18" i="5"/>
  <c r="GO18" i="5"/>
  <c r="GP18" i="5"/>
  <c r="GQ18" i="5"/>
  <c r="GR18" i="5"/>
  <c r="GT18" i="5"/>
  <c r="GU18" i="5"/>
  <c r="GV18" i="5"/>
  <c r="GW18" i="5"/>
  <c r="GX18" i="5"/>
  <c r="GZ18" i="5"/>
  <c r="HA18" i="5"/>
  <c r="HB18" i="5"/>
  <c r="HC18" i="5"/>
  <c r="HD18" i="5"/>
  <c r="HF18" i="5"/>
  <c r="HG18" i="5"/>
  <c r="HI18" i="5"/>
  <c r="HJ18" i="5"/>
  <c r="HK18" i="5"/>
  <c r="HL18" i="5"/>
  <c r="HM18" i="5"/>
  <c r="HO18" i="5"/>
  <c r="HP18" i="5"/>
  <c r="HQ18" i="5"/>
  <c r="HR18" i="5"/>
  <c r="HS18" i="5"/>
  <c r="HT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NG18" i="5"/>
  <c r="NH18" i="5"/>
  <c r="NI18" i="5"/>
  <c r="NJ18" i="5"/>
  <c r="NK18" i="5"/>
  <c r="NL18" i="5"/>
  <c r="NM18" i="5"/>
  <c r="NN18" i="5"/>
  <c r="NO18" i="5"/>
  <c r="NP18" i="5"/>
  <c r="NQ18" i="5"/>
  <c r="NR18" i="5"/>
  <c r="NS18" i="5"/>
  <c r="NT18" i="5"/>
  <c r="CY13" i="5" l="1"/>
  <c r="CX13" i="5"/>
  <c r="CW13" i="5"/>
  <c r="CY12" i="5"/>
  <c r="CX12" i="5"/>
  <c r="CW12" i="5"/>
  <c r="CV13" i="5"/>
  <c r="CV12" i="5"/>
  <c r="CV18" i="5" l="1"/>
  <c r="CW18" i="5"/>
  <c r="CX18" i="5"/>
  <c r="CY18" i="5"/>
  <c r="NT68" i="5"/>
  <c r="NS68" i="5"/>
  <c r="NR68" i="5"/>
  <c r="NQ68" i="5"/>
  <c r="NP68" i="5"/>
  <c r="NO68" i="5"/>
  <c r="NN68" i="5"/>
  <c r="NM68" i="5"/>
  <c r="NL68" i="5"/>
  <c r="NK68" i="5"/>
  <c r="NJ68" i="5"/>
  <c r="NI68" i="5"/>
  <c r="NH68" i="5"/>
  <c r="NG68" i="5"/>
  <c r="NF68" i="5"/>
  <c r="NE68" i="5"/>
  <c r="ND68" i="5"/>
  <c r="NC68" i="5"/>
  <c r="NB68" i="5"/>
  <c r="NA68" i="5"/>
  <c r="MZ68" i="5"/>
  <c r="MY68" i="5"/>
  <c r="MX68" i="5"/>
  <c r="MW68" i="5"/>
  <c r="MV68" i="5"/>
  <c r="MU68" i="5"/>
  <c r="MT68" i="5"/>
  <c r="MS68" i="5"/>
  <c r="MR68" i="5"/>
  <c r="MQ68" i="5"/>
  <c r="MP68" i="5"/>
  <c r="MO68" i="5"/>
  <c r="MN68" i="5"/>
  <c r="MM68" i="5"/>
  <c r="ML68" i="5"/>
  <c r="MK68" i="5"/>
  <c r="MJ68" i="5"/>
  <c r="MI68" i="5"/>
  <c r="MH68" i="5"/>
  <c r="MG68" i="5"/>
  <c r="MF68" i="5"/>
  <c r="ME68" i="5"/>
  <c r="MD68" i="5"/>
  <c r="MC68" i="5"/>
  <c r="MB68" i="5"/>
  <c r="MA68" i="5"/>
  <c r="LZ68" i="5"/>
  <c r="LY68" i="5"/>
  <c r="LX68" i="5"/>
  <c r="LW68" i="5"/>
  <c r="LV68" i="5"/>
  <c r="LU68" i="5"/>
  <c r="LT68" i="5"/>
  <c r="LS68" i="5"/>
  <c r="LR68" i="5"/>
  <c r="LQ68" i="5"/>
  <c r="LP68" i="5"/>
  <c r="LO68" i="5"/>
  <c r="LN68" i="5"/>
  <c r="LM68" i="5"/>
  <c r="LL68" i="5"/>
  <c r="LK68" i="5"/>
  <c r="LJ68" i="5"/>
  <c r="LI68" i="5"/>
  <c r="LH68" i="5"/>
  <c r="LG68" i="5"/>
  <c r="LF68" i="5"/>
  <c r="LE68" i="5"/>
  <c r="LD68" i="5"/>
  <c r="LC68" i="5"/>
  <c r="LB68" i="5"/>
  <c r="LA68" i="5"/>
  <c r="KZ68" i="5"/>
  <c r="KY68" i="5"/>
  <c r="KX68" i="5"/>
  <c r="KW68" i="5"/>
  <c r="KV68" i="5"/>
  <c r="KU68" i="5"/>
  <c r="KT68" i="5"/>
  <c r="KS68" i="5"/>
  <c r="KR68" i="5"/>
  <c r="KQ68" i="5"/>
  <c r="KP68" i="5"/>
  <c r="KO68" i="5"/>
  <c r="KN68" i="5"/>
  <c r="KM68" i="5"/>
  <c r="KL68" i="5"/>
  <c r="KK68" i="5"/>
  <c r="KJ68" i="5"/>
  <c r="KI68" i="5"/>
  <c r="KH68" i="5"/>
  <c r="KG68" i="5"/>
  <c r="KF68" i="5"/>
  <c r="KE68" i="5"/>
  <c r="KD68" i="5"/>
  <c r="KC68" i="5"/>
  <c r="KB68" i="5"/>
  <c r="KA68" i="5"/>
  <c r="JZ68" i="5"/>
  <c r="JY68" i="5"/>
  <c r="JX68" i="5"/>
  <c r="JW68" i="5"/>
  <c r="JV68" i="5"/>
  <c r="JU68" i="5"/>
  <c r="JT68" i="5"/>
  <c r="JS68" i="5"/>
  <c r="JR68" i="5"/>
  <c r="JQ68" i="5"/>
  <c r="JP68" i="5"/>
  <c r="JO68" i="5"/>
  <c r="JN68" i="5"/>
  <c r="JM68" i="5"/>
  <c r="JL68" i="5"/>
  <c r="JK68" i="5"/>
  <c r="JJ68" i="5"/>
  <c r="JI68" i="5"/>
  <c r="JH68" i="5"/>
  <c r="JG68" i="5"/>
  <c r="JF68" i="5"/>
  <c r="JE68" i="5"/>
  <c r="JD68" i="5"/>
  <c r="JC68" i="5"/>
  <c r="JB68" i="5"/>
  <c r="JA68" i="5"/>
  <c r="IZ68" i="5"/>
  <c r="IY68" i="5"/>
  <c r="IX68" i="5"/>
  <c r="IW68" i="5"/>
  <c r="IV68" i="5"/>
  <c r="IU68" i="5"/>
  <c r="IT68" i="5"/>
  <c r="IS68" i="5"/>
  <c r="IR68" i="5"/>
  <c r="IQ68" i="5"/>
  <c r="IP68" i="5"/>
  <c r="IO68" i="5"/>
  <c r="IN68" i="5"/>
  <c r="IM68" i="5"/>
  <c r="IL68" i="5"/>
  <c r="IH68" i="5"/>
  <c r="IG68" i="5"/>
  <c r="IF68" i="5"/>
  <c r="IE68" i="5"/>
  <c r="ID68" i="5"/>
  <c r="IC68" i="5"/>
  <c r="IB68" i="5"/>
  <c r="IA68" i="5"/>
  <c r="HZ68" i="5"/>
  <c r="HY68" i="5"/>
  <c r="HX68" i="5"/>
  <c r="HW68" i="5"/>
  <c r="HV68" i="5"/>
  <c r="HT68" i="5"/>
  <c r="HS68" i="5"/>
  <c r="HR68" i="5"/>
  <c r="HQ68" i="5"/>
  <c r="HP68" i="5"/>
  <c r="HO68" i="5"/>
  <c r="HM68" i="5"/>
  <c r="HL68" i="5"/>
  <c r="HK68" i="5"/>
  <c r="HJ68" i="5"/>
  <c r="HI68" i="5"/>
  <c r="HH68" i="5"/>
  <c r="HG68" i="5"/>
  <c r="HE68" i="5"/>
  <c r="HD68" i="5"/>
  <c r="HC68" i="5"/>
  <c r="HB68" i="5"/>
  <c r="HA68" i="5"/>
  <c r="GZ68" i="5"/>
  <c r="GX68" i="5"/>
  <c r="GW68" i="5"/>
  <c r="GV68" i="5"/>
  <c r="GU68" i="5"/>
  <c r="GT68" i="5"/>
  <c r="GS68" i="5"/>
  <c r="GR68" i="5"/>
  <c r="GQ68" i="5"/>
  <c r="GP68" i="5"/>
  <c r="GO68" i="5"/>
  <c r="GN68" i="5"/>
  <c r="GM68" i="5"/>
  <c r="GL68" i="5"/>
  <c r="GK68" i="5"/>
  <c r="GJ68" i="5"/>
  <c r="GI68" i="5"/>
  <c r="GH68" i="5"/>
  <c r="GG68" i="5"/>
  <c r="GF68" i="5"/>
  <c r="GD68" i="5"/>
  <c r="GC68" i="5"/>
  <c r="GB68" i="5"/>
  <c r="GA68" i="5"/>
  <c r="FZ68" i="5"/>
  <c r="FY68" i="5"/>
  <c r="FW68" i="5"/>
  <c r="FV68" i="5"/>
  <c r="FU68" i="5"/>
  <c r="FT68" i="5"/>
  <c r="FS68" i="5"/>
  <c r="FR68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 l="1"/>
  <c r="Q133" i="5" l="1"/>
  <c r="P133" i="5"/>
  <c r="O133" i="5"/>
  <c r="N133" i="5"/>
  <c r="M133" i="5"/>
  <c r="L133" i="5"/>
  <c r="K133" i="5"/>
  <c r="J133" i="5"/>
  <c r="H133" i="5"/>
  <c r="Q125" i="5"/>
  <c r="P125" i="5"/>
  <c r="O125" i="5"/>
  <c r="N125" i="5"/>
  <c r="M125" i="5"/>
  <c r="L125" i="5"/>
  <c r="K125" i="5"/>
  <c r="J125" i="5"/>
  <c r="H125" i="5"/>
  <c r="I124" i="5"/>
  <c r="I123" i="5"/>
  <c r="I111" i="5"/>
  <c r="I122" i="5"/>
  <c r="I110" i="5"/>
  <c r="I121" i="5"/>
  <c r="I109" i="5"/>
  <c r="I120" i="5"/>
  <c r="I108" i="5"/>
  <c r="S108" i="5" s="1"/>
  <c r="I119" i="5"/>
  <c r="I107" i="5"/>
  <c r="I118" i="5"/>
  <c r="I106" i="5"/>
  <c r="S106" i="5" s="1"/>
  <c r="I117" i="5"/>
  <c r="I105" i="5"/>
  <c r="S105" i="5" s="1"/>
  <c r="I116" i="5"/>
  <c r="I104" i="5"/>
  <c r="S104" i="5" s="1"/>
  <c r="I115" i="5"/>
  <c r="I103" i="5"/>
  <c r="S103" i="5" s="1"/>
  <c r="I114" i="5"/>
  <c r="I102" i="5"/>
  <c r="S102" i="5" s="1"/>
  <c r="I113" i="5"/>
  <c r="I101" i="5"/>
  <c r="S101" i="5" s="1"/>
  <c r="P100" i="5"/>
  <c r="O100" i="5"/>
  <c r="N100" i="5"/>
  <c r="L100" i="5"/>
  <c r="K100" i="5"/>
  <c r="J100" i="5"/>
  <c r="H100" i="5"/>
  <c r="Q92" i="5"/>
  <c r="Q100" i="5" s="1"/>
  <c r="M81" i="5"/>
  <c r="H68" i="5"/>
  <c r="H182" i="5"/>
  <c r="I181" i="5"/>
  <c r="I169" i="5"/>
  <c r="I180" i="5"/>
  <c r="I168" i="5"/>
  <c r="I179" i="5"/>
  <c r="I167" i="5"/>
  <c r="I178" i="5"/>
  <c r="I166" i="5"/>
  <c r="I177" i="5"/>
  <c r="I165" i="5"/>
  <c r="I176" i="5"/>
  <c r="I164" i="5"/>
  <c r="I175" i="5"/>
  <c r="I163" i="5"/>
  <c r="I174" i="5"/>
  <c r="I162" i="5"/>
  <c r="I173" i="5"/>
  <c r="I161" i="5"/>
  <c r="I172" i="5"/>
  <c r="I160" i="5"/>
  <c r="I171" i="5"/>
  <c r="I159" i="5"/>
  <c r="I170" i="5"/>
  <c r="I158" i="5"/>
  <c r="T153" i="5"/>
  <c r="Q149" i="5"/>
  <c r="M138" i="5"/>
  <c r="J68" i="5"/>
  <c r="O68" i="5"/>
  <c r="N68" i="5"/>
  <c r="M68" i="5"/>
  <c r="L68" i="5"/>
  <c r="K68" i="5"/>
  <c r="Q68" i="5"/>
  <c r="P68" i="5"/>
  <c r="I67" i="5"/>
  <c r="I55" i="5"/>
  <c r="I66" i="5"/>
  <c r="I54" i="5"/>
  <c r="I65" i="5"/>
  <c r="I53" i="5"/>
  <c r="I64" i="5"/>
  <c r="I52" i="5"/>
  <c r="I63" i="5"/>
  <c r="I51" i="5"/>
  <c r="I62" i="5"/>
  <c r="I50" i="5"/>
  <c r="I61" i="5"/>
  <c r="I49" i="5"/>
  <c r="I60" i="5"/>
  <c r="I48" i="5"/>
  <c r="I59" i="5"/>
  <c r="I47" i="5"/>
  <c r="I58" i="5"/>
  <c r="I46" i="5"/>
  <c r="I57" i="5"/>
  <c r="I45" i="5"/>
  <c r="I56" i="5"/>
  <c r="Q35" i="5"/>
  <c r="S131" i="5" l="1"/>
  <c r="S129" i="5"/>
  <c r="S133" i="5" s="1"/>
  <c r="NM120" i="5"/>
  <c r="NA120" i="5"/>
  <c r="MO120" i="5"/>
  <c r="MC120" i="5"/>
  <c r="NO120" i="5"/>
  <c r="NB120" i="5"/>
  <c r="MN120" i="5"/>
  <c r="MA120" i="5"/>
  <c r="LO120" i="5"/>
  <c r="LC120" i="5"/>
  <c r="NN120" i="5"/>
  <c r="MZ120" i="5"/>
  <c r="MM120" i="5"/>
  <c r="LZ120" i="5"/>
  <c r="LN120" i="5"/>
  <c r="LB120" i="5"/>
  <c r="KP120" i="5"/>
  <c r="KD120" i="5"/>
  <c r="JR120" i="5"/>
  <c r="JF120" i="5"/>
  <c r="IT120" i="5"/>
  <c r="IH120" i="5"/>
  <c r="HV120" i="5"/>
  <c r="HJ120" i="5"/>
  <c r="GX120" i="5"/>
  <c r="GL120" i="5"/>
  <c r="FZ120" i="5"/>
  <c r="FN120" i="5"/>
  <c r="FB120" i="5"/>
  <c r="EP120" i="5"/>
  <c r="ED120" i="5"/>
  <c r="DR120" i="5"/>
  <c r="DF120" i="5"/>
  <c r="CT120" i="5"/>
  <c r="CH120" i="5"/>
  <c r="BV120" i="5"/>
  <c r="BJ120" i="5"/>
  <c r="AX120" i="5"/>
  <c r="AL120" i="5"/>
  <c r="Z120" i="5"/>
  <c r="NJ120" i="5"/>
  <c r="MU120" i="5"/>
  <c r="MF120" i="5"/>
  <c r="LQ120" i="5"/>
  <c r="LA120" i="5"/>
  <c r="KN120" i="5"/>
  <c r="KA120" i="5"/>
  <c r="JN120" i="5"/>
  <c r="JA120" i="5"/>
  <c r="IN120" i="5"/>
  <c r="IA120" i="5"/>
  <c r="HN120" i="5"/>
  <c r="HA120" i="5"/>
  <c r="GN120" i="5"/>
  <c r="GA120" i="5"/>
  <c r="FM120" i="5"/>
  <c r="EZ120" i="5"/>
  <c r="EM120" i="5"/>
  <c r="DZ120" i="5"/>
  <c r="DM120" i="5"/>
  <c r="CZ120" i="5"/>
  <c r="CM120" i="5"/>
  <c r="BZ120" i="5"/>
  <c r="BM120" i="5"/>
  <c r="AZ120" i="5"/>
  <c r="AM120" i="5"/>
  <c r="Y120" i="5"/>
  <c r="NI120" i="5"/>
  <c r="MT120" i="5"/>
  <c r="ME120" i="5"/>
  <c r="LP120" i="5"/>
  <c r="KZ120" i="5"/>
  <c r="KM120" i="5"/>
  <c r="JZ120" i="5"/>
  <c r="JM120" i="5"/>
  <c r="IZ120" i="5"/>
  <c r="IM120" i="5"/>
  <c r="HZ120" i="5"/>
  <c r="HM120" i="5"/>
  <c r="GZ120" i="5"/>
  <c r="GM120" i="5"/>
  <c r="FY120" i="5"/>
  <c r="FL120" i="5"/>
  <c r="EY120" i="5"/>
  <c r="EL120" i="5"/>
  <c r="DY120" i="5"/>
  <c r="DL120" i="5"/>
  <c r="CY120" i="5"/>
  <c r="CL120" i="5"/>
  <c r="BY120" i="5"/>
  <c r="BL120" i="5"/>
  <c r="AY120" i="5"/>
  <c r="AK120" i="5"/>
  <c r="X120" i="5"/>
  <c r="NL120" i="5"/>
  <c r="MS120" i="5"/>
  <c r="LY120" i="5"/>
  <c r="NE120" i="5"/>
  <c r="NS120" i="5"/>
  <c r="MW120" i="5"/>
  <c r="MB120" i="5"/>
  <c r="LI120" i="5"/>
  <c r="KS120" i="5"/>
  <c r="KC120" i="5"/>
  <c r="JL120" i="5"/>
  <c r="IW120" i="5"/>
  <c r="IG120" i="5"/>
  <c r="HR120" i="5"/>
  <c r="HC120" i="5"/>
  <c r="GK120" i="5"/>
  <c r="FV120" i="5"/>
  <c r="FG120" i="5"/>
  <c r="ER120" i="5"/>
  <c r="EB120" i="5"/>
  <c r="DK120" i="5"/>
  <c r="CV120" i="5"/>
  <c r="CF120" i="5"/>
  <c r="BQ120" i="5"/>
  <c r="BB120" i="5"/>
  <c r="AJ120" i="5"/>
  <c r="U120" i="5"/>
  <c r="NR120" i="5"/>
  <c r="MV120" i="5"/>
  <c r="LX120" i="5"/>
  <c r="LH120" i="5"/>
  <c r="KR120" i="5"/>
  <c r="KB120" i="5"/>
  <c r="JK120" i="5"/>
  <c r="IV120" i="5"/>
  <c r="IF120" i="5"/>
  <c r="HQ120" i="5"/>
  <c r="HB120" i="5"/>
  <c r="GJ120" i="5"/>
  <c r="FU120" i="5"/>
  <c r="FF120" i="5"/>
  <c r="EQ120" i="5"/>
  <c r="EA120" i="5"/>
  <c r="DJ120" i="5"/>
  <c r="CU120" i="5"/>
  <c r="CE120" i="5"/>
  <c r="BP120" i="5"/>
  <c r="BA120" i="5"/>
  <c r="AI120" i="5"/>
  <c r="T120" i="5"/>
  <c r="NQ120" i="5"/>
  <c r="MR120" i="5"/>
  <c r="LW120" i="5"/>
  <c r="LG120" i="5"/>
  <c r="KQ120" i="5"/>
  <c r="JY120" i="5"/>
  <c r="JJ120" i="5"/>
  <c r="IU120" i="5"/>
  <c r="IE120" i="5"/>
  <c r="HP120" i="5"/>
  <c r="GY120" i="5"/>
  <c r="GI120" i="5"/>
  <c r="FT120" i="5"/>
  <c r="FE120" i="5"/>
  <c r="EO120" i="5"/>
  <c r="DX120" i="5"/>
  <c r="DI120" i="5"/>
  <c r="CS120" i="5"/>
  <c r="CD120" i="5"/>
  <c r="BO120" i="5"/>
  <c r="AW120" i="5"/>
  <c r="AH120" i="5"/>
  <c r="NH120" i="5"/>
  <c r="ML120" i="5"/>
  <c r="LT120" i="5"/>
  <c r="LD120" i="5"/>
  <c r="KK120" i="5"/>
  <c r="JV120" i="5"/>
  <c r="JG120" i="5"/>
  <c r="IQ120" i="5"/>
  <c r="IB120" i="5"/>
  <c r="HK120" i="5"/>
  <c r="GU120" i="5"/>
  <c r="GF120" i="5"/>
  <c r="FQ120" i="5"/>
  <c r="FA120" i="5"/>
  <c r="EJ120" i="5"/>
  <c r="DU120" i="5"/>
  <c r="DE120" i="5"/>
  <c r="CP120" i="5"/>
  <c r="CA120" i="5"/>
  <c r="BI120" i="5"/>
  <c r="AT120" i="5"/>
  <c r="AE120" i="5"/>
  <c r="ND120" i="5"/>
  <c r="LV120" i="5"/>
  <c r="KW120" i="5"/>
  <c r="JX120" i="5"/>
  <c r="JC120" i="5"/>
  <c r="ID120" i="5"/>
  <c r="HG120" i="5"/>
  <c r="GH120" i="5"/>
  <c r="FK120" i="5"/>
  <c r="EN120" i="5"/>
  <c r="DQ120" i="5"/>
  <c r="CR120" i="5"/>
  <c r="BU120" i="5"/>
  <c r="AV120" i="5"/>
  <c r="AB120" i="5"/>
  <c r="NC120" i="5"/>
  <c r="LU120" i="5"/>
  <c r="KV120" i="5"/>
  <c r="JW120" i="5"/>
  <c r="JB120" i="5"/>
  <c r="IC120" i="5"/>
  <c r="HF120" i="5"/>
  <c r="GG120" i="5"/>
  <c r="FJ120" i="5"/>
  <c r="EK120" i="5"/>
  <c r="DP120" i="5"/>
  <c r="CQ120" i="5"/>
  <c r="BT120" i="5"/>
  <c r="AU120" i="5"/>
  <c r="AA120" i="5"/>
  <c r="MP120" i="5"/>
  <c r="LL120" i="5"/>
  <c r="KL120" i="5"/>
  <c r="JQ120" i="5"/>
  <c r="IR120" i="5"/>
  <c r="HU120" i="5"/>
  <c r="GV120" i="5"/>
  <c r="GB120" i="5"/>
  <c r="FC120" i="5"/>
  <c r="EF120" i="5"/>
  <c r="DG120" i="5"/>
  <c r="CJ120" i="5"/>
  <c r="BK120" i="5"/>
  <c r="AP120" i="5"/>
  <c r="MK120" i="5"/>
  <c r="LE120" i="5"/>
  <c r="JU120" i="5"/>
  <c r="IP120" i="5"/>
  <c r="HL120" i="5"/>
  <c r="GE120" i="5"/>
  <c r="EX120" i="5"/>
  <c r="DV120" i="5"/>
  <c r="CO120" i="5"/>
  <c r="BH120" i="5"/>
  <c r="AF120" i="5"/>
  <c r="MJ120" i="5"/>
  <c r="KY120" i="5"/>
  <c r="JT120" i="5"/>
  <c r="IO120" i="5"/>
  <c r="HI120" i="5"/>
  <c r="GD120" i="5"/>
  <c r="EW120" i="5"/>
  <c r="DT120" i="5"/>
  <c r="CN120" i="5"/>
  <c r="BG120" i="5"/>
  <c r="AD120" i="5"/>
  <c r="MI120" i="5"/>
  <c r="KX120" i="5"/>
  <c r="JS120" i="5"/>
  <c r="IL120" i="5"/>
  <c r="HH120" i="5"/>
  <c r="GC120" i="5"/>
  <c r="EV120" i="5"/>
  <c r="DS120" i="5"/>
  <c r="CK120" i="5"/>
  <c r="BF120" i="5"/>
  <c r="AC120" i="5"/>
  <c r="MY120" i="5"/>
  <c r="KU120" i="5"/>
  <c r="JH120" i="5"/>
  <c r="HT120" i="5"/>
  <c r="FX120" i="5"/>
  <c r="EI120" i="5"/>
  <c r="DA120" i="5"/>
  <c r="BE120" i="5"/>
  <c r="MX120" i="5"/>
  <c r="KT120" i="5"/>
  <c r="JE120" i="5"/>
  <c r="HS120" i="5"/>
  <c r="FW120" i="5"/>
  <c r="EH120" i="5"/>
  <c r="CX120" i="5"/>
  <c r="BD120" i="5"/>
  <c r="MQ120" i="5"/>
  <c r="KO120" i="5"/>
  <c r="JD120" i="5"/>
  <c r="HO120" i="5"/>
  <c r="FS120" i="5"/>
  <c r="EG120" i="5"/>
  <c r="CW120" i="5"/>
  <c r="BC120" i="5"/>
  <c r="MD120" i="5"/>
  <c r="KH120" i="5"/>
  <c r="IS120" i="5"/>
  <c r="GW120" i="5"/>
  <c r="FO120" i="5"/>
  <c r="DW120" i="5"/>
  <c r="CC120" i="5"/>
  <c r="AQ120" i="5"/>
  <c r="NP120" i="5"/>
  <c r="KJ120" i="5"/>
  <c r="II120" i="5"/>
  <c r="FR120" i="5"/>
  <c r="DH120" i="5"/>
  <c r="AS120" i="5"/>
  <c r="NK120" i="5"/>
  <c r="KI120" i="5"/>
  <c r="HY120" i="5"/>
  <c r="FP120" i="5"/>
  <c r="DD120" i="5"/>
  <c r="AR120" i="5"/>
  <c r="NG120" i="5"/>
  <c r="KG120" i="5"/>
  <c r="HX120" i="5"/>
  <c r="FI120" i="5"/>
  <c r="DC120" i="5"/>
  <c r="AO120" i="5"/>
  <c r="NF120" i="5"/>
  <c r="KF120" i="5"/>
  <c r="HW120" i="5"/>
  <c r="FH120" i="5"/>
  <c r="DB120" i="5"/>
  <c r="AN120" i="5"/>
  <c r="MH120" i="5"/>
  <c r="KE120" i="5"/>
  <c r="HE120" i="5"/>
  <c r="FD120" i="5"/>
  <c r="CI120" i="5"/>
  <c r="AG120" i="5"/>
  <c r="MG120" i="5"/>
  <c r="JP120" i="5"/>
  <c r="HD120" i="5"/>
  <c r="EU120" i="5"/>
  <c r="CG120" i="5"/>
  <c r="W120" i="5"/>
  <c r="JO120" i="5"/>
  <c r="ET120" i="5"/>
  <c r="V120" i="5"/>
  <c r="JI120" i="5"/>
  <c r="ES120" i="5"/>
  <c r="IY120" i="5"/>
  <c r="EE120" i="5"/>
  <c r="IX120" i="5"/>
  <c r="EC120" i="5"/>
  <c r="IK120" i="5"/>
  <c r="DO120" i="5"/>
  <c r="NT120" i="5"/>
  <c r="IJ120" i="5"/>
  <c r="DN120" i="5"/>
  <c r="GT120" i="5"/>
  <c r="GS120" i="5"/>
  <c r="GR120" i="5"/>
  <c r="GQ120" i="5"/>
  <c r="GP120" i="5"/>
  <c r="LR120" i="5"/>
  <c r="BX120" i="5"/>
  <c r="GO120" i="5"/>
  <c r="CB120" i="5"/>
  <c r="BW120" i="5"/>
  <c r="BS120" i="5"/>
  <c r="BR120" i="5"/>
  <c r="LS120" i="5"/>
  <c r="BN120" i="5"/>
  <c r="LM120" i="5"/>
  <c r="LK120" i="5"/>
  <c r="LJ120" i="5"/>
  <c r="LF120" i="5"/>
  <c r="NN115" i="5"/>
  <c r="NB115" i="5"/>
  <c r="MP115" i="5"/>
  <c r="MD115" i="5"/>
  <c r="LR115" i="5"/>
  <c r="LF115" i="5"/>
  <c r="KT115" i="5"/>
  <c r="KH115" i="5"/>
  <c r="JV115" i="5"/>
  <c r="JJ115" i="5"/>
  <c r="IX115" i="5"/>
  <c r="IL115" i="5"/>
  <c r="HZ115" i="5"/>
  <c r="HN115" i="5"/>
  <c r="HB115" i="5"/>
  <c r="GP115" i="5"/>
  <c r="GD115" i="5"/>
  <c r="FR115" i="5"/>
  <c r="FF115" i="5"/>
  <c r="ET115" i="5"/>
  <c r="EH115" i="5"/>
  <c r="DV115" i="5"/>
  <c r="DJ115" i="5"/>
  <c r="CX115" i="5"/>
  <c r="CL115" i="5"/>
  <c r="BZ115" i="5"/>
  <c r="BN115" i="5"/>
  <c r="BB115" i="5"/>
  <c r="AP115" i="5"/>
  <c r="AD115" i="5"/>
  <c r="NI115" i="5"/>
  <c r="MV115" i="5"/>
  <c r="MI115" i="5"/>
  <c r="LV115" i="5"/>
  <c r="LI115" i="5"/>
  <c r="KV115" i="5"/>
  <c r="KI115" i="5"/>
  <c r="JU115" i="5"/>
  <c r="JH115" i="5"/>
  <c r="IU115" i="5"/>
  <c r="IH115" i="5"/>
  <c r="HU115" i="5"/>
  <c r="HH115" i="5"/>
  <c r="GU115" i="5"/>
  <c r="GH115" i="5"/>
  <c r="FU115" i="5"/>
  <c r="FH115" i="5"/>
  <c r="EU115" i="5"/>
  <c r="EG115" i="5"/>
  <c r="DT115" i="5"/>
  <c r="DG115" i="5"/>
  <c r="CT115" i="5"/>
  <c r="CG115" i="5"/>
  <c r="BT115" i="5"/>
  <c r="BG115" i="5"/>
  <c r="AT115" i="5"/>
  <c r="AG115" i="5"/>
  <c r="T115" i="5"/>
  <c r="NH115" i="5"/>
  <c r="MU115" i="5"/>
  <c r="MH115" i="5"/>
  <c r="LU115" i="5"/>
  <c r="LH115" i="5"/>
  <c r="KU115" i="5"/>
  <c r="KG115" i="5"/>
  <c r="JT115" i="5"/>
  <c r="JG115" i="5"/>
  <c r="IT115" i="5"/>
  <c r="IG115" i="5"/>
  <c r="HT115" i="5"/>
  <c r="HG115" i="5"/>
  <c r="GT115" i="5"/>
  <c r="GG115" i="5"/>
  <c r="FT115" i="5"/>
  <c r="FG115" i="5"/>
  <c r="ES115" i="5"/>
  <c r="EF115" i="5"/>
  <c r="DS115" i="5"/>
  <c r="DF115" i="5"/>
  <c r="CS115" i="5"/>
  <c r="CF115" i="5"/>
  <c r="BS115" i="5"/>
  <c r="BF115" i="5"/>
  <c r="AS115" i="5"/>
  <c r="AF115" i="5"/>
  <c r="NT115" i="5"/>
  <c r="NG115" i="5"/>
  <c r="MT115" i="5"/>
  <c r="MG115" i="5"/>
  <c r="LT115" i="5"/>
  <c r="LG115" i="5"/>
  <c r="KS115" i="5"/>
  <c r="KF115" i="5"/>
  <c r="JS115" i="5"/>
  <c r="JF115" i="5"/>
  <c r="IS115" i="5"/>
  <c r="IF115" i="5"/>
  <c r="HS115" i="5"/>
  <c r="HF115" i="5"/>
  <c r="GS115" i="5"/>
  <c r="GF115" i="5"/>
  <c r="FS115" i="5"/>
  <c r="FE115" i="5"/>
  <c r="ER115" i="5"/>
  <c r="EE115" i="5"/>
  <c r="DR115" i="5"/>
  <c r="DE115" i="5"/>
  <c r="CR115" i="5"/>
  <c r="CE115" i="5"/>
  <c r="BR115" i="5"/>
  <c r="BE115" i="5"/>
  <c r="AR115" i="5"/>
  <c r="AE115" i="5"/>
  <c r="NF115" i="5"/>
  <c r="MO115" i="5"/>
  <c r="LY115" i="5"/>
  <c r="LE115" i="5"/>
  <c r="KO115" i="5"/>
  <c r="JY115" i="5"/>
  <c r="JE115" i="5"/>
  <c r="IO115" i="5"/>
  <c r="HX115" i="5"/>
  <c r="HE115" i="5"/>
  <c r="GN115" i="5"/>
  <c r="FX115" i="5"/>
  <c r="FD115" i="5"/>
  <c r="EN115" i="5"/>
  <c r="DX115" i="5"/>
  <c r="DD115" i="5"/>
  <c r="CN115" i="5"/>
  <c r="BW115" i="5"/>
  <c r="BD115" i="5"/>
  <c r="AM115" i="5"/>
  <c r="W115" i="5"/>
  <c r="NE115" i="5"/>
  <c r="MN115" i="5"/>
  <c r="LX115" i="5"/>
  <c r="LD115" i="5"/>
  <c r="KN115" i="5"/>
  <c r="JX115" i="5"/>
  <c r="JD115" i="5"/>
  <c r="IN115" i="5"/>
  <c r="HW115" i="5"/>
  <c r="HD115" i="5"/>
  <c r="GM115" i="5"/>
  <c r="FW115" i="5"/>
  <c r="FC115" i="5"/>
  <c r="EM115" i="5"/>
  <c r="DW115" i="5"/>
  <c r="DC115" i="5"/>
  <c r="CM115" i="5"/>
  <c r="BV115" i="5"/>
  <c r="BC115" i="5"/>
  <c r="AL115" i="5"/>
  <c r="V115" i="5"/>
  <c r="NQ115" i="5"/>
  <c r="MZ115" i="5"/>
  <c r="MJ115" i="5"/>
  <c r="LP115" i="5"/>
  <c r="KZ115" i="5"/>
  <c r="KJ115" i="5"/>
  <c r="JP115" i="5"/>
  <c r="IZ115" i="5"/>
  <c r="II115" i="5"/>
  <c r="HP115" i="5"/>
  <c r="GY115" i="5"/>
  <c r="GI115" i="5"/>
  <c r="FO115" i="5"/>
  <c r="EY115" i="5"/>
  <c r="EI115" i="5"/>
  <c r="DO115" i="5"/>
  <c r="CY115" i="5"/>
  <c r="CH115" i="5"/>
  <c r="BO115" i="5"/>
  <c r="AX115" i="5"/>
  <c r="AH115" i="5"/>
  <c r="NS115" i="5"/>
  <c r="MX115" i="5"/>
  <c r="MA115" i="5"/>
  <c r="LB115" i="5"/>
  <c r="KD115" i="5"/>
  <c r="JK115" i="5"/>
  <c r="IK115" i="5"/>
  <c r="HM115" i="5"/>
  <c r="GQ115" i="5"/>
  <c r="FQ115" i="5"/>
  <c r="EW115" i="5"/>
  <c r="DZ115" i="5"/>
  <c r="DA115" i="5"/>
  <c r="CC115" i="5"/>
  <c r="BI115" i="5"/>
  <c r="AJ115" i="5"/>
  <c r="NR115" i="5"/>
  <c r="MW115" i="5"/>
  <c r="LZ115" i="5"/>
  <c r="LA115" i="5"/>
  <c r="KC115" i="5"/>
  <c r="JI115" i="5"/>
  <c r="IJ115" i="5"/>
  <c r="HL115" i="5"/>
  <c r="GO115" i="5"/>
  <c r="FP115" i="5"/>
  <c r="EV115" i="5"/>
  <c r="DY115" i="5"/>
  <c r="CZ115" i="5"/>
  <c r="CB115" i="5"/>
  <c r="BH115" i="5"/>
  <c r="AI115" i="5"/>
  <c r="NP115" i="5"/>
  <c r="MS115" i="5"/>
  <c r="LW115" i="5"/>
  <c r="KY115" i="5"/>
  <c r="KB115" i="5"/>
  <c r="JC115" i="5"/>
  <c r="IE115" i="5"/>
  <c r="HK115" i="5"/>
  <c r="GL115" i="5"/>
  <c r="FN115" i="5"/>
  <c r="EQ115" i="5"/>
  <c r="DU115" i="5"/>
  <c r="CW115" i="5"/>
  <c r="CA115" i="5"/>
  <c r="BA115" i="5"/>
  <c r="AC115" i="5"/>
  <c r="NO115" i="5"/>
  <c r="MR115" i="5"/>
  <c r="LS115" i="5"/>
  <c r="KX115" i="5"/>
  <c r="KA115" i="5"/>
  <c r="JB115" i="5"/>
  <c r="ID115" i="5"/>
  <c r="HJ115" i="5"/>
  <c r="GK115" i="5"/>
  <c r="FM115" i="5"/>
  <c r="EP115" i="5"/>
  <c r="DQ115" i="5"/>
  <c r="CV115" i="5"/>
  <c r="BY115" i="5"/>
  <c r="AZ115" i="5"/>
  <c r="AB115" i="5"/>
  <c r="NM115" i="5"/>
  <c r="MQ115" i="5"/>
  <c r="LQ115" i="5"/>
  <c r="KW115" i="5"/>
  <c r="JZ115" i="5"/>
  <c r="JA115" i="5"/>
  <c r="IC115" i="5"/>
  <c r="HI115" i="5"/>
  <c r="GJ115" i="5"/>
  <c r="FL115" i="5"/>
  <c r="EO115" i="5"/>
  <c r="DP115" i="5"/>
  <c r="CU115" i="5"/>
  <c r="NL115" i="5"/>
  <c r="MM115" i="5"/>
  <c r="LO115" i="5"/>
  <c r="KR115" i="5"/>
  <c r="JW115" i="5"/>
  <c r="IY115" i="5"/>
  <c r="IB115" i="5"/>
  <c r="HC115" i="5"/>
  <c r="GE115" i="5"/>
  <c r="FK115" i="5"/>
  <c r="EL115" i="5"/>
  <c r="DN115" i="5"/>
  <c r="CQ115" i="5"/>
  <c r="BU115" i="5"/>
  <c r="AW115" i="5"/>
  <c r="Z115" i="5"/>
  <c r="ML115" i="5"/>
  <c r="KQ115" i="5"/>
  <c r="IW115" i="5"/>
  <c r="HA115" i="5"/>
  <c r="FJ115" i="5"/>
  <c r="DM115" i="5"/>
  <c r="BX115" i="5"/>
  <c r="AN115" i="5"/>
  <c r="MK115" i="5"/>
  <c r="KP115" i="5"/>
  <c r="IV115" i="5"/>
  <c r="GZ115" i="5"/>
  <c r="FI115" i="5"/>
  <c r="DL115" i="5"/>
  <c r="BQ115" i="5"/>
  <c r="AK115" i="5"/>
  <c r="MF115" i="5"/>
  <c r="KM115" i="5"/>
  <c r="IR115" i="5"/>
  <c r="GX115" i="5"/>
  <c r="FB115" i="5"/>
  <c r="DK115" i="5"/>
  <c r="BP115" i="5"/>
  <c r="AA115" i="5"/>
  <c r="ME115" i="5"/>
  <c r="KL115" i="5"/>
  <c r="IQ115" i="5"/>
  <c r="GW115" i="5"/>
  <c r="FA115" i="5"/>
  <c r="DI115" i="5"/>
  <c r="BM115" i="5"/>
  <c r="Y115" i="5"/>
  <c r="MC115" i="5"/>
  <c r="KK115" i="5"/>
  <c r="IP115" i="5"/>
  <c r="GV115" i="5"/>
  <c r="EZ115" i="5"/>
  <c r="DH115" i="5"/>
  <c r="BL115" i="5"/>
  <c r="X115" i="5"/>
  <c r="NJ115" i="5"/>
  <c r="LM115" i="5"/>
  <c r="JQ115" i="5"/>
  <c r="HY115" i="5"/>
  <c r="GB115" i="5"/>
  <c r="EJ115" i="5"/>
  <c r="CO115" i="5"/>
  <c r="AY115" i="5"/>
  <c r="KE115" i="5"/>
  <c r="GR115" i="5"/>
  <c r="DB115" i="5"/>
  <c r="U115" i="5"/>
  <c r="NK115" i="5"/>
  <c r="JR115" i="5"/>
  <c r="GC115" i="5"/>
  <c r="CP115" i="5"/>
  <c r="ND115" i="5"/>
  <c r="JO115" i="5"/>
  <c r="GA115" i="5"/>
  <c r="CK115" i="5"/>
  <c r="NC115" i="5"/>
  <c r="JN115" i="5"/>
  <c r="FZ115" i="5"/>
  <c r="CJ115" i="5"/>
  <c r="NA115" i="5"/>
  <c r="JM115" i="5"/>
  <c r="FY115" i="5"/>
  <c r="CI115" i="5"/>
  <c r="LN115" i="5"/>
  <c r="IA115" i="5"/>
  <c r="EK115" i="5"/>
  <c r="BJ115" i="5"/>
  <c r="JL115" i="5"/>
  <c r="CD115" i="5"/>
  <c r="IM115" i="5"/>
  <c r="BK115" i="5"/>
  <c r="HV115" i="5"/>
  <c r="AV115" i="5"/>
  <c r="HR115" i="5"/>
  <c r="AU115" i="5"/>
  <c r="HQ115" i="5"/>
  <c r="AQ115" i="5"/>
  <c r="HO115" i="5"/>
  <c r="AO115" i="5"/>
  <c r="MY115" i="5"/>
  <c r="MB115" i="5"/>
  <c r="LL115" i="5"/>
  <c r="LK115" i="5"/>
  <c r="LJ115" i="5"/>
  <c r="LC115" i="5"/>
  <c r="FV115" i="5"/>
  <c r="EX115" i="5"/>
  <c r="ED115" i="5"/>
  <c r="EC115" i="5"/>
  <c r="EB115" i="5"/>
  <c r="EA115" i="5"/>
  <c r="NQ110" i="5"/>
  <c r="NE110" i="5"/>
  <c r="MS110" i="5"/>
  <c r="MG110" i="5"/>
  <c r="LU110" i="5"/>
  <c r="LI110" i="5"/>
  <c r="KW110" i="5"/>
  <c r="KK110" i="5"/>
  <c r="JY110" i="5"/>
  <c r="JM110" i="5"/>
  <c r="JA110" i="5"/>
  <c r="IO110" i="5"/>
  <c r="IC110" i="5"/>
  <c r="HQ110" i="5"/>
  <c r="HE110" i="5"/>
  <c r="GS110" i="5"/>
  <c r="GG110" i="5"/>
  <c r="FU110" i="5"/>
  <c r="FI110" i="5"/>
  <c r="EW110" i="5"/>
  <c r="EK110" i="5"/>
  <c r="DY110" i="5"/>
  <c r="DM110" i="5"/>
  <c r="DA110" i="5"/>
  <c r="CO110" i="5"/>
  <c r="CC110" i="5"/>
  <c r="BQ110" i="5"/>
  <c r="BE110" i="5"/>
  <c r="AS110" i="5"/>
  <c r="AG110" i="5"/>
  <c r="U110" i="5"/>
  <c r="NP110" i="5"/>
  <c r="ND110" i="5"/>
  <c r="MR110" i="5"/>
  <c r="MF110" i="5"/>
  <c r="LT110" i="5"/>
  <c r="LH110" i="5"/>
  <c r="KV110" i="5"/>
  <c r="KJ110" i="5"/>
  <c r="JX110" i="5"/>
  <c r="JL110" i="5"/>
  <c r="IZ110" i="5"/>
  <c r="IN110" i="5"/>
  <c r="IB110" i="5"/>
  <c r="HP110" i="5"/>
  <c r="HD110" i="5"/>
  <c r="GR110" i="5"/>
  <c r="GF110" i="5"/>
  <c r="FT110" i="5"/>
  <c r="FH110" i="5"/>
  <c r="EV110" i="5"/>
  <c r="EJ110" i="5"/>
  <c r="DX110" i="5"/>
  <c r="DL110" i="5"/>
  <c r="CZ110" i="5"/>
  <c r="CN110" i="5"/>
  <c r="CB110" i="5"/>
  <c r="BP110" i="5"/>
  <c r="BD110" i="5"/>
  <c r="AR110" i="5"/>
  <c r="AF110" i="5"/>
  <c r="T110" i="5"/>
  <c r="NL110" i="5"/>
  <c r="MX110" i="5"/>
  <c r="MJ110" i="5"/>
  <c r="LV110" i="5"/>
  <c r="LF110" i="5"/>
  <c r="KR110" i="5"/>
  <c r="KD110" i="5"/>
  <c r="JP110" i="5"/>
  <c r="JB110" i="5"/>
  <c r="IL110" i="5"/>
  <c r="HX110" i="5"/>
  <c r="HJ110" i="5"/>
  <c r="GV110" i="5"/>
  <c r="GH110" i="5"/>
  <c r="FR110" i="5"/>
  <c r="FD110" i="5"/>
  <c r="EP110" i="5"/>
  <c r="EB110" i="5"/>
  <c r="DN110" i="5"/>
  <c r="CX110" i="5"/>
  <c r="CJ110" i="5"/>
  <c r="BV110" i="5"/>
  <c r="BH110" i="5"/>
  <c r="AT110" i="5"/>
  <c r="AD110" i="5"/>
  <c r="NK110" i="5"/>
  <c r="MW110" i="5"/>
  <c r="MI110" i="5"/>
  <c r="LS110" i="5"/>
  <c r="LE110" i="5"/>
  <c r="KQ110" i="5"/>
  <c r="KC110" i="5"/>
  <c r="JO110" i="5"/>
  <c r="IY110" i="5"/>
  <c r="IK110" i="5"/>
  <c r="HW110" i="5"/>
  <c r="HI110" i="5"/>
  <c r="GU110" i="5"/>
  <c r="GE110" i="5"/>
  <c r="FQ110" i="5"/>
  <c r="FC110" i="5"/>
  <c r="EO110" i="5"/>
  <c r="EA110" i="5"/>
  <c r="DK110" i="5"/>
  <c r="CW110" i="5"/>
  <c r="CI110" i="5"/>
  <c r="BU110" i="5"/>
  <c r="BG110" i="5"/>
  <c r="AQ110" i="5"/>
  <c r="AC110" i="5"/>
  <c r="NI110" i="5"/>
  <c r="MQ110" i="5"/>
  <c r="MA110" i="5"/>
  <c r="LK110" i="5"/>
  <c r="KS110" i="5"/>
  <c r="KA110" i="5"/>
  <c r="JI110" i="5"/>
  <c r="IS110" i="5"/>
  <c r="IA110" i="5"/>
  <c r="HK110" i="5"/>
  <c r="GQ110" i="5"/>
  <c r="GA110" i="5"/>
  <c r="FK110" i="5"/>
  <c r="ES110" i="5"/>
  <c r="EC110" i="5"/>
  <c r="DI110" i="5"/>
  <c r="CS110" i="5"/>
  <c r="CA110" i="5"/>
  <c r="BK110" i="5"/>
  <c r="AU110" i="5"/>
  <c r="AA110" i="5"/>
  <c r="NH110" i="5"/>
  <c r="MP110" i="5"/>
  <c r="LZ110" i="5"/>
  <c r="LJ110" i="5"/>
  <c r="KP110" i="5"/>
  <c r="JZ110" i="5"/>
  <c r="JH110" i="5"/>
  <c r="IR110" i="5"/>
  <c r="HZ110" i="5"/>
  <c r="HH110" i="5"/>
  <c r="GP110" i="5"/>
  <c r="FZ110" i="5"/>
  <c r="FJ110" i="5"/>
  <c r="ER110" i="5"/>
  <c r="DZ110" i="5"/>
  <c r="DH110" i="5"/>
  <c r="CR110" i="5"/>
  <c r="BZ110" i="5"/>
  <c r="BJ110" i="5"/>
  <c r="AP110" i="5"/>
  <c r="Z110" i="5"/>
  <c r="NO110" i="5"/>
  <c r="MU110" i="5"/>
  <c r="LY110" i="5"/>
  <c r="LC110" i="5"/>
  <c r="KI110" i="5"/>
  <c r="JQ110" i="5"/>
  <c r="IU110" i="5"/>
  <c r="HY110" i="5"/>
  <c r="HC110" i="5"/>
  <c r="GK110" i="5"/>
  <c r="FO110" i="5"/>
  <c r="EU110" i="5"/>
  <c r="DW110" i="5"/>
  <c r="DE110" i="5"/>
  <c r="CK110" i="5"/>
  <c r="BO110" i="5"/>
  <c r="AW110" i="5"/>
  <c r="Y110" i="5"/>
  <c r="NM110" i="5"/>
  <c r="MO110" i="5"/>
  <c r="LW110" i="5"/>
  <c r="LA110" i="5"/>
  <c r="KG110" i="5"/>
  <c r="JK110" i="5"/>
  <c r="IQ110" i="5"/>
  <c r="HU110" i="5"/>
  <c r="HA110" i="5"/>
  <c r="GI110" i="5"/>
  <c r="FM110" i="5"/>
  <c r="EQ110" i="5"/>
  <c r="DU110" i="5"/>
  <c r="DC110" i="5"/>
  <c r="CG110" i="5"/>
  <c r="BM110" i="5"/>
  <c r="AO110" i="5"/>
  <c r="W110" i="5"/>
  <c r="NN110" i="5"/>
  <c r="MM110" i="5"/>
  <c r="LO110" i="5"/>
  <c r="KO110" i="5"/>
  <c r="JS110" i="5"/>
  <c r="IT110" i="5"/>
  <c r="HS110" i="5"/>
  <c r="GW110" i="5"/>
  <c r="FW110" i="5"/>
  <c r="EY110" i="5"/>
  <c r="DV110" i="5"/>
  <c r="CY110" i="5"/>
  <c r="BY110" i="5"/>
  <c r="BA110" i="5"/>
  <c r="AE110" i="5"/>
  <c r="NJ110" i="5"/>
  <c r="ML110" i="5"/>
  <c r="LN110" i="5"/>
  <c r="KN110" i="5"/>
  <c r="JR110" i="5"/>
  <c r="IP110" i="5"/>
  <c r="HR110" i="5"/>
  <c r="GT110" i="5"/>
  <c r="FV110" i="5"/>
  <c r="EX110" i="5"/>
  <c r="DT110" i="5"/>
  <c r="CV110" i="5"/>
  <c r="BX110" i="5"/>
  <c r="AZ110" i="5"/>
  <c r="AB110" i="5"/>
  <c r="NG110" i="5"/>
  <c r="MK110" i="5"/>
  <c r="LM110" i="5"/>
  <c r="KM110" i="5"/>
  <c r="JN110" i="5"/>
  <c r="IM110" i="5"/>
  <c r="HO110" i="5"/>
  <c r="GO110" i="5"/>
  <c r="FS110" i="5"/>
  <c r="ET110" i="5"/>
  <c r="DS110" i="5"/>
  <c r="CU110" i="5"/>
  <c r="BW110" i="5"/>
  <c r="AY110" i="5"/>
  <c r="X110" i="5"/>
  <c r="MV110" i="5"/>
  <c r="LL110" i="5"/>
  <c r="KE110" i="5"/>
  <c r="IX110" i="5"/>
  <c r="HN110" i="5"/>
  <c r="GJ110" i="5"/>
  <c r="FB110" i="5"/>
  <c r="DR110" i="5"/>
  <c r="CM110" i="5"/>
  <c r="BF110" i="5"/>
  <c r="V110" i="5"/>
  <c r="MT110" i="5"/>
  <c r="LG110" i="5"/>
  <c r="KB110" i="5"/>
  <c r="IW110" i="5"/>
  <c r="HM110" i="5"/>
  <c r="GD110" i="5"/>
  <c r="FA110" i="5"/>
  <c r="DQ110" i="5"/>
  <c r="CL110" i="5"/>
  <c r="BC110" i="5"/>
  <c r="NR110" i="5"/>
  <c r="MD110" i="5"/>
  <c r="KY110" i="5"/>
  <c r="JT110" i="5"/>
  <c r="IH110" i="5"/>
  <c r="HB110" i="5"/>
  <c r="FX110" i="5"/>
  <c r="EL110" i="5"/>
  <c r="DG110" i="5"/>
  <c r="CD110" i="5"/>
  <c r="AN110" i="5"/>
  <c r="NF110" i="5"/>
  <c r="MC110" i="5"/>
  <c r="KX110" i="5"/>
  <c r="JJ110" i="5"/>
  <c r="IG110" i="5"/>
  <c r="GZ110" i="5"/>
  <c r="FP110" i="5"/>
  <c r="EI110" i="5"/>
  <c r="DF110" i="5"/>
  <c r="BT110" i="5"/>
  <c r="AM110" i="5"/>
  <c r="NB110" i="5"/>
  <c r="LD110" i="5"/>
  <c r="JF110" i="5"/>
  <c r="HL110" i="5"/>
  <c r="FL110" i="5"/>
  <c r="DP110" i="5"/>
  <c r="BR110" i="5"/>
  <c r="NA110" i="5"/>
  <c r="LB110" i="5"/>
  <c r="JE110" i="5"/>
  <c r="HG110" i="5"/>
  <c r="FG110" i="5"/>
  <c r="DO110" i="5"/>
  <c r="BN110" i="5"/>
  <c r="MZ110" i="5"/>
  <c r="KZ110" i="5"/>
  <c r="JD110" i="5"/>
  <c r="HF110" i="5"/>
  <c r="FF110" i="5"/>
  <c r="DJ110" i="5"/>
  <c r="BL110" i="5"/>
  <c r="MH110" i="5"/>
  <c r="KL110" i="5"/>
  <c r="IJ110" i="5"/>
  <c r="GN110" i="5"/>
  <c r="EN110" i="5"/>
  <c r="CT110" i="5"/>
  <c r="AX110" i="5"/>
  <c r="MY110" i="5"/>
  <c r="JW110" i="5"/>
  <c r="GY110" i="5"/>
  <c r="EG110" i="5"/>
  <c r="BI110" i="5"/>
  <c r="MN110" i="5"/>
  <c r="JV110" i="5"/>
  <c r="GX110" i="5"/>
  <c r="EF110" i="5"/>
  <c r="BB110" i="5"/>
  <c r="LR110" i="5"/>
  <c r="IV110" i="5"/>
  <c r="GB110" i="5"/>
  <c r="DB110" i="5"/>
  <c r="AJ110" i="5"/>
  <c r="KT110" i="5"/>
  <c r="GM110" i="5"/>
  <c r="CQ110" i="5"/>
  <c r="KH110" i="5"/>
  <c r="GL110" i="5"/>
  <c r="CP110" i="5"/>
  <c r="KF110" i="5"/>
  <c r="GC110" i="5"/>
  <c r="CH110" i="5"/>
  <c r="ME110" i="5"/>
  <c r="ID110" i="5"/>
  <c r="CF110" i="5"/>
  <c r="MB110" i="5"/>
  <c r="HV110" i="5"/>
  <c r="CE110" i="5"/>
  <c r="LX110" i="5"/>
  <c r="HT110" i="5"/>
  <c r="BS110" i="5"/>
  <c r="KU110" i="5"/>
  <c r="FE110" i="5"/>
  <c r="AK110" i="5"/>
  <c r="JC110" i="5"/>
  <c r="AV110" i="5"/>
  <c r="II110" i="5"/>
  <c r="AL110" i="5"/>
  <c r="IF110" i="5"/>
  <c r="AI110" i="5"/>
  <c r="IE110" i="5"/>
  <c r="AH110" i="5"/>
  <c r="FY110" i="5"/>
  <c r="NT110" i="5"/>
  <c r="FN110" i="5"/>
  <c r="NS110" i="5"/>
  <c r="NC110" i="5"/>
  <c r="LQ110" i="5"/>
  <c r="LP110" i="5"/>
  <c r="JU110" i="5"/>
  <c r="JG110" i="5"/>
  <c r="EM110" i="5"/>
  <c r="EZ110" i="5"/>
  <c r="EH110" i="5"/>
  <c r="EE110" i="5"/>
  <c r="ED110" i="5"/>
  <c r="DD110" i="5"/>
  <c r="NP116" i="5"/>
  <c r="ND116" i="5"/>
  <c r="MR116" i="5"/>
  <c r="MF116" i="5"/>
  <c r="LT116" i="5"/>
  <c r="LH116" i="5"/>
  <c r="KV116" i="5"/>
  <c r="KJ116" i="5"/>
  <c r="JX116" i="5"/>
  <c r="JL116" i="5"/>
  <c r="IZ116" i="5"/>
  <c r="IN116" i="5"/>
  <c r="IB116" i="5"/>
  <c r="HP116" i="5"/>
  <c r="HD116" i="5"/>
  <c r="GR116" i="5"/>
  <c r="GF116" i="5"/>
  <c r="FT116" i="5"/>
  <c r="FH116" i="5"/>
  <c r="EV116" i="5"/>
  <c r="EJ116" i="5"/>
  <c r="DX116" i="5"/>
  <c r="DL116" i="5"/>
  <c r="CZ116" i="5"/>
  <c r="CN116" i="5"/>
  <c r="CB116" i="5"/>
  <c r="BP116" i="5"/>
  <c r="BD116" i="5"/>
  <c r="AR116" i="5"/>
  <c r="AF116" i="5"/>
  <c r="T116" i="5"/>
  <c r="NK116" i="5"/>
  <c r="MY116" i="5"/>
  <c r="MM116" i="5"/>
  <c r="MA116" i="5"/>
  <c r="LO116" i="5"/>
  <c r="LC116" i="5"/>
  <c r="KQ116" i="5"/>
  <c r="KE116" i="5"/>
  <c r="JS116" i="5"/>
  <c r="JG116" i="5"/>
  <c r="IU116" i="5"/>
  <c r="NJ116" i="5"/>
  <c r="MV116" i="5"/>
  <c r="MH116" i="5"/>
  <c r="LS116" i="5"/>
  <c r="LE116" i="5"/>
  <c r="KP116" i="5"/>
  <c r="KB116" i="5"/>
  <c r="JN116" i="5"/>
  <c r="IY116" i="5"/>
  <c r="IK116" i="5"/>
  <c r="HX116" i="5"/>
  <c r="HK116" i="5"/>
  <c r="GX116" i="5"/>
  <c r="GK116" i="5"/>
  <c r="FX116" i="5"/>
  <c r="FK116" i="5"/>
  <c r="EX116" i="5"/>
  <c r="EK116" i="5"/>
  <c r="DW116" i="5"/>
  <c r="DJ116" i="5"/>
  <c r="CW116" i="5"/>
  <c r="CJ116" i="5"/>
  <c r="BW116" i="5"/>
  <c r="BJ116" i="5"/>
  <c r="AW116" i="5"/>
  <c r="AJ116" i="5"/>
  <c r="W116" i="5"/>
  <c r="NI116" i="5"/>
  <c r="MU116" i="5"/>
  <c r="MG116" i="5"/>
  <c r="LR116" i="5"/>
  <c r="LD116" i="5"/>
  <c r="KO116" i="5"/>
  <c r="KA116" i="5"/>
  <c r="JM116" i="5"/>
  <c r="IX116" i="5"/>
  <c r="IJ116" i="5"/>
  <c r="HW116" i="5"/>
  <c r="HJ116" i="5"/>
  <c r="GW116" i="5"/>
  <c r="GJ116" i="5"/>
  <c r="FW116" i="5"/>
  <c r="FJ116" i="5"/>
  <c r="EW116" i="5"/>
  <c r="EI116" i="5"/>
  <c r="DV116" i="5"/>
  <c r="DI116" i="5"/>
  <c r="CV116" i="5"/>
  <c r="CI116" i="5"/>
  <c r="BV116" i="5"/>
  <c r="BI116" i="5"/>
  <c r="AV116" i="5"/>
  <c r="AI116" i="5"/>
  <c r="V116" i="5"/>
  <c r="NH116" i="5"/>
  <c r="MT116" i="5"/>
  <c r="ME116" i="5"/>
  <c r="LQ116" i="5"/>
  <c r="LB116" i="5"/>
  <c r="KN116" i="5"/>
  <c r="JZ116" i="5"/>
  <c r="JK116" i="5"/>
  <c r="IW116" i="5"/>
  <c r="II116" i="5"/>
  <c r="HV116" i="5"/>
  <c r="HI116" i="5"/>
  <c r="GV116" i="5"/>
  <c r="GI116" i="5"/>
  <c r="FV116" i="5"/>
  <c r="FI116" i="5"/>
  <c r="EU116" i="5"/>
  <c r="EH116" i="5"/>
  <c r="DU116" i="5"/>
  <c r="DH116" i="5"/>
  <c r="CU116" i="5"/>
  <c r="CH116" i="5"/>
  <c r="BU116" i="5"/>
  <c r="BH116" i="5"/>
  <c r="AU116" i="5"/>
  <c r="AH116" i="5"/>
  <c r="U116" i="5"/>
  <c r="NC116" i="5"/>
  <c r="MK116" i="5"/>
  <c r="LP116" i="5"/>
  <c r="KX116" i="5"/>
  <c r="KF116" i="5"/>
  <c r="JJ116" i="5"/>
  <c r="IR116" i="5"/>
  <c r="IA116" i="5"/>
  <c r="HH116" i="5"/>
  <c r="GQ116" i="5"/>
  <c r="GA116" i="5"/>
  <c r="FG116" i="5"/>
  <c r="EQ116" i="5"/>
  <c r="EA116" i="5"/>
  <c r="DG116" i="5"/>
  <c r="CQ116" i="5"/>
  <c r="BZ116" i="5"/>
  <c r="BG116" i="5"/>
  <c r="AP116" i="5"/>
  <c r="Z116" i="5"/>
  <c r="NT116" i="5"/>
  <c r="NB116" i="5"/>
  <c r="MJ116" i="5"/>
  <c r="LN116" i="5"/>
  <c r="KW116" i="5"/>
  <c r="KD116" i="5"/>
  <c r="JI116" i="5"/>
  <c r="IQ116" i="5"/>
  <c r="HZ116" i="5"/>
  <c r="HG116" i="5"/>
  <c r="GP116" i="5"/>
  <c r="FZ116" i="5"/>
  <c r="FF116" i="5"/>
  <c r="EP116" i="5"/>
  <c r="DZ116" i="5"/>
  <c r="DF116" i="5"/>
  <c r="CP116" i="5"/>
  <c r="BY116" i="5"/>
  <c r="BF116" i="5"/>
  <c r="AO116" i="5"/>
  <c r="Y116" i="5"/>
  <c r="NO116" i="5"/>
  <c r="MW116" i="5"/>
  <c r="MB116" i="5"/>
  <c r="LJ116" i="5"/>
  <c r="KR116" i="5"/>
  <c r="JV116" i="5"/>
  <c r="JD116" i="5"/>
  <c r="IL116" i="5"/>
  <c r="HS116" i="5"/>
  <c r="HB116" i="5"/>
  <c r="GL116" i="5"/>
  <c r="FR116" i="5"/>
  <c r="FB116" i="5"/>
  <c r="EL116" i="5"/>
  <c r="DR116" i="5"/>
  <c r="DB116" i="5"/>
  <c r="CK116" i="5"/>
  <c r="BR116" i="5"/>
  <c r="BA116" i="5"/>
  <c r="AK116" i="5"/>
  <c r="NS116" i="5"/>
  <c r="MS116" i="5"/>
  <c r="LW116" i="5"/>
  <c r="KU116" i="5"/>
  <c r="JU116" i="5"/>
  <c r="IV116" i="5"/>
  <c r="HY116" i="5"/>
  <c r="HA116" i="5"/>
  <c r="GD116" i="5"/>
  <c r="FE116" i="5"/>
  <c r="EG116" i="5"/>
  <c r="DN116" i="5"/>
  <c r="CO116" i="5"/>
  <c r="BQ116" i="5"/>
  <c r="AT116" i="5"/>
  <c r="X116" i="5"/>
  <c r="NR116" i="5"/>
  <c r="MQ116" i="5"/>
  <c r="LV116" i="5"/>
  <c r="KT116" i="5"/>
  <c r="JT116" i="5"/>
  <c r="IT116" i="5"/>
  <c r="HU116" i="5"/>
  <c r="GZ116" i="5"/>
  <c r="GC116" i="5"/>
  <c r="NQ116" i="5"/>
  <c r="MP116" i="5"/>
  <c r="LU116" i="5"/>
  <c r="KS116" i="5"/>
  <c r="JR116" i="5"/>
  <c r="IS116" i="5"/>
  <c r="HT116" i="5"/>
  <c r="GY116" i="5"/>
  <c r="GB116" i="5"/>
  <c r="FC116" i="5"/>
  <c r="EE116" i="5"/>
  <c r="DK116" i="5"/>
  <c r="NN116" i="5"/>
  <c r="NL116" i="5"/>
  <c r="ML116" i="5"/>
  <c r="LK116" i="5"/>
  <c r="KK116" i="5"/>
  <c r="JO116" i="5"/>
  <c r="IM116" i="5"/>
  <c r="HO116" i="5"/>
  <c r="GS116" i="5"/>
  <c r="FS116" i="5"/>
  <c r="EY116" i="5"/>
  <c r="EB116" i="5"/>
  <c r="DC116" i="5"/>
  <c r="MX116" i="5"/>
  <c r="LG116" i="5"/>
  <c r="JW116" i="5"/>
  <c r="IG116" i="5"/>
  <c r="HC116" i="5"/>
  <c r="FP116" i="5"/>
  <c r="EN116" i="5"/>
  <c r="DE116" i="5"/>
  <c r="CE116" i="5"/>
  <c r="BE116" i="5"/>
  <c r="AE116" i="5"/>
  <c r="MO116" i="5"/>
  <c r="LF116" i="5"/>
  <c r="JQ116" i="5"/>
  <c r="IF116" i="5"/>
  <c r="GU116" i="5"/>
  <c r="FO116" i="5"/>
  <c r="EM116" i="5"/>
  <c r="DD116" i="5"/>
  <c r="CD116" i="5"/>
  <c r="BC116" i="5"/>
  <c r="AD116" i="5"/>
  <c r="MN116" i="5"/>
  <c r="LA116" i="5"/>
  <c r="JP116" i="5"/>
  <c r="IE116" i="5"/>
  <c r="GT116" i="5"/>
  <c r="FN116" i="5"/>
  <c r="EF116" i="5"/>
  <c r="DA116" i="5"/>
  <c r="CC116" i="5"/>
  <c r="BB116" i="5"/>
  <c r="AC116" i="5"/>
  <c r="MI116" i="5"/>
  <c r="KZ116" i="5"/>
  <c r="JH116" i="5"/>
  <c r="ID116" i="5"/>
  <c r="GO116" i="5"/>
  <c r="FM116" i="5"/>
  <c r="ED116" i="5"/>
  <c r="CY116" i="5"/>
  <c r="CA116" i="5"/>
  <c r="AZ116" i="5"/>
  <c r="AB116" i="5"/>
  <c r="MD116" i="5"/>
  <c r="KY116" i="5"/>
  <c r="JF116" i="5"/>
  <c r="IC116" i="5"/>
  <c r="GN116" i="5"/>
  <c r="FL116" i="5"/>
  <c r="EC116" i="5"/>
  <c r="CX116" i="5"/>
  <c r="BX116" i="5"/>
  <c r="AY116" i="5"/>
  <c r="AA116" i="5"/>
  <c r="MC116" i="5"/>
  <c r="KM116" i="5"/>
  <c r="JE116" i="5"/>
  <c r="HR116" i="5"/>
  <c r="GM116" i="5"/>
  <c r="FD116" i="5"/>
  <c r="DY116" i="5"/>
  <c r="CT116" i="5"/>
  <c r="BT116" i="5"/>
  <c r="AX116" i="5"/>
  <c r="LZ116" i="5"/>
  <c r="JC116" i="5"/>
  <c r="GH116" i="5"/>
  <c r="DT116" i="5"/>
  <c r="BS116" i="5"/>
  <c r="LY116" i="5"/>
  <c r="JB116" i="5"/>
  <c r="GG116" i="5"/>
  <c r="DS116" i="5"/>
  <c r="BO116" i="5"/>
  <c r="LX116" i="5"/>
  <c r="JA116" i="5"/>
  <c r="GE116" i="5"/>
  <c r="DQ116" i="5"/>
  <c r="BN116" i="5"/>
  <c r="LM116" i="5"/>
  <c r="IP116" i="5"/>
  <c r="FY116" i="5"/>
  <c r="DP116" i="5"/>
  <c r="BM116" i="5"/>
  <c r="LL116" i="5"/>
  <c r="IO116" i="5"/>
  <c r="FU116" i="5"/>
  <c r="DO116" i="5"/>
  <c r="BL116" i="5"/>
  <c r="NG116" i="5"/>
  <c r="KI116" i="5"/>
  <c r="HN116" i="5"/>
  <c r="EZ116" i="5"/>
  <c r="CR116" i="5"/>
  <c r="AQ116" i="5"/>
  <c r="LI116" i="5"/>
  <c r="FQ116" i="5"/>
  <c r="BK116" i="5"/>
  <c r="KL116" i="5"/>
  <c r="FA116" i="5"/>
  <c r="AS116" i="5"/>
  <c r="KH116" i="5"/>
  <c r="ET116" i="5"/>
  <c r="AN116" i="5"/>
  <c r="KG116" i="5"/>
  <c r="ES116" i="5"/>
  <c r="AM116" i="5"/>
  <c r="KC116" i="5"/>
  <c r="ER116" i="5"/>
  <c r="AL116" i="5"/>
  <c r="NM116" i="5"/>
  <c r="HQ116" i="5"/>
  <c r="CS116" i="5"/>
  <c r="EO116" i="5"/>
  <c r="DM116" i="5"/>
  <c r="NF116" i="5"/>
  <c r="CM116" i="5"/>
  <c r="NE116" i="5"/>
  <c r="CL116" i="5"/>
  <c r="NA116" i="5"/>
  <c r="CG116" i="5"/>
  <c r="MZ116" i="5"/>
  <c r="CF116" i="5"/>
  <c r="AG116" i="5"/>
  <c r="JY116" i="5"/>
  <c r="IH116" i="5"/>
  <c r="HM116" i="5"/>
  <c r="HL116" i="5"/>
  <c r="HF116" i="5"/>
  <c r="HE116" i="5"/>
  <c r="NM97" i="5"/>
  <c r="NA97" i="5"/>
  <c r="MO97" i="5"/>
  <c r="MC97" i="5"/>
  <c r="LQ97" i="5"/>
  <c r="LE97" i="5"/>
  <c r="KS97" i="5"/>
  <c r="KG97" i="5"/>
  <c r="JU97" i="5"/>
  <c r="JI97" i="5"/>
  <c r="IW97" i="5"/>
  <c r="IK97" i="5"/>
  <c r="HY97" i="5"/>
  <c r="HM97" i="5"/>
  <c r="HA97" i="5"/>
  <c r="GO97" i="5"/>
  <c r="GC97" i="5"/>
  <c r="FQ97" i="5"/>
  <c r="FE97" i="5"/>
  <c r="ES97" i="5"/>
  <c r="EG97" i="5"/>
  <c r="DU97" i="5"/>
  <c r="DI97" i="5"/>
  <c r="CW97" i="5"/>
  <c r="CK97" i="5"/>
  <c r="BY97" i="5"/>
  <c r="BM97" i="5"/>
  <c r="BA97" i="5"/>
  <c r="AO97" i="5"/>
  <c r="AC97" i="5"/>
  <c r="NL97" i="5"/>
  <c r="MZ97" i="5"/>
  <c r="MN97" i="5"/>
  <c r="MB97" i="5"/>
  <c r="LP97" i="5"/>
  <c r="LD97" i="5"/>
  <c r="KR97" i="5"/>
  <c r="KF97" i="5"/>
  <c r="JT97" i="5"/>
  <c r="JH97" i="5"/>
  <c r="IV97" i="5"/>
  <c r="IJ97" i="5"/>
  <c r="HX97" i="5"/>
  <c r="HL97" i="5"/>
  <c r="GZ97" i="5"/>
  <c r="GN97" i="5"/>
  <c r="GB97" i="5"/>
  <c r="FP97" i="5"/>
  <c r="FD97" i="5"/>
  <c r="ER97" i="5"/>
  <c r="EF97" i="5"/>
  <c r="DT97" i="5"/>
  <c r="DH97" i="5"/>
  <c r="CV97" i="5"/>
  <c r="CJ97" i="5"/>
  <c r="BX97" i="5"/>
  <c r="BL97" i="5"/>
  <c r="AZ97" i="5"/>
  <c r="AN97" i="5"/>
  <c r="AB97" i="5"/>
  <c r="NK97" i="5"/>
  <c r="MY97" i="5"/>
  <c r="MM97" i="5"/>
  <c r="MA97" i="5"/>
  <c r="LO97" i="5"/>
  <c r="LC97" i="5"/>
  <c r="KQ97" i="5"/>
  <c r="KE97" i="5"/>
  <c r="JS97" i="5"/>
  <c r="JG97" i="5"/>
  <c r="IU97" i="5"/>
  <c r="II97" i="5"/>
  <c r="HW97" i="5"/>
  <c r="HK97" i="5"/>
  <c r="GY97" i="5"/>
  <c r="GM97" i="5"/>
  <c r="GA97" i="5"/>
  <c r="FO97" i="5"/>
  <c r="FC97" i="5"/>
  <c r="EQ97" i="5"/>
  <c r="EE97" i="5"/>
  <c r="DS97" i="5"/>
  <c r="DG97" i="5"/>
  <c r="CU97" i="5"/>
  <c r="CI97" i="5"/>
  <c r="BW97" i="5"/>
  <c r="BK97" i="5"/>
  <c r="AY97" i="5"/>
  <c r="AM97" i="5"/>
  <c r="AA97" i="5"/>
  <c r="NJ97" i="5"/>
  <c r="MX97" i="5"/>
  <c r="ML97" i="5"/>
  <c r="LZ97" i="5"/>
  <c r="LN97" i="5"/>
  <c r="LB97" i="5"/>
  <c r="KP97" i="5"/>
  <c r="KD97" i="5"/>
  <c r="JR97" i="5"/>
  <c r="JF97" i="5"/>
  <c r="IT97" i="5"/>
  <c r="IH97" i="5"/>
  <c r="HV97" i="5"/>
  <c r="HJ97" i="5"/>
  <c r="GX97" i="5"/>
  <c r="GL97" i="5"/>
  <c r="FZ97" i="5"/>
  <c r="FN97" i="5"/>
  <c r="FB97" i="5"/>
  <c r="EP97" i="5"/>
  <c r="ED97" i="5"/>
  <c r="DR97" i="5"/>
  <c r="DF97" i="5"/>
  <c r="CT97" i="5"/>
  <c r="CH97" i="5"/>
  <c r="BV97" i="5"/>
  <c r="BJ97" i="5"/>
  <c r="AX97" i="5"/>
  <c r="AL97" i="5"/>
  <c r="Z97" i="5"/>
  <c r="NI97" i="5"/>
  <c r="MW97" i="5"/>
  <c r="MK97" i="5"/>
  <c r="LY97" i="5"/>
  <c r="LM97" i="5"/>
  <c r="LA97" i="5"/>
  <c r="KO97" i="5"/>
  <c r="KC97" i="5"/>
  <c r="JQ97" i="5"/>
  <c r="JE97" i="5"/>
  <c r="IS97" i="5"/>
  <c r="IG97" i="5"/>
  <c r="HU97" i="5"/>
  <c r="HI97" i="5"/>
  <c r="GW97" i="5"/>
  <c r="NT97" i="5"/>
  <c r="NH97" i="5"/>
  <c r="MV97" i="5"/>
  <c r="MJ97" i="5"/>
  <c r="LX97" i="5"/>
  <c r="LL97" i="5"/>
  <c r="KZ97" i="5"/>
  <c r="KN97" i="5"/>
  <c r="KB97" i="5"/>
  <c r="JP97" i="5"/>
  <c r="JD97" i="5"/>
  <c r="IR97" i="5"/>
  <c r="IF97" i="5"/>
  <c r="HT97" i="5"/>
  <c r="HH97" i="5"/>
  <c r="GV97" i="5"/>
  <c r="GJ97" i="5"/>
  <c r="FX97" i="5"/>
  <c r="FL97" i="5"/>
  <c r="EZ97" i="5"/>
  <c r="EN97" i="5"/>
  <c r="EB97" i="5"/>
  <c r="DP97" i="5"/>
  <c r="DD97" i="5"/>
  <c r="CR97" i="5"/>
  <c r="CF97" i="5"/>
  <c r="BT97" i="5"/>
  <c r="BH97" i="5"/>
  <c r="AV97" i="5"/>
  <c r="AJ97" i="5"/>
  <c r="X97" i="5"/>
  <c r="NS97" i="5"/>
  <c r="MU97" i="5"/>
  <c r="LW97" i="5"/>
  <c r="KY97" i="5"/>
  <c r="KA97" i="5"/>
  <c r="JC97" i="5"/>
  <c r="IE97" i="5"/>
  <c r="HG97" i="5"/>
  <c r="GK97" i="5"/>
  <c r="FS97" i="5"/>
  <c r="EW97" i="5"/>
  <c r="EA97" i="5"/>
  <c r="DJ97" i="5"/>
  <c r="CN97" i="5"/>
  <c r="BR97" i="5"/>
  <c r="AW97" i="5"/>
  <c r="AE97" i="5"/>
  <c r="NR97" i="5"/>
  <c r="MT97" i="5"/>
  <c r="LV97" i="5"/>
  <c r="KX97" i="5"/>
  <c r="JZ97" i="5"/>
  <c r="JB97" i="5"/>
  <c r="ID97" i="5"/>
  <c r="HF97" i="5"/>
  <c r="GI97" i="5"/>
  <c r="FR97" i="5"/>
  <c r="EV97" i="5"/>
  <c r="DZ97" i="5"/>
  <c r="DE97" i="5"/>
  <c r="CM97" i="5"/>
  <c r="BQ97" i="5"/>
  <c r="AU97" i="5"/>
  <c r="AD97" i="5"/>
  <c r="NQ97" i="5"/>
  <c r="MS97" i="5"/>
  <c r="LU97" i="5"/>
  <c r="KW97" i="5"/>
  <c r="JY97" i="5"/>
  <c r="JA97" i="5"/>
  <c r="IC97" i="5"/>
  <c r="HE97" i="5"/>
  <c r="GH97" i="5"/>
  <c r="FM97" i="5"/>
  <c r="EU97" i="5"/>
  <c r="DY97" i="5"/>
  <c r="DC97" i="5"/>
  <c r="CL97" i="5"/>
  <c r="BP97" i="5"/>
  <c r="AT97" i="5"/>
  <c r="Y97" i="5"/>
  <c r="NP97" i="5"/>
  <c r="MR97" i="5"/>
  <c r="LT97" i="5"/>
  <c r="KV97" i="5"/>
  <c r="JX97" i="5"/>
  <c r="IZ97" i="5"/>
  <c r="IB97" i="5"/>
  <c r="HD97" i="5"/>
  <c r="GG97" i="5"/>
  <c r="FK97" i="5"/>
  <c r="ET97" i="5"/>
  <c r="DX97" i="5"/>
  <c r="DB97" i="5"/>
  <c r="CG97" i="5"/>
  <c r="BO97" i="5"/>
  <c r="AS97" i="5"/>
  <c r="W97" i="5"/>
  <c r="NO97" i="5"/>
  <c r="MQ97" i="5"/>
  <c r="LS97" i="5"/>
  <c r="KU97" i="5"/>
  <c r="JW97" i="5"/>
  <c r="IY97" i="5"/>
  <c r="IA97" i="5"/>
  <c r="HC97" i="5"/>
  <c r="GF97" i="5"/>
  <c r="FJ97" i="5"/>
  <c r="EO97" i="5"/>
  <c r="DW97" i="5"/>
  <c r="DA97" i="5"/>
  <c r="CE97" i="5"/>
  <c r="BN97" i="5"/>
  <c r="AR97" i="5"/>
  <c r="V97" i="5"/>
  <c r="NN97" i="5"/>
  <c r="MP97" i="5"/>
  <c r="LR97" i="5"/>
  <c r="KT97" i="5"/>
  <c r="JV97" i="5"/>
  <c r="IX97" i="5"/>
  <c r="HZ97" i="5"/>
  <c r="HB97" i="5"/>
  <c r="GE97" i="5"/>
  <c r="FI97" i="5"/>
  <c r="EM97" i="5"/>
  <c r="DV97" i="5"/>
  <c r="CZ97" i="5"/>
  <c r="CD97" i="5"/>
  <c r="BI97" i="5"/>
  <c r="AQ97" i="5"/>
  <c r="U97" i="5"/>
  <c r="MI97" i="5"/>
  <c r="KM97" i="5"/>
  <c r="IQ97" i="5"/>
  <c r="GU97" i="5"/>
  <c r="FH97" i="5"/>
  <c r="DQ97" i="5"/>
  <c r="CC97" i="5"/>
  <c r="AP97" i="5"/>
  <c r="HS97" i="5"/>
  <c r="MH97" i="5"/>
  <c r="KL97" i="5"/>
  <c r="IP97" i="5"/>
  <c r="GT97" i="5"/>
  <c r="FG97" i="5"/>
  <c r="DO97" i="5"/>
  <c r="CB97" i="5"/>
  <c r="AK97" i="5"/>
  <c r="LJ97" i="5"/>
  <c r="HR97" i="5"/>
  <c r="CX97" i="5"/>
  <c r="MG97" i="5"/>
  <c r="KK97" i="5"/>
  <c r="IO97" i="5"/>
  <c r="GS97" i="5"/>
  <c r="FF97" i="5"/>
  <c r="DN97" i="5"/>
  <c r="CA97" i="5"/>
  <c r="AI97" i="5"/>
  <c r="NG97" i="5"/>
  <c r="GD97" i="5"/>
  <c r="CY97" i="5"/>
  <c r="T97" i="5"/>
  <c r="MF97" i="5"/>
  <c r="KJ97" i="5"/>
  <c r="IN97" i="5"/>
  <c r="GR97" i="5"/>
  <c r="FA97" i="5"/>
  <c r="DM97" i="5"/>
  <c r="BZ97" i="5"/>
  <c r="AH97" i="5"/>
  <c r="NF97" i="5"/>
  <c r="JN97" i="5"/>
  <c r="EK97" i="5"/>
  <c r="BF97" i="5"/>
  <c r="ME97" i="5"/>
  <c r="KI97" i="5"/>
  <c r="IM97" i="5"/>
  <c r="GQ97" i="5"/>
  <c r="EY97" i="5"/>
  <c r="DL97" i="5"/>
  <c r="BU97" i="5"/>
  <c r="AG97" i="5"/>
  <c r="JO97" i="5"/>
  <c r="FY97" i="5"/>
  <c r="MD97" i="5"/>
  <c r="KH97" i="5"/>
  <c r="IL97" i="5"/>
  <c r="GP97" i="5"/>
  <c r="EX97" i="5"/>
  <c r="DK97" i="5"/>
  <c r="BS97" i="5"/>
  <c r="AF97" i="5"/>
  <c r="LK97" i="5"/>
  <c r="EL97" i="5"/>
  <c r="BG97" i="5"/>
  <c r="LI97" i="5"/>
  <c r="FW97" i="5"/>
  <c r="BE97" i="5"/>
  <c r="LH97" i="5"/>
  <c r="FV97" i="5"/>
  <c r="BD97" i="5"/>
  <c r="LG97" i="5"/>
  <c r="FU97" i="5"/>
  <c r="BC97" i="5"/>
  <c r="JL97" i="5"/>
  <c r="EI97" i="5"/>
  <c r="LF97" i="5"/>
  <c r="FT97" i="5"/>
  <c r="BB97" i="5"/>
  <c r="JM97" i="5"/>
  <c r="EJ97" i="5"/>
  <c r="JJ97" i="5"/>
  <c r="EC97" i="5"/>
  <c r="NE97" i="5"/>
  <c r="HQ97" i="5"/>
  <c r="CS97" i="5"/>
  <c r="EH97" i="5"/>
  <c r="ND97" i="5"/>
  <c r="NC97" i="5"/>
  <c r="CO97" i="5"/>
  <c r="NB97" i="5"/>
  <c r="HO97" i="5"/>
  <c r="JK97" i="5"/>
  <c r="CP97" i="5"/>
  <c r="HP97" i="5"/>
  <c r="HN97" i="5"/>
  <c r="CQ97" i="5"/>
  <c r="NP117" i="5"/>
  <c r="ND117" i="5"/>
  <c r="NT117" i="5"/>
  <c r="NG117" i="5"/>
  <c r="MT117" i="5"/>
  <c r="MH117" i="5"/>
  <c r="LV117" i="5"/>
  <c r="LJ117" i="5"/>
  <c r="KX117" i="5"/>
  <c r="KL117" i="5"/>
  <c r="JZ117" i="5"/>
  <c r="JN117" i="5"/>
  <c r="JB117" i="5"/>
  <c r="IP117" i="5"/>
  <c r="ID117" i="5"/>
  <c r="HR117" i="5"/>
  <c r="HF117" i="5"/>
  <c r="GT117" i="5"/>
  <c r="GH117" i="5"/>
  <c r="FV117" i="5"/>
  <c r="FJ117" i="5"/>
  <c r="EX117" i="5"/>
  <c r="EL117" i="5"/>
  <c r="DZ117" i="5"/>
  <c r="DN117" i="5"/>
  <c r="DB117" i="5"/>
  <c r="CP117" i="5"/>
  <c r="CD117" i="5"/>
  <c r="BR117" i="5"/>
  <c r="BF117" i="5"/>
  <c r="AT117" i="5"/>
  <c r="AH117" i="5"/>
  <c r="V117" i="5"/>
  <c r="NS117" i="5"/>
  <c r="NF117" i="5"/>
  <c r="MS117" i="5"/>
  <c r="MG117" i="5"/>
  <c r="LU117" i="5"/>
  <c r="LI117" i="5"/>
  <c r="KW117" i="5"/>
  <c r="KK117" i="5"/>
  <c r="JY117" i="5"/>
  <c r="JM117" i="5"/>
  <c r="JA117" i="5"/>
  <c r="IO117" i="5"/>
  <c r="IC117" i="5"/>
  <c r="HQ117" i="5"/>
  <c r="HE117" i="5"/>
  <c r="GS117" i="5"/>
  <c r="GG117" i="5"/>
  <c r="FU117" i="5"/>
  <c r="FI117" i="5"/>
  <c r="EW117" i="5"/>
  <c r="EK117" i="5"/>
  <c r="DY117" i="5"/>
  <c r="DM117" i="5"/>
  <c r="DA117" i="5"/>
  <c r="CO117" i="5"/>
  <c r="CC117" i="5"/>
  <c r="BQ117" i="5"/>
  <c r="BE117" i="5"/>
  <c r="AS117" i="5"/>
  <c r="AG117" i="5"/>
  <c r="U117" i="5"/>
  <c r="NO117" i="5"/>
  <c r="MZ117" i="5"/>
  <c r="ML117" i="5"/>
  <c r="LX117" i="5"/>
  <c r="LH117" i="5"/>
  <c r="KT117" i="5"/>
  <c r="KF117" i="5"/>
  <c r="JR117" i="5"/>
  <c r="JD117" i="5"/>
  <c r="IN117" i="5"/>
  <c r="HZ117" i="5"/>
  <c r="HL117" i="5"/>
  <c r="GX117" i="5"/>
  <c r="GJ117" i="5"/>
  <c r="FT117" i="5"/>
  <c r="FF117" i="5"/>
  <c r="ER117" i="5"/>
  <c r="ED117" i="5"/>
  <c r="DP117" i="5"/>
  <c r="CZ117" i="5"/>
  <c r="CL117" i="5"/>
  <c r="BX117" i="5"/>
  <c r="BJ117" i="5"/>
  <c r="AV117" i="5"/>
  <c r="AF117" i="5"/>
  <c r="NN117" i="5"/>
  <c r="MY117" i="5"/>
  <c r="MK117" i="5"/>
  <c r="LW117" i="5"/>
  <c r="LG117" i="5"/>
  <c r="KS117" i="5"/>
  <c r="KE117" i="5"/>
  <c r="JQ117" i="5"/>
  <c r="JC117" i="5"/>
  <c r="IM117" i="5"/>
  <c r="HY117" i="5"/>
  <c r="HK117" i="5"/>
  <c r="GW117" i="5"/>
  <c r="GI117" i="5"/>
  <c r="FS117" i="5"/>
  <c r="FE117" i="5"/>
  <c r="EQ117" i="5"/>
  <c r="EC117" i="5"/>
  <c r="DO117" i="5"/>
  <c r="CY117" i="5"/>
  <c r="CK117" i="5"/>
  <c r="BW117" i="5"/>
  <c r="BI117" i="5"/>
  <c r="AU117" i="5"/>
  <c r="AE117" i="5"/>
  <c r="NJ117" i="5"/>
  <c r="MU117" i="5"/>
  <c r="ME117" i="5"/>
  <c r="LQ117" i="5"/>
  <c r="LC117" i="5"/>
  <c r="KO117" i="5"/>
  <c r="KA117" i="5"/>
  <c r="JK117" i="5"/>
  <c r="IW117" i="5"/>
  <c r="II117" i="5"/>
  <c r="HU117" i="5"/>
  <c r="HG117" i="5"/>
  <c r="GQ117" i="5"/>
  <c r="GC117" i="5"/>
  <c r="FO117" i="5"/>
  <c r="FA117" i="5"/>
  <c r="EM117" i="5"/>
  <c r="DW117" i="5"/>
  <c r="DI117" i="5"/>
  <c r="CU117" i="5"/>
  <c r="CG117" i="5"/>
  <c r="BS117" i="5"/>
  <c r="BC117" i="5"/>
  <c r="AO117" i="5"/>
  <c r="AA117" i="5"/>
  <c r="MX117" i="5"/>
  <c r="MD117" i="5"/>
  <c r="LM117" i="5"/>
  <c r="KR117" i="5"/>
  <c r="JX117" i="5"/>
  <c r="JG117" i="5"/>
  <c r="IL117" i="5"/>
  <c r="HT117" i="5"/>
  <c r="HA117" i="5"/>
  <c r="GF117" i="5"/>
  <c r="FN117" i="5"/>
  <c r="EU117" i="5"/>
  <c r="EB117" i="5"/>
  <c r="DH117" i="5"/>
  <c r="CQ117" i="5"/>
  <c r="BV117" i="5"/>
  <c r="BB117" i="5"/>
  <c r="AK117" i="5"/>
  <c r="NR117" i="5"/>
  <c r="MW117" i="5"/>
  <c r="MC117" i="5"/>
  <c r="LL117" i="5"/>
  <c r="KQ117" i="5"/>
  <c r="JW117" i="5"/>
  <c r="JF117" i="5"/>
  <c r="IK117" i="5"/>
  <c r="HS117" i="5"/>
  <c r="GZ117" i="5"/>
  <c r="GE117" i="5"/>
  <c r="FM117" i="5"/>
  <c r="ET117" i="5"/>
  <c r="EA117" i="5"/>
  <c r="DG117" i="5"/>
  <c r="CN117" i="5"/>
  <c r="BU117" i="5"/>
  <c r="BA117" i="5"/>
  <c r="AJ117" i="5"/>
  <c r="NQ117" i="5"/>
  <c r="MV117" i="5"/>
  <c r="MB117" i="5"/>
  <c r="LK117" i="5"/>
  <c r="KP117" i="5"/>
  <c r="JV117" i="5"/>
  <c r="JE117" i="5"/>
  <c r="IJ117" i="5"/>
  <c r="HP117" i="5"/>
  <c r="GY117" i="5"/>
  <c r="GD117" i="5"/>
  <c r="FL117" i="5"/>
  <c r="ES117" i="5"/>
  <c r="DX117" i="5"/>
  <c r="DF117" i="5"/>
  <c r="CM117" i="5"/>
  <c r="BT117" i="5"/>
  <c r="AZ117" i="5"/>
  <c r="AI117" i="5"/>
  <c r="NM117" i="5"/>
  <c r="MO117" i="5"/>
  <c r="LP117" i="5"/>
  <c r="KN117" i="5"/>
  <c r="JP117" i="5"/>
  <c r="IS117" i="5"/>
  <c r="HO117" i="5"/>
  <c r="GP117" i="5"/>
  <c r="FR117" i="5"/>
  <c r="EP117" i="5"/>
  <c r="DS117" i="5"/>
  <c r="CT117" i="5"/>
  <c r="BP117" i="5"/>
  <c r="AR117" i="5"/>
  <c r="W117" i="5"/>
  <c r="NL117" i="5"/>
  <c r="MN117" i="5"/>
  <c r="LO117" i="5"/>
  <c r="KM117" i="5"/>
  <c r="JO117" i="5"/>
  <c r="IR117" i="5"/>
  <c r="HN117" i="5"/>
  <c r="GO117" i="5"/>
  <c r="FQ117" i="5"/>
  <c r="EO117" i="5"/>
  <c r="DR117" i="5"/>
  <c r="CS117" i="5"/>
  <c r="BO117" i="5"/>
  <c r="AQ117" i="5"/>
  <c r="T117" i="5"/>
  <c r="NE117" i="5"/>
  <c r="MF117" i="5"/>
  <c r="LD117" i="5"/>
  <c r="KG117" i="5"/>
  <c r="JH117" i="5"/>
  <c r="IF117" i="5"/>
  <c r="HH117" i="5"/>
  <c r="GK117" i="5"/>
  <c r="FG117" i="5"/>
  <c r="EH117" i="5"/>
  <c r="DJ117" i="5"/>
  <c r="CH117" i="5"/>
  <c r="BK117" i="5"/>
  <c r="AL117" i="5"/>
  <c r="MR117" i="5"/>
  <c r="LN117" i="5"/>
  <c r="KD117" i="5"/>
  <c r="IV117" i="5"/>
  <c r="HM117" i="5"/>
  <c r="GB117" i="5"/>
  <c r="EZ117" i="5"/>
  <c r="DQ117" i="5"/>
  <c r="CF117" i="5"/>
  <c r="AY117" i="5"/>
  <c r="MQ117" i="5"/>
  <c r="LF117" i="5"/>
  <c r="KC117" i="5"/>
  <c r="IU117" i="5"/>
  <c r="HJ117" i="5"/>
  <c r="GA117" i="5"/>
  <c r="EY117" i="5"/>
  <c r="DL117" i="5"/>
  <c r="CE117" i="5"/>
  <c r="AX117" i="5"/>
  <c r="MP117" i="5"/>
  <c r="LE117" i="5"/>
  <c r="KB117" i="5"/>
  <c r="IT117" i="5"/>
  <c r="HI117" i="5"/>
  <c r="FZ117" i="5"/>
  <c r="EV117" i="5"/>
  <c r="DK117" i="5"/>
  <c r="CB117" i="5"/>
  <c r="AW117" i="5"/>
  <c r="MM117" i="5"/>
  <c r="LB117" i="5"/>
  <c r="JU117" i="5"/>
  <c r="IQ117" i="5"/>
  <c r="HD117" i="5"/>
  <c r="FY117" i="5"/>
  <c r="EN117" i="5"/>
  <c r="DE117" i="5"/>
  <c r="CA117" i="5"/>
  <c r="AP117" i="5"/>
  <c r="MJ117" i="5"/>
  <c r="LA117" i="5"/>
  <c r="JT117" i="5"/>
  <c r="IH117" i="5"/>
  <c r="MI117" i="5"/>
  <c r="KZ117" i="5"/>
  <c r="JS117" i="5"/>
  <c r="IG117" i="5"/>
  <c r="HB117" i="5"/>
  <c r="FW117" i="5"/>
  <c r="EI117" i="5"/>
  <c r="DC117" i="5"/>
  <c r="BY117" i="5"/>
  <c r="AM117" i="5"/>
  <c r="MA117" i="5"/>
  <c r="JL117" i="5"/>
  <c r="HC117" i="5"/>
  <c r="FC117" i="5"/>
  <c r="CV117" i="5"/>
  <c r="AD117" i="5"/>
  <c r="LZ117" i="5"/>
  <c r="JJ117" i="5"/>
  <c r="GV117" i="5"/>
  <c r="FB117" i="5"/>
  <c r="CR117" i="5"/>
  <c r="AC117" i="5"/>
  <c r="LY117" i="5"/>
  <c r="JI117" i="5"/>
  <c r="GU117" i="5"/>
  <c r="EJ117" i="5"/>
  <c r="CJ117" i="5"/>
  <c r="AB117" i="5"/>
  <c r="LT117" i="5"/>
  <c r="IZ117" i="5"/>
  <c r="GR117" i="5"/>
  <c r="EG117" i="5"/>
  <c r="CI117" i="5"/>
  <c r="Z117" i="5"/>
  <c r="LS117" i="5"/>
  <c r="IY117" i="5"/>
  <c r="GN117" i="5"/>
  <c r="EF117" i="5"/>
  <c r="BZ117" i="5"/>
  <c r="Y117" i="5"/>
  <c r="LR117" i="5"/>
  <c r="IX117" i="5"/>
  <c r="GM117" i="5"/>
  <c r="EE117" i="5"/>
  <c r="BN117" i="5"/>
  <c r="X117" i="5"/>
  <c r="NK117" i="5"/>
  <c r="IE117" i="5"/>
  <c r="DV117" i="5"/>
  <c r="NI117" i="5"/>
  <c r="IB117" i="5"/>
  <c r="DU117" i="5"/>
  <c r="NH117" i="5"/>
  <c r="IA117" i="5"/>
  <c r="DT117" i="5"/>
  <c r="NC117" i="5"/>
  <c r="HX117" i="5"/>
  <c r="DD117" i="5"/>
  <c r="NB117" i="5"/>
  <c r="HW117" i="5"/>
  <c r="CX117" i="5"/>
  <c r="KV117" i="5"/>
  <c r="FX117" i="5"/>
  <c r="BL117" i="5"/>
  <c r="HV117" i="5"/>
  <c r="GL117" i="5"/>
  <c r="FP117" i="5"/>
  <c r="FK117" i="5"/>
  <c r="FH117" i="5"/>
  <c r="KY117" i="5"/>
  <c r="BM117" i="5"/>
  <c r="FD117" i="5"/>
  <c r="CW117" i="5"/>
  <c r="BH117" i="5"/>
  <c r="BG117" i="5"/>
  <c r="BD117" i="5"/>
  <c r="AN117" i="5"/>
  <c r="NA117" i="5"/>
  <c r="KU117" i="5"/>
  <c r="KJ117" i="5"/>
  <c r="KI117" i="5"/>
  <c r="KH117" i="5"/>
  <c r="NI123" i="5"/>
  <c r="MW123" i="5"/>
  <c r="MK123" i="5"/>
  <c r="LY123" i="5"/>
  <c r="LM123" i="5"/>
  <c r="LA123" i="5"/>
  <c r="KO123" i="5"/>
  <c r="KC123" i="5"/>
  <c r="JQ123" i="5"/>
  <c r="JE123" i="5"/>
  <c r="IS123" i="5"/>
  <c r="IG123" i="5"/>
  <c r="HU123" i="5"/>
  <c r="HI123" i="5"/>
  <c r="GW123" i="5"/>
  <c r="GK123" i="5"/>
  <c r="FY123" i="5"/>
  <c r="FM123" i="5"/>
  <c r="FA123" i="5"/>
  <c r="EO123" i="5"/>
  <c r="EC123" i="5"/>
  <c r="DQ123" i="5"/>
  <c r="DE123" i="5"/>
  <c r="NP123" i="5"/>
  <c r="ND123" i="5"/>
  <c r="MR123" i="5"/>
  <c r="MF123" i="5"/>
  <c r="LT123" i="5"/>
  <c r="LH123" i="5"/>
  <c r="KV123" i="5"/>
  <c r="KJ123" i="5"/>
  <c r="JX123" i="5"/>
  <c r="JL123" i="5"/>
  <c r="IZ123" i="5"/>
  <c r="IN123" i="5"/>
  <c r="IB123" i="5"/>
  <c r="HP123" i="5"/>
  <c r="HD123" i="5"/>
  <c r="GR123" i="5"/>
  <c r="GF123" i="5"/>
  <c r="FT123" i="5"/>
  <c r="FH123" i="5"/>
  <c r="EV123" i="5"/>
  <c r="EJ123" i="5"/>
  <c r="DX123" i="5"/>
  <c r="DL123" i="5"/>
  <c r="NL123" i="5"/>
  <c r="MX123" i="5"/>
  <c r="MI123" i="5"/>
  <c r="LU123" i="5"/>
  <c r="LF123" i="5"/>
  <c r="KR123" i="5"/>
  <c r="KD123" i="5"/>
  <c r="JO123" i="5"/>
  <c r="JA123" i="5"/>
  <c r="IL123" i="5"/>
  <c r="HX123" i="5"/>
  <c r="HJ123" i="5"/>
  <c r="GU123" i="5"/>
  <c r="GG123" i="5"/>
  <c r="FR123" i="5"/>
  <c r="FD123" i="5"/>
  <c r="EP123" i="5"/>
  <c r="EA123" i="5"/>
  <c r="DM123" i="5"/>
  <c r="NK123" i="5"/>
  <c r="MV123" i="5"/>
  <c r="MH123" i="5"/>
  <c r="LS123" i="5"/>
  <c r="LE123" i="5"/>
  <c r="KQ123" i="5"/>
  <c r="KB123" i="5"/>
  <c r="JN123" i="5"/>
  <c r="IY123" i="5"/>
  <c r="IK123" i="5"/>
  <c r="HW123" i="5"/>
  <c r="HH123" i="5"/>
  <c r="GT123" i="5"/>
  <c r="GE123" i="5"/>
  <c r="FQ123" i="5"/>
  <c r="FC123" i="5"/>
  <c r="EN123" i="5"/>
  <c r="DZ123" i="5"/>
  <c r="DK123" i="5"/>
  <c r="CX123" i="5"/>
  <c r="CL123" i="5"/>
  <c r="BZ123" i="5"/>
  <c r="BN123" i="5"/>
  <c r="BB123" i="5"/>
  <c r="AP123" i="5"/>
  <c r="AD123" i="5"/>
  <c r="NQ123" i="5"/>
  <c r="MZ123" i="5"/>
  <c r="MG123" i="5"/>
  <c r="LP123" i="5"/>
  <c r="KY123" i="5"/>
  <c r="KH123" i="5"/>
  <c r="JR123" i="5"/>
  <c r="IX123" i="5"/>
  <c r="IH123" i="5"/>
  <c r="HQ123" i="5"/>
  <c r="GZ123" i="5"/>
  <c r="GI123" i="5"/>
  <c r="FP123" i="5"/>
  <c r="EY123" i="5"/>
  <c r="EH123" i="5"/>
  <c r="DR123" i="5"/>
  <c r="DA123" i="5"/>
  <c r="CN123" i="5"/>
  <c r="CA123" i="5"/>
  <c r="BM123" i="5"/>
  <c r="AZ123" i="5"/>
  <c r="AM123" i="5"/>
  <c r="Z123" i="5"/>
  <c r="NO123" i="5"/>
  <c r="MY123" i="5"/>
  <c r="ME123" i="5"/>
  <c r="LO123" i="5"/>
  <c r="KX123" i="5"/>
  <c r="KG123" i="5"/>
  <c r="JP123" i="5"/>
  <c r="IW123" i="5"/>
  <c r="IF123" i="5"/>
  <c r="HO123" i="5"/>
  <c r="GY123" i="5"/>
  <c r="GH123" i="5"/>
  <c r="FO123" i="5"/>
  <c r="EX123" i="5"/>
  <c r="EG123" i="5"/>
  <c r="DP123" i="5"/>
  <c r="CZ123" i="5"/>
  <c r="CM123" i="5"/>
  <c r="BY123" i="5"/>
  <c r="BL123" i="5"/>
  <c r="AY123" i="5"/>
  <c r="AL123" i="5"/>
  <c r="Y123" i="5"/>
  <c r="NF123" i="5"/>
  <c r="MM123" i="5"/>
  <c r="LQ123" i="5"/>
  <c r="KU123" i="5"/>
  <c r="JZ123" i="5"/>
  <c r="JG123" i="5"/>
  <c r="IM123" i="5"/>
  <c r="HR123" i="5"/>
  <c r="GV123" i="5"/>
  <c r="GA123" i="5"/>
  <c r="FG123" i="5"/>
  <c r="EL123" i="5"/>
  <c r="DS123" i="5"/>
  <c r="CW123" i="5"/>
  <c r="CH123" i="5"/>
  <c r="BS123" i="5"/>
  <c r="BD123" i="5"/>
  <c r="AN123" i="5"/>
  <c r="W123" i="5"/>
  <c r="NE123" i="5"/>
  <c r="ML123" i="5"/>
  <c r="LN123" i="5"/>
  <c r="KT123" i="5"/>
  <c r="JY123" i="5"/>
  <c r="JF123" i="5"/>
  <c r="IJ123" i="5"/>
  <c r="HN123" i="5"/>
  <c r="GS123" i="5"/>
  <c r="FZ123" i="5"/>
  <c r="FF123" i="5"/>
  <c r="EK123" i="5"/>
  <c r="DO123" i="5"/>
  <c r="CV123" i="5"/>
  <c r="CG123" i="5"/>
  <c r="BR123" i="5"/>
  <c r="BC123" i="5"/>
  <c r="AK123" i="5"/>
  <c r="V123" i="5"/>
  <c r="NN123" i="5"/>
  <c r="MP123" i="5"/>
  <c r="LR123" i="5"/>
  <c r="KP123" i="5"/>
  <c r="JT123" i="5"/>
  <c r="IT123" i="5"/>
  <c r="HV123" i="5"/>
  <c r="GX123" i="5"/>
  <c r="FW123" i="5"/>
  <c r="EW123" i="5"/>
  <c r="DY123" i="5"/>
  <c r="DC123" i="5"/>
  <c r="CI123" i="5"/>
  <c r="BP123" i="5"/>
  <c r="AV123" i="5"/>
  <c r="AE123" i="5"/>
  <c r="NM123" i="5"/>
  <c r="MO123" i="5"/>
  <c r="LL123" i="5"/>
  <c r="KN123" i="5"/>
  <c r="JS123" i="5"/>
  <c r="IR123" i="5"/>
  <c r="HT123" i="5"/>
  <c r="GQ123" i="5"/>
  <c r="FV123" i="5"/>
  <c r="EU123" i="5"/>
  <c r="DW123" i="5"/>
  <c r="DB123" i="5"/>
  <c r="CF123" i="5"/>
  <c r="BO123" i="5"/>
  <c r="AU123" i="5"/>
  <c r="AC123" i="5"/>
  <c r="NH123" i="5"/>
  <c r="MJ123" i="5"/>
  <c r="LJ123" i="5"/>
  <c r="KL123" i="5"/>
  <c r="JK123" i="5"/>
  <c r="IP123" i="5"/>
  <c r="HM123" i="5"/>
  <c r="GO123" i="5"/>
  <c r="FS123" i="5"/>
  <c r="ES123" i="5"/>
  <c r="DU123" i="5"/>
  <c r="CU123" i="5"/>
  <c r="CD123" i="5"/>
  <c r="BJ123" i="5"/>
  <c r="AS123" i="5"/>
  <c r="NT123" i="5"/>
  <c r="MN123" i="5"/>
  <c r="LD123" i="5"/>
  <c r="JW123" i="5"/>
  <c r="IQ123" i="5"/>
  <c r="HG123" i="5"/>
  <c r="GC123" i="5"/>
  <c r="ET123" i="5"/>
  <c r="DJ123" i="5"/>
  <c r="CO123" i="5"/>
  <c r="BK123" i="5"/>
  <c r="AO123" i="5"/>
  <c r="NS123" i="5"/>
  <c r="MD123" i="5"/>
  <c r="NR123" i="5"/>
  <c r="MC123" i="5"/>
  <c r="LB123" i="5"/>
  <c r="JU123" i="5"/>
  <c r="II123" i="5"/>
  <c r="HE123" i="5"/>
  <c r="FX123" i="5"/>
  <c r="EQ123" i="5"/>
  <c r="DH123" i="5"/>
  <c r="CJ123" i="5"/>
  <c r="BH123" i="5"/>
  <c r="AI123" i="5"/>
  <c r="NJ123" i="5"/>
  <c r="LX123" i="5"/>
  <c r="KI123" i="5"/>
  <c r="IV123" i="5"/>
  <c r="HF123" i="5"/>
  <c r="FN123" i="5"/>
  <c r="EE123" i="5"/>
  <c r="CS123" i="5"/>
  <c r="BT123" i="5"/>
  <c r="AJ123" i="5"/>
  <c r="NG123" i="5"/>
  <c r="LW123" i="5"/>
  <c r="KF123" i="5"/>
  <c r="IU123" i="5"/>
  <c r="HC123" i="5"/>
  <c r="FL123" i="5"/>
  <c r="ED123" i="5"/>
  <c r="CR123" i="5"/>
  <c r="BQ123" i="5"/>
  <c r="AH123" i="5"/>
  <c r="NC123" i="5"/>
  <c r="LV123" i="5"/>
  <c r="KE123" i="5"/>
  <c r="IO123" i="5"/>
  <c r="HB123" i="5"/>
  <c r="FK123" i="5"/>
  <c r="EB123" i="5"/>
  <c r="CQ123" i="5"/>
  <c r="BI123" i="5"/>
  <c r="AG123" i="5"/>
  <c r="LK123" i="5"/>
  <c r="JJ123" i="5"/>
  <c r="HS123" i="5"/>
  <c r="FJ123" i="5"/>
  <c r="DI123" i="5"/>
  <c r="BW123" i="5"/>
  <c r="AF123" i="5"/>
  <c r="LI123" i="5"/>
  <c r="JI123" i="5"/>
  <c r="HL123" i="5"/>
  <c r="FI123" i="5"/>
  <c r="DG123" i="5"/>
  <c r="BV123" i="5"/>
  <c r="AB123" i="5"/>
  <c r="MU123" i="5"/>
  <c r="KW123" i="5"/>
  <c r="JB123" i="5"/>
  <c r="GN123" i="5"/>
  <c r="ER123" i="5"/>
  <c r="CT123" i="5"/>
  <c r="BE123" i="5"/>
  <c r="T123" i="5"/>
  <c r="MT123" i="5"/>
  <c r="KS123" i="5"/>
  <c r="IE123" i="5"/>
  <c r="GM123" i="5"/>
  <c r="EM123" i="5"/>
  <c r="CP123" i="5"/>
  <c r="BA123" i="5"/>
  <c r="LG123" i="5"/>
  <c r="IC123" i="5"/>
  <c r="FE123" i="5"/>
  <c r="CE123" i="5"/>
  <c r="AA123" i="5"/>
  <c r="LC123" i="5"/>
  <c r="IA123" i="5"/>
  <c r="FB123" i="5"/>
  <c r="CC123" i="5"/>
  <c r="X123" i="5"/>
  <c r="KZ123" i="5"/>
  <c r="HZ123" i="5"/>
  <c r="EZ123" i="5"/>
  <c r="CB123" i="5"/>
  <c r="U123" i="5"/>
  <c r="NB123" i="5"/>
  <c r="KA123" i="5"/>
  <c r="HA123" i="5"/>
  <c r="DV123" i="5"/>
  <c r="BG123" i="5"/>
  <c r="MQ123" i="5"/>
  <c r="HY123" i="5"/>
  <c r="DF123" i="5"/>
  <c r="MB123" i="5"/>
  <c r="HK123" i="5"/>
  <c r="DD123" i="5"/>
  <c r="KK123" i="5"/>
  <c r="GD123" i="5"/>
  <c r="BU123" i="5"/>
  <c r="JV123" i="5"/>
  <c r="EF123" i="5"/>
  <c r="JM123" i="5"/>
  <c r="DT123" i="5"/>
  <c r="JH123" i="5"/>
  <c r="DN123" i="5"/>
  <c r="JD123" i="5"/>
  <c r="BF123" i="5"/>
  <c r="JC123" i="5"/>
  <c r="AX123" i="5"/>
  <c r="ID123" i="5"/>
  <c r="AW123" i="5"/>
  <c r="GJ123" i="5"/>
  <c r="AQ123" i="5"/>
  <c r="GP123" i="5"/>
  <c r="GL123" i="5"/>
  <c r="GB123" i="5"/>
  <c r="FU123" i="5"/>
  <c r="EI123" i="5"/>
  <c r="CY123" i="5"/>
  <c r="CK123" i="5"/>
  <c r="BX123" i="5"/>
  <c r="AT123" i="5"/>
  <c r="AR123" i="5"/>
  <c r="NA123" i="5"/>
  <c r="MS123" i="5"/>
  <c r="MA123" i="5"/>
  <c r="LZ123" i="5"/>
  <c r="KM123" i="5"/>
  <c r="NL114" i="5"/>
  <c r="MZ114" i="5"/>
  <c r="MN114" i="5"/>
  <c r="MB114" i="5"/>
  <c r="LP114" i="5"/>
  <c r="LD114" i="5"/>
  <c r="KR114" i="5"/>
  <c r="KF114" i="5"/>
  <c r="JT114" i="5"/>
  <c r="JH114" i="5"/>
  <c r="IV114" i="5"/>
  <c r="IJ114" i="5"/>
  <c r="NS114" i="5"/>
  <c r="NF114" i="5"/>
  <c r="MS114" i="5"/>
  <c r="MF114" i="5"/>
  <c r="LS114" i="5"/>
  <c r="LF114" i="5"/>
  <c r="KS114" i="5"/>
  <c r="KE114" i="5"/>
  <c r="JR114" i="5"/>
  <c r="JE114" i="5"/>
  <c r="IR114" i="5"/>
  <c r="IE114" i="5"/>
  <c r="HS114" i="5"/>
  <c r="HG114" i="5"/>
  <c r="GU114" i="5"/>
  <c r="GI114" i="5"/>
  <c r="FW114" i="5"/>
  <c r="FK114" i="5"/>
  <c r="EY114" i="5"/>
  <c r="EM114" i="5"/>
  <c r="EA114" i="5"/>
  <c r="DO114" i="5"/>
  <c r="DC114" i="5"/>
  <c r="CQ114" i="5"/>
  <c r="CE114" i="5"/>
  <c r="BS114" i="5"/>
  <c r="BG114" i="5"/>
  <c r="AU114" i="5"/>
  <c r="AI114" i="5"/>
  <c r="W114" i="5"/>
  <c r="NR114" i="5"/>
  <c r="NE114" i="5"/>
  <c r="MR114" i="5"/>
  <c r="ME114" i="5"/>
  <c r="LR114" i="5"/>
  <c r="LE114" i="5"/>
  <c r="KQ114" i="5"/>
  <c r="KD114" i="5"/>
  <c r="JQ114" i="5"/>
  <c r="JD114" i="5"/>
  <c r="IQ114" i="5"/>
  <c r="ID114" i="5"/>
  <c r="HR114" i="5"/>
  <c r="HF114" i="5"/>
  <c r="GT114" i="5"/>
  <c r="GH114" i="5"/>
  <c r="FV114" i="5"/>
  <c r="FJ114" i="5"/>
  <c r="EX114" i="5"/>
  <c r="EL114" i="5"/>
  <c r="DZ114" i="5"/>
  <c r="DN114" i="5"/>
  <c r="DB114" i="5"/>
  <c r="CP114" i="5"/>
  <c r="CD114" i="5"/>
  <c r="BR114" i="5"/>
  <c r="BF114" i="5"/>
  <c r="AT114" i="5"/>
  <c r="AH114" i="5"/>
  <c r="V114" i="5"/>
  <c r="NQ114" i="5"/>
  <c r="ND114" i="5"/>
  <c r="MQ114" i="5"/>
  <c r="MD114" i="5"/>
  <c r="LQ114" i="5"/>
  <c r="LC114" i="5"/>
  <c r="KP114" i="5"/>
  <c r="KC114" i="5"/>
  <c r="JP114" i="5"/>
  <c r="JC114" i="5"/>
  <c r="IP114" i="5"/>
  <c r="IC114" i="5"/>
  <c r="HQ114" i="5"/>
  <c r="HE114" i="5"/>
  <c r="GS114" i="5"/>
  <c r="GG114" i="5"/>
  <c r="FU114" i="5"/>
  <c r="FI114" i="5"/>
  <c r="EW114" i="5"/>
  <c r="EK114" i="5"/>
  <c r="DY114" i="5"/>
  <c r="DM114" i="5"/>
  <c r="DA114" i="5"/>
  <c r="CO114" i="5"/>
  <c r="CC114" i="5"/>
  <c r="BQ114" i="5"/>
  <c r="BE114" i="5"/>
  <c r="AS114" i="5"/>
  <c r="AG114" i="5"/>
  <c r="U114" i="5"/>
  <c r="NC114" i="5"/>
  <c r="ML114" i="5"/>
  <c r="LV114" i="5"/>
  <c r="LB114" i="5"/>
  <c r="KL114" i="5"/>
  <c r="JV114" i="5"/>
  <c r="JB114" i="5"/>
  <c r="IL114" i="5"/>
  <c r="HV114" i="5"/>
  <c r="HD114" i="5"/>
  <c r="GO114" i="5"/>
  <c r="FZ114" i="5"/>
  <c r="FH114" i="5"/>
  <c r="ES114" i="5"/>
  <c r="ED114" i="5"/>
  <c r="DL114" i="5"/>
  <c r="CW114" i="5"/>
  <c r="CH114" i="5"/>
  <c r="BP114" i="5"/>
  <c r="BA114" i="5"/>
  <c r="AL114" i="5"/>
  <c r="T114" i="5"/>
  <c r="NB114" i="5"/>
  <c r="MK114" i="5"/>
  <c r="LU114" i="5"/>
  <c r="LA114" i="5"/>
  <c r="KK114" i="5"/>
  <c r="JU114" i="5"/>
  <c r="JA114" i="5"/>
  <c r="IK114" i="5"/>
  <c r="HU114" i="5"/>
  <c r="HC114" i="5"/>
  <c r="GN114" i="5"/>
  <c r="FY114" i="5"/>
  <c r="FG114" i="5"/>
  <c r="ER114" i="5"/>
  <c r="EC114" i="5"/>
  <c r="DK114" i="5"/>
  <c r="CV114" i="5"/>
  <c r="CG114" i="5"/>
  <c r="BO114" i="5"/>
  <c r="AZ114" i="5"/>
  <c r="AK114" i="5"/>
  <c r="NN114" i="5"/>
  <c r="MW114" i="5"/>
  <c r="MG114" i="5"/>
  <c r="LM114" i="5"/>
  <c r="KW114" i="5"/>
  <c r="KG114" i="5"/>
  <c r="JM114" i="5"/>
  <c r="IW114" i="5"/>
  <c r="IF114" i="5"/>
  <c r="HN114" i="5"/>
  <c r="GY114" i="5"/>
  <c r="GJ114" i="5"/>
  <c r="FR114" i="5"/>
  <c r="FC114" i="5"/>
  <c r="EN114" i="5"/>
  <c r="DV114" i="5"/>
  <c r="DG114" i="5"/>
  <c r="CR114" i="5"/>
  <c r="BZ114" i="5"/>
  <c r="BK114" i="5"/>
  <c r="AV114" i="5"/>
  <c r="AD114" i="5"/>
  <c r="NH114" i="5"/>
  <c r="MI114" i="5"/>
  <c r="LK114" i="5"/>
  <c r="KN114" i="5"/>
  <c r="JO114" i="5"/>
  <c r="IT114" i="5"/>
  <c r="HX114" i="5"/>
  <c r="HA114" i="5"/>
  <c r="GE114" i="5"/>
  <c r="FM114" i="5"/>
  <c r="EP114" i="5"/>
  <c r="DT114" i="5"/>
  <c r="CY114" i="5"/>
  <c r="CB114" i="5"/>
  <c r="BI114" i="5"/>
  <c r="AN114" i="5"/>
  <c r="NG114" i="5"/>
  <c r="MH114" i="5"/>
  <c r="LJ114" i="5"/>
  <c r="KM114" i="5"/>
  <c r="JN114" i="5"/>
  <c r="IS114" i="5"/>
  <c r="HW114" i="5"/>
  <c r="GZ114" i="5"/>
  <c r="GD114" i="5"/>
  <c r="FL114" i="5"/>
  <c r="EO114" i="5"/>
  <c r="DS114" i="5"/>
  <c r="CX114" i="5"/>
  <c r="CA114" i="5"/>
  <c r="BH114" i="5"/>
  <c r="AM114" i="5"/>
  <c r="NA114" i="5"/>
  <c r="MC114" i="5"/>
  <c r="LI114" i="5"/>
  <c r="KJ114" i="5"/>
  <c r="JL114" i="5"/>
  <c r="IO114" i="5"/>
  <c r="HT114" i="5"/>
  <c r="GX114" i="5"/>
  <c r="GC114" i="5"/>
  <c r="FF114" i="5"/>
  <c r="EJ114" i="5"/>
  <c r="DR114" i="5"/>
  <c r="CU114" i="5"/>
  <c r="BY114" i="5"/>
  <c r="BD114" i="5"/>
  <c r="AJ114" i="5"/>
  <c r="MY114" i="5"/>
  <c r="MA114" i="5"/>
  <c r="LH114" i="5"/>
  <c r="KI114" i="5"/>
  <c r="JK114" i="5"/>
  <c r="IN114" i="5"/>
  <c r="HP114" i="5"/>
  <c r="GW114" i="5"/>
  <c r="GB114" i="5"/>
  <c r="FE114" i="5"/>
  <c r="EI114" i="5"/>
  <c r="DQ114" i="5"/>
  <c r="CT114" i="5"/>
  <c r="BX114" i="5"/>
  <c r="BC114" i="5"/>
  <c r="AF114" i="5"/>
  <c r="NT114" i="5"/>
  <c r="MV114" i="5"/>
  <c r="LY114" i="5"/>
  <c r="KZ114" i="5"/>
  <c r="KB114" i="5"/>
  <c r="JI114" i="5"/>
  <c r="II114" i="5"/>
  <c r="HM114" i="5"/>
  <c r="GR114" i="5"/>
  <c r="FX114" i="5"/>
  <c r="FB114" i="5"/>
  <c r="EG114" i="5"/>
  <c r="DJ114" i="5"/>
  <c r="CN114" i="5"/>
  <c r="BV114" i="5"/>
  <c r="AY114" i="5"/>
  <c r="AC114" i="5"/>
  <c r="NI114" i="5"/>
  <c r="LO114" i="5"/>
  <c r="JZ114" i="5"/>
  <c r="IM114" i="5"/>
  <c r="HH114" i="5"/>
  <c r="FQ114" i="5"/>
  <c r="EF114" i="5"/>
  <c r="CZ114" i="5"/>
  <c r="BM114" i="5"/>
  <c r="AA114" i="5"/>
  <c r="MX114" i="5"/>
  <c r="LN114" i="5"/>
  <c r="JY114" i="5"/>
  <c r="IH114" i="5"/>
  <c r="HB114" i="5"/>
  <c r="FP114" i="5"/>
  <c r="EE114" i="5"/>
  <c r="CS114" i="5"/>
  <c r="BL114" i="5"/>
  <c r="Z114" i="5"/>
  <c r="MU114" i="5"/>
  <c r="LL114" i="5"/>
  <c r="JX114" i="5"/>
  <c r="IG114" i="5"/>
  <c r="GV114" i="5"/>
  <c r="FO114" i="5"/>
  <c r="EB114" i="5"/>
  <c r="CM114" i="5"/>
  <c r="BJ114" i="5"/>
  <c r="Y114" i="5"/>
  <c r="MT114" i="5"/>
  <c r="LG114" i="5"/>
  <c r="JW114" i="5"/>
  <c r="IB114" i="5"/>
  <c r="GQ114" i="5"/>
  <c r="FN114" i="5"/>
  <c r="DX114" i="5"/>
  <c r="CL114" i="5"/>
  <c r="BB114" i="5"/>
  <c r="X114" i="5"/>
  <c r="MP114" i="5"/>
  <c r="KY114" i="5"/>
  <c r="JS114" i="5"/>
  <c r="IA114" i="5"/>
  <c r="GP114" i="5"/>
  <c r="FD114" i="5"/>
  <c r="DW114" i="5"/>
  <c r="CK114" i="5"/>
  <c r="AX114" i="5"/>
  <c r="NP114" i="5"/>
  <c r="MJ114" i="5"/>
  <c r="KU114" i="5"/>
  <c r="JF114" i="5"/>
  <c r="HO114" i="5"/>
  <c r="GK114" i="5"/>
  <c r="EV114" i="5"/>
  <c r="DI114" i="5"/>
  <c r="CF114" i="5"/>
  <c r="AQ114" i="5"/>
  <c r="MO114" i="5"/>
  <c r="JJ114" i="5"/>
  <c r="GM114" i="5"/>
  <c r="DU114" i="5"/>
  <c r="AW114" i="5"/>
  <c r="MM114" i="5"/>
  <c r="JG114" i="5"/>
  <c r="GL114" i="5"/>
  <c r="DP114" i="5"/>
  <c r="AR114" i="5"/>
  <c r="LZ114" i="5"/>
  <c r="IZ114" i="5"/>
  <c r="GF114" i="5"/>
  <c r="DH114" i="5"/>
  <c r="AP114" i="5"/>
  <c r="LX114" i="5"/>
  <c r="IY114" i="5"/>
  <c r="GA114" i="5"/>
  <c r="DF114" i="5"/>
  <c r="AO114" i="5"/>
  <c r="LW114" i="5"/>
  <c r="IX114" i="5"/>
  <c r="FT114" i="5"/>
  <c r="DE114" i="5"/>
  <c r="AE114" i="5"/>
  <c r="KV114" i="5"/>
  <c r="HY114" i="5"/>
  <c r="EZ114" i="5"/>
  <c r="CI114" i="5"/>
  <c r="LT114" i="5"/>
  <c r="FS114" i="5"/>
  <c r="AB114" i="5"/>
  <c r="KX114" i="5"/>
  <c r="FA114" i="5"/>
  <c r="KT114" i="5"/>
  <c r="EU114" i="5"/>
  <c r="KO114" i="5"/>
  <c r="ET114" i="5"/>
  <c r="KH114" i="5"/>
  <c r="EQ114" i="5"/>
  <c r="KA114" i="5"/>
  <c r="EH114" i="5"/>
  <c r="DD114" i="5"/>
  <c r="CJ114" i="5"/>
  <c r="NO114" i="5"/>
  <c r="BW114" i="5"/>
  <c r="NM114" i="5"/>
  <c r="BU114" i="5"/>
  <c r="NK114" i="5"/>
  <c r="BT114" i="5"/>
  <c r="NJ114" i="5"/>
  <c r="BN114" i="5"/>
  <c r="IU114" i="5"/>
  <c r="HZ114" i="5"/>
  <c r="HL114" i="5"/>
  <c r="HK114" i="5"/>
  <c r="HJ114" i="5"/>
  <c r="HI114" i="5"/>
  <c r="NT109" i="5"/>
  <c r="NH109" i="5"/>
  <c r="MV109" i="5"/>
  <c r="MJ109" i="5"/>
  <c r="LX109" i="5"/>
  <c r="LL109" i="5"/>
  <c r="KZ109" i="5"/>
  <c r="KN109" i="5"/>
  <c r="KB109" i="5"/>
  <c r="JP109" i="5"/>
  <c r="JD109" i="5"/>
  <c r="IR109" i="5"/>
  <c r="IF109" i="5"/>
  <c r="HT109" i="5"/>
  <c r="HH109" i="5"/>
  <c r="GV109" i="5"/>
  <c r="GJ109" i="5"/>
  <c r="FX109" i="5"/>
  <c r="FL109" i="5"/>
  <c r="EZ109" i="5"/>
  <c r="EN109" i="5"/>
  <c r="EB109" i="5"/>
  <c r="DP109" i="5"/>
  <c r="DD109" i="5"/>
  <c r="CR109" i="5"/>
  <c r="CF109" i="5"/>
  <c r="BT109" i="5"/>
  <c r="BH109" i="5"/>
  <c r="AV109" i="5"/>
  <c r="AJ109" i="5"/>
  <c r="X109" i="5"/>
  <c r="NS109" i="5"/>
  <c r="NG109" i="5"/>
  <c r="MU109" i="5"/>
  <c r="MI109" i="5"/>
  <c r="LW109" i="5"/>
  <c r="LK109" i="5"/>
  <c r="KY109" i="5"/>
  <c r="KM109" i="5"/>
  <c r="KA109" i="5"/>
  <c r="JO109" i="5"/>
  <c r="JC109" i="5"/>
  <c r="IQ109" i="5"/>
  <c r="IE109" i="5"/>
  <c r="HS109" i="5"/>
  <c r="NQ109" i="5"/>
  <c r="NC109" i="5"/>
  <c r="MO109" i="5"/>
  <c r="MA109" i="5"/>
  <c r="LM109" i="5"/>
  <c r="KW109" i="5"/>
  <c r="KI109" i="5"/>
  <c r="JU109" i="5"/>
  <c r="JG109" i="5"/>
  <c r="IS109" i="5"/>
  <c r="IC109" i="5"/>
  <c r="HO109" i="5"/>
  <c r="HB109" i="5"/>
  <c r="GO109" i="5"/>
  <c r="GB109" i="5"/>
  <c r="FO109" i="5"/>
  <c r="FB109" i="5"/>
  <c r="EO109" i="5"/>
  <c r="EA109" i="5"/>
  <c r="DN109" i="5"/>
  <c r="DA109" i="5"/>
  <c r="CN109" i="5"/>
  <c r="CA109" i="5"/>
  <c r="BN109" i="5"/>
  <c r="BA109" i="5"/>
  <c r="AN109" i="5"/>
  <c r="AA109" i="5"/>
  <c r="NP109" i="5"/>
  <c r="NB109" i="5"/>
  <c r="MN109" i="5"/>
  <c r="LZ109" i="5"/>
  <c r="LJ109" i="5"/>
  <c r="KV109" i="5"/>
  <c r="KH109" i="5"/>
  <c r="JT109" i="5"/>
  <c r="JF109" i="5"/>
  <c r="IP109" i="5"/>
  <c r="IB109" i="5"/>
  <c r="HN109" i="5"/>
  <c r="HA109" i="5"/>
  <c r="GN109" i="5"/>
  <c r="GA109" i="5"/>
  <c r="FN109" i="5"/>
  <c r="FA109" i="5"/>
  <c r="EM109" i="5"/>
  <c r="DZ109" i="5"/>
  <c r="DM109" i="5"/>
  <c r="CZ109" i="5"/>
  <c r="CM109" i="5"/>
  <c r="BZ109" i="5"/>
  <c r="BM109" i="5"/>
  <c r="AZ109" i="5"/>
  <c r="AM109" i="5"/>
  <c r="Z109" i="5"/>
  <c r="NF109" i="5"/>
  <c r="MP109" i="5"/>
  <c r="LV109" i="5"/>
  <c r="NE109" i="5"/>
  <c r="MM109" i="5"/>
  <c r="LU109" i="5"/>
  <c r="LE109" i="5"/>
  <c r="KO109" i="5"/>
  <c r="JW109" i="5"/>
  <c r="JE109" i="5"/>
  <c r="IM109" i="5"/>
  <c r="HW109" i="5"/>
  <c r="HF109" i="5"/>
  <c r="GQ109" i="5"/>
  <c r="FZ109" i="5"/>
  <c r="FJ109" i="5"/>
  <c r="EU109" i="5"/>
  <c r="EF109" i="5"/>
  <c r="DQ109" i="5"/>
  <c r="CY109" i="5"/>
  <c r="CJ109" i="5"/>
  <c r="BU109" i="5"/>
  <c r="BE109" i="5"/>
  <c r="AP109" i="5"/>
  <c r="Y109" i="5"/>
  <c r="ND109" i="5"/>
  <c r="ML109" i="5"/>
  <c r="LT109" i="5"/>
  <c r="LD109" i="5"/>
  <c r="KL109" i="5"/>
  <c r="JV109" i="5"/>
  <c r="JB109" i="5"/>
  <c r="IL109" i="5"/>
  <c r="HV109" i="5"/>
  <c r="HE109" i="5"/>
  <c r="GP109" i="5"/>
  <c r="FY109" i="5"/>
  <c r="FI109" i="5"/>
  <c r="ET109" i="5"/>
  <c r="EE109" i="5"/>
  <c r="DO109" i="5"/>
  <c r="CX109" i="5"/>
  <c r="CI109" i="5"/>
  <c r="BS109" i="5"/>
  <c r="BD109" i="5"/>
  <c r="AO109" i="5"/>
  <c r="W109" i="5"/>
  <c r="NA109" i="5"/>
  <c r="MF109" i="5"/>
  <c r="LI109" i="5"/>
  <c r="KQ109" i="5"/>
  <c r="JS109" i="5"/>
  <c r="IY109" i="5"/>
  <c r="IG109" i="5"/>
  <c r="HK109" i="5"/>
  <c r="GS109" i="5"/>
  <c r="FW109" i="5"/>
  <c r="FF109" i="5"/>
  <c r="EL109" i="5"/>
  <c r="DU109" i="5"/>
  <c r="DC109" i="5"/>
  <c r="CH109" i="5"/>
  <c r="BP109" i="5"/>
  <c r="AW109" i="5"/>
  <c r="AE109" i="5"/>
  <c r="NO109" i="5"/>
  <c r="MT109" i="5"/>
  <c r="LY109" i="5"/>
  <c r="LB109" i="5"/>
  <c r="KF109" i="5"/>
  <c r="JL109" i="5"/>
  <c r="IT109" i="5"/>
  <c r="HX109" i="5"/>
  <c r="HC109" i="5"/>
  <c r="GI109" i="5"/>
  <c r="FR109" i="5"/>
  <c r="EX109" i="5"/>
  <c r="EG109" i="5"/>
  <c r="DK109" i="5"/>
  <c r="CT109" i="5"/>
  <c r="CB109" i="5"/>
  <c r="BI109" i="5"/>
  <c r="AQ109" i="5"/>
  <c r="U109" i="5"/>
  <c r="NL109" i="5"/>
  <c r="MH109" i="5"/>
  <c r="LH109" i="5"/>
  <c r="KJ109" i="5"/>
  <c r="JK109" i="5"/>
  <c r="IK109" i="5"/>
  <c r="HM109" i="5"/>
  <c r="GR109" i="5"/>
  <c r="FT109" i="5"/>
  <c r="EW109" i="5"/>
  <c r="DY109" i="5"/>
  <c r="DF109" i="5"/>
  <c r="CG109" i="5"/>
  <c r="BK109" i="5"/>
  <c r="AL109" i="5"/>
  <c r="NK109" i="5"/>
  <c r="MG109" i="5"/>
  <c r="LG109" i="5"/>
  <c r="KG109" i="5"/>
  <c r="JJ109" i="5"/>
  <c r="IJ109" i="5"/>
  <c r="HL109" i="5"/>
  <c r="GM109" i="5"/>
  <c r="FS109" i="5"/>
  <c r="EV109" i="5"/>
  <c r="DX109" i="5"/>
  <c r="DE109" i="5"/>
  <c r="CE109" i="5"/>
  <c r="BJ109" i="5"/>
  <c r="AK109" i="5"/>
  <c r="NJ109" i="5"/>
  <c r="ME109" i="5"/>
  <c r="LF109" i="5"/>
  <c r="KE109" i="5"/>
  <c r="JI109" i="5"/>
  <c r="II109" i="5"/>
  <c r="HJ109" i="5"/>
  <c r="GL109" i="5"/>
  <c r="FQ109" i="5"/>
  <c r="ES109" i="5"/>
  <c r="DW109" i="5"/>
  <c r="DB109" i="5"/>
  <c r="CD109" i="5"/>
  <c r="BG109" i="5"/>
  <c r="AI109" i="5"/>
  <c r="MY109" i="5"/>
  <c r="MB109" i="5"/>
  <c r="KX109" i="5"/>
  <c r="JZ109" i="5"/>
  <c r="IZ109" i="5"/>
  <c r="IA109" i="5"/>
  <c r="HD109" i="5"/>
  <c r="GG109" i="5"/>
  <c r="FK109" i="5"/>
  <c r="EP109" i="5"/>
  <c r="DS109" i="5"/>
  <c r="CU109" i="5"/>
  <c r="BX109" i="5"/>
  <c r="BB109" i="5"/>
  <c r="AF109" i="5"/>
  <c r="MS109" i="5"/>
  <c r="LC109" i="5"/>
  <c r="JR109" i="5"/>
  <c r="IH109" i="5"/>
  <c r="GX109" i="5"/>
  <c r="FP109" i="5"/>
  <c r="EI109" i="5"/>
  <c r="CW109" i="5"/>
  <c r="BR109" i="5"/>
  <c r="AH109" i="5"/>
  <c r="MR109" i="5"/>
  <c r="LA109" i="5"/>
  <c r="JQ109" i="5"/>
  <c r="ID109" i="5"/>
  <c r="GW109" i="5"/>
  <c r="FM109" i="5"/>
  <c r="EH109" i="5"/>
  <c r="CV109" i="5"/>
  <c r="BQ109" i="5"/>
  <c r="AG109" i="5"/>
  <c r="NR109" i="5"/>
  <c r="MC109" i="5"/>
  <c r="KR109" i="5"/>
  <c r="JA109" i="5"/>
  <c r="HR109" i="5"/>
  <c r="GH109" i="5"/>
  <c r="FD109" i="5"/>
  <c r="DT109" i="5"/>
  <c r="CO109" i="5"/>
  <c r="BC109" i="5"/>
  <c r="V109" i="5"/>
  <c r="MZ109" i="5"/>
  <c r="KU109" i="5"/>
  <c r="IX109" i="5"/>
  <c r="HG109" i="5"/>
  <c r="FH109" i="5"/>
  <c r="DR109" i="5"/>
  <c r="BY109" i="5"/>
  <c r="AD109" i="5"/>
  <c r="MX109" i="5"/>
  <c r="KT109" i="5"/>
  <c r="IW109" i="5"/>
  <c r="GZ109" i="5"/>
  <c r="FG109" i="5"/>
  <c r="DL109" i="5"/>
  <c r="BW109" i="5"/>
  <c r="AC109" i="5"/>
  <c r="MW109" i="5"/>
  <c r="KS109" i="5"/>
  <c r="IV109" i="5"/>
  <c r="GY109" i="5"/>
  <c r="FE109" i="5"/>
  <c r="DJ109" i="5"/>
  <c r="BV109" i="5"/>
  <c r="AB109" i="5"/>
  <c r="NN109" i="5"/>
  <c r="KP109" i="5"/>
  <c r="HZ109" i="5"/>
  <c r="GC109" i="5"/>
  <c r="DI109" i="5"/>
  <c r="AY109" i="5"/>
  <c r="NM109" i="5"/>
  <c r="KK109" i="5"/>
  <c r="HY109" i="5"/>
  <c r="FV109" i="5"/>
  <c r="DH109" i="5"/>
  <c r="AX109" i="5"/>
  <c r="NI109" i="5"/>
  <c r="KD109" i="5"/>
  <c r="HU109" i="5"/>
  <c r="FU109" i="5"/>
  <c r="DG109" i="5"/>
  <c r="AU109" i="5"/>
  <c r="MD109" i="5"/>
  <c r="JX109" i="5"/>
  <c r="HI109" i="5"/>
  <c r="ER109" i="5"/>
  <c r="CP109" i="5"/>
  <c r="AR109" i="5"/>
  <c r="KC109" i="5"/>
  <c r="GK109" i="5"/>
  <c r="CS109" i="5"/>
  <c r="JY109" i="5"/>
  <c r="GF109" i="5"/>
  <c r="CQ109" i="5"/>
  <c r="JN109" i="5"/>
  <c r="GE109" i="5"/>
  <c r="CL109" i="5"/>
  <c r="JM109" i="5"/>
  <c r="GD109" i="5"/>
  <c r="CK109" i="5"/>
  <c r="MQ109" i="5"/>
  <c r="JH109" i="5"/>
  <c r="FC109" i="5"/>
  <c r="CC109" i="5"/>
  <c r="MK109" i="5"/>
  <c r="IU109" i="5"/>
  <c r="EY109" i="5"/>
  <c r="BO109" i="5"/>
  <c r="IO109" i="5"/>
  <c r="BL109" i="5"/>
  <c r="IN109" i="5"/>
  <c r="BF109" i="5"/>
  <c r="HQ109" i="5"/>
  <c r="AT109" i="5"/>
  <c r="HP109" i="5"/>
  <c r="AS109" i="5"/>
  <c r="GU109" i="5"/>
  <c r="T109" i="5"/>
  <c r="GT109" i="5"/>
  <c r="EQ109" i="5"/>
  <c r="EK109" i="5"/>
  <c r="EJ109" i="5"/>
  <c r="ED109" i="5"/>
  <c r="EC109" i="5"/>
  <c r="LR109" i="5"/>
  <c r="LS109" i="5"/>
  <c r="LQ109" i="5"/>
  <c r="LP109" i="5"/>
  <c r="LO109" i="5"/>
  <c r="LN109" i="5"/>
  <c r="DV109" i="5"/>
  <c r="NI85" i="5"/>
  <c r="MW85" i="5"/>
  <c r="MK85" i="5"/>
  <c r="LY85" i="5"/>
  <c r="LM85" i="5"/>
  <c r="LA85" i="5"/>
  <c r="KO85" i="5"/>
  <c r="KC85" i="5"/>
  <c r="JQ85" i="5"/>
  <c r="JE85" i="5"/>
  <c r="IS85" i="5"/>
  <c r="IG85" i="5"/>
  <c r="HU85" i="5"/>
  <c r="HI85" i="5"/>
  <c r="GW85" i="5"/>
  <c r="GK85" i="5"/>
  <c r="FY85" i="5"/>
  <c r="FM85" i="5"/>
  <c r="FA85" i="5"/>
  <c r="EO85" i="5"/>
  <c r="EC85" i="5"/>
  <c r="DQ85" i="5"/>
  <c r="DE85" i="5"/>
  <c r="CS85" i="5"/>
  <c r="CG85" i="5"/>
  <c r="BU85" i="5"/>
  <c r="BI85" i="5"/>
  <c r="AW85" i="5"/>
  <c r="AK85" i="5"/>
  <c r="Y85" i="5"/>
  <c r="NT85" i="5"/>
  <c r="NH85" i="5"/>
  <c r="MV85" i="5"/>
  <c r="MJ85" i="5"/>
  <c r="LX85" i="5"/>
  <c r="LL85" i="5"/>
  <c r="KZ85" i="5"/>
  <c r="KN85" i="5"/>
  <c r="KB85" i="5"/>
  <c r="JP85" i="5"/>
  <c r="JD85" i="5"/>
  <c r="IR85" i="5"/>
  <c r="IF85" i="5"/>
  <c r="HT85" i="5"/>
  <c r="HH85" i="5"/>
  <c r="GV85" i="5"/>
  <c r="GJ85" i="5"/>
  <c r="FX85" i="5"/>
  <c r="FL85" i="5"/>
  <c r="EZ85" i="5"/>
  <c r="EN85" i="5"/>
  <c r="EB85" i="5"/>
  <c r="DP85" i="5"/>
  <c r="DD85" i="5"/>
  <c r="CR85" i="5"/>
  <c r="CF85" i="5"/>
  <c r="BT85" i="5"/>
  <c r="BH85" i="5"/>
  <c r="AV85" i="5"/>
  <c r="AJ85" i="5"/>
  <c r="X85" i="5"/>
  <c r="NS85" i="5"/>
  <c r="NG85" i="5"/>
  <c r="MU85" i="5"/>
  <c r="MI85" i="5"/>
  <c r="LW85" i="5"/>
  <c r="LK85" i="5"/>
  <c r="KY85" i="5"/>
  <c r="KM85" i="5"/>
  <c r="KA85" i="5"/>
  <c r="JO85" i="5"/>
  <c r="JC85" i="5"/>
  <c r="IQ85" i="5"/>
  <c r="IE85" i="5"/>
  <c r="HS85" i="5"/>
  <c r="HG85" i="5"/>
  <c r="GU85" i="5"/>
  <c r="GI85" i="5"/>
  <c r="FW85" i="5"/>
  <c r="FK85" i="5"/>
  <c r="EY85" i="5"/>
  <c r="EM85" i="5"/>
  <c r="EA85" i="5"/>
  <c r="DO85" i="5"/>
  <c r="DC85" i="5"/>
  <c r="CQ85" i="5"/>
  <c r="CE85" i="5"/>
  <c r="BS85" i="5"/>
  <c r="BG85" i="5"/>
  <c r="AU85" i="5"/>
  <c r="AI85" i="5"/>
  <c r="W85" i="5"/>
  <c r="NR85" i="5"/>
  <c r="NF85" i="5"/>
  <c r="MT85" i="5"/>
  <c r="MH85" i="5"/>
  <c r="LV85" i="5"/>
  <c r="LJ85" i="5"/>
  <c r="KX85" i="5"/>
  <c r="KL85" i="5"/>
  <c r="JZ85" i="5"/>
  <c r="JN85" i="5"/>
  <c r="JB85" i="5"/>
  <c r="IP85" i="5"/>
  <c r="ID85" i="5"/>
  <c r="HR85" i="5"/>
  <c r="HF85" i="5"/>
  <c r="GT85" i="5"/>
  <c r="GH85" i="5"/>
  <c r="FV85" i="5"/>
  <c r="FJ85" i="5"/>
  <c r="EX85" i="5"/>
  <c r="EL85" i="5"/>
  <c r="DZ85" i="5"/>
  <c r="DN85" i="5"/>
  <c r="DB85" i="5"/>
  <c r="CP85" i="5"/>
  <c r="CD85" i="5"/>
  <c r="BR85" i="5"/>
  <c r="BF85" i="5"/>
  <c r="AT85" i="5"/>
  <c r="AH85" i="5"/>
  <c r="V85" i="5"/>
  <c r="NQ85" i="5"/>
  <c r="NE85" i="5"/>
  <c r="MS85" i="5"/>
  <c r="MG85" i="5"/>
  <c r="LU85" i="5"/>
  <c r="LI85" i="5"/>
  <c r="KW85" i="5"/>
  <c r="KK85" i="5"/>
  <c r="JY85" i="5"/>
  <c r="JM85" i="5"/>
  <c r="JA85" i="5"/>
  <c r="IO85" i="5"/>
  <c r="IC85" i="5"/>
  <c r="HQ85" i="5"/>
  <c r="HE85" i="5"/>
  <c r="GS85" i="5"/>
  <c r="GG85" i="5"/>
  <c r="FU85" i="5"/>
  <c r="FI85" i="5"/>
  <c r="EW85" i="5"/>
  <c r="EK85" i="5"/>
  <c r="DY85" i="5"/>
  <c r="DM85" i="5"/>
  <c r="DA85" i="5"/>
  <c r="CO85" i="5"/>
  <c r="CC85" i="5"/>
  <c r="BQ85" i="5"/>
  <c r="BE85" i="5"/>
  <c r="AS85" i="5"/>
  <c r="AG85" i="5"/>
  <c r="U85" i="5"/>
  <c r="NP85" i="5"/>
  <c r="ND85" i="5"/>
  <c r="MR85" i="5"/>
  <c r="MF85" i="5"/>
  <c r="LT85" i="5"/>
  <c r="LH85" i="5"/>
  <c r="KV85" i="5"/>
  <c r="KJ85" i="5"/>
  <c r="JX85" i="5"/>
  <c r="JL85" i="5"/>
  <c r="IZ85" i="5"/>
  <c r="IN85" i="5"/>
  <c r="IB85" i="5"/>
  <c r="HP85" i="5"/>
  <c r="HD85" i="5"/>
  <c r="GR85" i="5"/>
  <c r="GF85" i="5"/>
  <c r="FT85" i="5"/>
  <c r="FH85" i="5"/>
  <c r="EV85" i="5"/>
  <c r="EJ85" i="5"/>
  <c r="DX85" i="5"/>
  <c r="DL85" i="5"/>
  <c r="CZ85" i="5"/>
  <c r="CN85" i="5"/>
  <c r="CB85" i="5"/>
  <c r="BP85" i="5"/>
  <c r="BD85" i="5"/>
  <c r="AR85" i="5"/>
  <c r="AF85" i="5"/>
  <c r="T85" i="5"/>
  <c r="NC85" i="5"/>
  <c r="ME85" i="5"/>
  <c r="LG85" i="5"/>
  <c r="KI85" i="5"/>
  <c r="JK85" i="5"/>
  <c r="IM85" i="5"/>
  <c r="HO85" i="5"/>
  <c r="GQ85" i="5"/>
  <c r="FS85" i="5"/>
  <c r="EU85" i="5"/>
  <c r="DW85" i="5"/>
  <c r="CY85" i="5"/>
  <c r="CA85" i="5"/>
  <c r="BC85" i="5"/>
  <c r="AE85" i="5"/>
  <c r="DK85" i="5"/>
  <c r="NB85" i="5"/>
  <c r="MD85" i="5"/>
  <c r="LF85" i="5"/>
  <c r="KH85" i="5"/>
  <c r="JJ85" i="5"/>
  <c r="IL85" i="5"/>
  <c r="HN85" i="5"/>
  <c r="GP85" i="5"/>
  <c r="FR85" i="5"/>
  <c r="ET85" i="5"/>
  <c r="DV85" i="5"/>
  <c r="CX85" i="5"/>
  <c r="BZ85" i="5"/>
  <c r="BB85" i="5"/>
  <c r="AD85" i="5"/>
  <c r="MP85" i="5"/>
  <c r="KT85" i="5"/>
  <c r="IX85" i="5"/>
  <c r="HB85" i="5"/>
  <c r="FF85" i="5"/>
  <c r="DJ85" i="5"/>
  <c r="BN85" i="5"/>
  <c r="NA85" i="5"/>
  <c r="MC85" i="5"/>
  <c r="LE85" i="5"/>
  <c r="KG85" i="5"/>
  <c r="JI85" i="5"/>
  <c r="IK85" i="5"/>
  <c r="HM85" i="5"/>
  <c r="GO85" i="5"/>
  <c r="FQ85" i="5"/>
  <c r="ES85" i="5"/>
  <c r="DU85" i="5"/>
  <c r="CW85" i="5"/>
  <c r="BY85" i="5"/>
  <c r="BA85" i="5"/>
  <c r="AC85" i="5"/>
  <c r="MQ85" i="5"/>
  <c r="KU85" i="5"/>
  <c r="IY85" i="5"/>
  <c r="HC85" i="5"/>
  <c r="FG85" i="5"/>
  <c r="BO85" i="5"/>
  <c r="MZ85" i="5"/>
  <c r="MB85" i="5"/>
  <c r="LD85" i="5"/>
  <c r="KF85" i="5"/>
  <c r="JH85" i="5"/>
  <c r="IJ85" i="5"/>
  <c r="HL85" i="5"/>
  <c r="GN85" i="5"/>
  <c r="FP85" i="5"/>
  <c r="ER85" i="5"/>
  <c r="DT85" i="5"/>
  <c r="CV85" i="5"/>
  <c r="BX85" i="5"/>
  <c r="AZ85" i="5"/>
  <c r="AB85" i="5"/>
  <c r="NO85" i="5"/>
  <c r="NN85" i="5"/>
  <c r="LR85" i="5"/>
  <c r="JV85" i="5"/>
  <c r="HZ85" i="5"/>
  <c r="GD85" i="5"/>
  <c r="EH85" i="5"/>
  <c r="CL85" i="5"/>
  <c r="AP85" i="5"/>
  <c r="MY85" i="5"/>
  <c r="MA85" i="5"/>
  <c r="LC85" i="5"/>
  <c r="KE85" i="5"/>
  <c r="JG85" i="5"/>
  <c r="II85" i="5"/>
  <c r="HK85" i="5"/>
  <c r="GM85" i="5"/>
  <c r="FO85" i="5"/>
  <c r="EQ85" i="5"/>
  <c r="DS85" i="5"/>
  <c r="CU85" i="5"/>
  <c r="BW85" i="5"/>
  <c r="AY85" i="5"/>
  <c r="AA85" i="5"/>
  <c r="CM85" i="5"/>
  <c r="MX85" i="5"/>
  <c r="LZ85" i="5"/>
  <c r="LB85" i="5"/>
  <c r="KD85" i="5"/>
  <c r="JF85" i="5"/>
  <c r="IH85" i="5"/>
  <c r="HJ85" i="5"/>
  <c r="GL85" i="5"/>
  <c r="FN85" i="5"/>
  <c r="EP85" i="5"/>
  <c r="DR85" i="5"/>
  <c r="CT85" i="5"/>
  <c r="BV85" i="5"/>
  <c r="AX85" i="5"/>
  <c r="Z85" i="5"/>
  <c r="LS85" i="5"/>
  <c r="JW85" i="5"/>
  <c r="IA85" i="5"/>
  <c r="GE85" i="5"/>
  <c r="EI85" i="5"/>
  <c r="AQ85" i="5"/>
  <c r="MO85" i="5"/>
  <c r="JU85" i="5"/>
  <c r="HA85" i="5"/>
  <c r="EG85" i="5"/>
  <c r="BM85" i="5"/>
  <c r="MN85" i="5"/>
  <c r="JT85" i="5"/>
  <c r="GZ85" i="5"/>
  <c r="EF85" i="5"/>
  <c r="BL85" i="5"/>
  <c r="MM85" i="5"/>
  <c r="JS85" i="5"/>
  <c r="GY85" i="5"/>
  <c r="EE85" i="5"/>
  <c r="BK85" i="5"/>
  <c r="LP85" i="5"/>
  <c r="IV85" i="5"/>
  <c r="GB85" i="5"/>
  <c r="DH85" i="5"/>
  <c r="AN85" i="5"/>
  <c r="ML85" i="5"/>
  <c r="JR85" i="5"/>
  <c r="GX85" i="5"/>
  <c r="ED85" i="5"/>
  <c r="BJ85" i="5"/>
  <c r="LQ85" i="5"/>
  <c r="IW85" i="5"/>
  <c r="GC85" i="5"/>
  <c r="DI85" i="5"/>
  <c r="AO85" i="5"/>
  <c r="LN85" i="5"/>
  <c r="IT85" i="5"/>
  <c r="FZ85" i="5"/>
  <c r="DF85" i="5"/>
  <c r="AL85" i="5"/>
  <c r="NM85" i="5"/>
  <c r="KS85" i="5"/>
  <c r="HY85" i="5"/>
  <c r="FE85" i="5"/>
  <c r="CK85" i="5"/>
  <c r="LO85" i="5"/>
  <c r="DG85" i="5"/>
  <c r="KR85" i="5"/>
  <c r="CJ85" i="5"/>
  <c r="GA85" i="5"/>
  <c r="NL85" i="5"/>
  <c r="NK85" i="5"/>
  <c r="KQ85" i="5"/>
  <c r="CI85" i="5"/>
  <c r="NJ85" i="5"/>
  <c r="KP85" i="5"/>
  <c r="CH85" i="5"/>
  <c r="FD85" i="5"/>
  <c r="FC85" i="5"/>
  <c r="IU85" i="5"/>
  <c r="AM85" i="5"/>
  <c r="HX85" i="5"/>
  <c r="HW85" i="5"/>
  <c r="HV85" i="5"/>
  <c r="FB85" i="5"/>
  <c r="NK81" i="5"/>
  <c r="MY81" i="5"/>
  <c r="MM81" i="5"/>
  <c r="MA81" i="5"/>
  <c r="LO81" i="5"/>
  <c r="LC81" i="5"/>
  <c r="KQ81" i="5"/>
  <c r="KE81" i="5"/>
  <c r="JS81" i="5"/>
  <c r="JG81" i="5"/>
  <c r="IU81" i="5"/>
  <c r="II81" i="5"/>
  <c r="HW81" i="5"/>
  <c r="HK81" i="5"/>
  <c r="GY81" i="5"/>
  <c r="GM81" i="5"/>
  <c r="GA81" i="5"/>
  <c r="FO81" i="5"/>
  <c r="FC81" i="5"/>
  <c r="EQ81" i="5"/>
  <c r="EE81" i="5"/>
  <c r="DS81" i="5"/>
  <c r="DG81" i="5"/>
  <c r="CU81" i="5"/>
  <c r="CI81" i="5"/>
  <c r="BW81" i="5"/>
  <c r="BK81" i="5"/>
  <c r="AY81" i="5"/>
  <c r="AM81" i="5"/>
  <c r="AA81" i="5"/>
  <c r="LL81" i="5"/>
  <c r="JD81" i="5"/>
  <c r="HH81" i="5"/>
  <c r="FX81" i="5"/>
  <c r="EN81" i="5"/>
  <c r="DD81" i="5"/>
  <c r="BH81" i="5"/>
  <c r="LU81" i="5"/>
  <c r="DM81" i="5"/>
  <c r="NJ81" i="5"/>
  <c r="MX81" i="5"/>
  <c r="ML81" i="5"/>
  <c r="LZ81" i="5"/>
  <c r="LN81" i="5"/>
  <c r="LB81" i="5"/>
  <c r="KP81" i="5"/>
  <c r="KD81" i="5"/>
  <c r="JR81" i="5"/>
  <c r="JF81" i="5"/>
  <c r="IT81" i="5"/>
  <c r="IH81" i="5"/>
  <c r="HV81" i="5"/>
  <c r="HJ81" i="5"/>
  <c r="GX81" i="5"/>
  <c r="GL81" i="5"/>
  <c r="FZ81" i="5"/>
  <c r="FN81" i="5"/>
  <c r="FB81" i="5"/>
  <c r="EP81" i="5"/>
  <c r="ED81" i="5"/>
  <c r="DR81" i="5"/>
  <c r="DF81" i="5"/>
  <c r="CT81" i="5"/>
  <c r="CH81" i="5"/>
  <c r="BV81" i="5"/>
  <c r="BJ81" i="5"/>
  <c r="AX81" i="5"/>
  <c r="AL81" i="5"/>
  <c r="Z81" i="5"/>
  <c r="KB81" i="5"/>
  <c r="GJ81" i="5"/>
  <c r="DP81" i="5"/>
  <c r="CF81" i="5"/>
  <c r="AJ81" i="5"/>
  <c r="NI81" i="5"/>
  <c r="MW81" i="5"/>
  <c r="MK81" i="5"/>
  <c r="LY81" i="5"/>
  <c r="LM81" i="5"/>
  <c r="LA81" i="5"/>
  <c r="KO81" i="5"/>
  <c r="KC81" i="5"/>
  <c r="JQ81" i="5"/>
  <c r="JE81" i="5"/>
  <c r="IS81" i="5"/>
  <c r="IG81" i="5"/>
  <c r="HU81" i="5"/>
  <c r="HI81" i="5"/>
  <c r="GW81" i="5"/>
  <c r="GK81" i="5"/>
  <c r="FY81" i="5"/>
  <c r="FM81" i="5"/>
  <c r="FA81" i="5"/>
  <c r="EO81" i="5"/>
  <c r="EC81" i="5"/>
  <c r="DQ81" i="5"/>
  <c r="DE81" i="5"/>
  <c r="CS81" i="5"/>
  <c r="CG81" i="5"/>
  <c r="BU81" i="5"/>
  <c r="BI81" i="5"/>
  <c r="AW81" i="5"/>
  <c r="AK81" i="5"/>
  <c r="Y81" i="5"/>
  <c r="KZ81" i="5"/>
  <c r="HT81" i="5"/>
  <c r="EZ81" i="5"/>
  <c r="CR81" i="5"/>
  <c r="AV81" i="5"/>
  <c r="X81" i="5"/>
  <c r="NE81" i="5"/>
  <c r="MS81" i="5"/>
  <c r="LI81" i="5"/>
  <c r="JY81" i="5"/>
  <c r="IO81" i="5"/>
  <c r="IC81" i="5"/>
  <c r="HE81" i="5"/>
  <c r="FU81" i="5"/>
  <c r="EW81" i="5"/>
  <c r="DY81" i="5"/>
  <c r="CC81" i="5"/>
  <c r="BE81" i="5"/>
  <c r="AG81" i="5"/>
  <c r="NT81" i="5"/>
  <c r="NH81" i="5"/>
  <c r="MV81" i="5"/>
  <c r="MJ81" i="5"/>
  <c r="LX81" i="5"/>
  <c r="KN81" i="5"/>
  <c r="JP81" i="5"/>
  <c r="IR81" i="5"/>
  <c r="IF81" i="5"/>
  <c r="GV81" i="5"/>
  <c r="FL81" i="5"/>
  <c r="EB81" i="5"/>
  <c r="BT81" i="5"/>
  <c r="GG81" i="5"/>
  <c r="NS81" i="5"/>
  <c r="NG81" i="5"/>
  <c r="MU81" i="5"/>
  <c r="MI81" i="5"/>
  <c r="LW81" i="5"/>
  <c r="LK81" i="5"/>
  <c r="KY81" i="5"/>
  <c r="KM81" i="5"/>
  <c r="KA81" i="5"/>
  <c r="JO81" i="5"/>
  <c r="JC81" i="5"/>
  <c r="IQ81" i="5"/>
  <c r="IE81" i="5"/>
  <c r="HS81" i="5"/>
  <c r="HG81" i="5"/>
  <c r="GU81" i="5"/>
  <c r="GI81" i="5"/>
  <c r="FW81" i="5"/>
  <c r="FK81" i="5"/>
  <c r="EY81" i="5"/>
  <c r="EM81" i="5"/>
  <c r="EA81" i="5"/>
  <c r="DO81" i="5"/>
  <c r="DC81" i="5"/>
  <c r="CQ81" i="5"/>
  <c r="CE81" i="5"/>
  <c r="BS81" i="5"/>
  <c r="BG81" i="5"/>
  <c r="AU81" i="5"/>
  <c r="AI81" i="5"/>
  <c r="W81" i="5"/>
  <c r="KK81" i="5"/>
  <c r="DA81" i="5"/>
  <c r="NR81" i="5"/>
  <c r="NF81" i="5"/>
  <c r="MT81" i="5"/>
  <c r="MH81" i="5"/>
  <c r="LV81" i="5"/>
  <c r="LJ81" i="5"/>
  <c r="KX81" i="5"/>
  <c r="KL81" i="5"/>
  <c r="JZ81" i="5"/>
  <c r="JN81" i="5"/>
  <c r="JB81" i="5"/>
  <c r="IP81" i="5"/>
  <c r="ID81" i="5"/>
  <c r="HR81" i="5"/>
  <c r="HF81" i="5"/>
  <c r="GT81" i="5"/>
  <c r="GH81" i="5"/>
  <c r="FV81" i="5"/>
  <c r="FJ81" i="5"/>
  <c r="EX81" i="5"/>
  <c r="EL81" i="5"/>
  <c r="DZ81" i="5"/>
  <c r="DN81" i="5"/>
  <c r="DB81" i="5"/>
  <c r="CP81" i="5"/>
  <c r="CD81" i="5"/>
  <c r="BR81" i="5"/>
  <c r="BF81" i="5"/>
  <c r="AT81" i="5"/>
  <c r="AH81" i="5"/>
  <c r="V81" i="5"/>
  <c r="NQ81" i="5"/>
  <c r="MG81" i="5"/>
  <c r="KW81" i="5"/>
  <c r="JM81" i="5"/>
  <c r="JA81" i="5"/>
  <c r="HQ81" i="5"/>
  <c r="GS81" i="5"/>
  <c r="FI81" i="5"/>
  <c r="EK81" i="5"/>
  <c r="CO81" i="5"/>
  <c r="BQ81" i="5"/>
  <c r="AS81" i="5"/>
  <c r="U81" i="5"/>
  <c r="NL81" i="5"/>
  <c r="ME81" i="5"/>
  <c r="LE81" i="5"/>
  <c r="JX81" i="5"/>
  <c r="IX81" i="5"/>
  <c r="HX81" i="5"/>
  <c r="GQ81" i="5"/>
  <c r="FQ81" i="5"/>
  <c r="EJ81" i="5"/>
  <c r="DJ81" i="5"/>
  <c r="CJ81" i="5"/>
  <c r="BC81" i="5"/>
  <c r="AC81" i="5"/>
  <c r="CX81" i="5"/>
  <c r="ND81" i="5"/>
  <c r="MD81" i="5"/>
  <c r="LD81" i="5"/>
  <c r="JW81" i="5"/>
  <c r="IW81" i="5"/>
  <c r="HP81" i="5"/>
  <c r="GP81" i="5"/>
  <c r="FP81" i="5"/>
  <c r="EI81" i="5"/>
  <c r="DI81" i="5"/>
  <c r="CB81" i="5"/>
  <c r="BB81" i="5"/>
  <c r="AB81" i="5"/>
  <c r="AR81" i="5"/>
  <c r="NC81" i="5"/>
  <c r="MC81" i="5"/>
  <c r="KV81" i="5"/>
  <c r="JV81" i="5"/>
  <c r="IV81" i="5"/>
  <c r="HO81" i="5"/>
  <c r="GO81" i="5"/>
  <c r="FH81" i="5"/>
  <c r="EH81" i="5"/>
  <c r="DH81" i="5"/>
  <c r="CA81" i="5"/>
  <c r="BA81" i="5"/>
  <c r="T81" i="5"/>
  <c r="MZ81" i="5"/>
  <c r="LS81" i="5"/>
  <c r="KS81" i="5"/>
  <c r="JL81" i="5"/>
  <c r="IL81" i="5"/>
  <c r="HL81" i="5"/>
  <c r="FE81" i="5"/>
  <c r="BX81" i="5"/>
  <c r="AQ81" i="5"/>
  <c r="NB81" i="5"/>
  <c r="MB81" i="5"/>
  <c r="KU81" i="5"/>
  <c r="JU81" i="5"/>
  <c r="IN81" i="5"/>
  <c r="HN81" i="5"/>
  <c r="GN81" i="5"/>
  <c r="FG81" i="5"/>
  <c r="EG81" i="5"/>
  <c r="CZ81" i="5"/>
  <c r="BZ81" i="5"/>
  <c r="AZ81" i="5"/>
  <c r="DX81" i="5"/>
  <c r="NA81" i="5"/>
  <c r="LT81" i="5"/>
  <c r="KT81" i="5"/>
  <c r="JT81" i="5"/>
  <c r="IM81" i="5"/>
  <c r="HM81" i="5"/>
  <c r="GF81" i="5"/>
  <c r="FF81" i="5"/>
  <c r="EF81" i="5"/>
  <c r="CY81" i="5"/>
  <c r="BY81" i="5"/>
  <c r="GE81" i="5"/>
  <c r="MQ81" i="5"/>
  <c r="LQ81" i="5"/>
  <c r="KJ81" i="5"/>
  <c r="JJ81" i="5"/>
  <c r="IJ81" i="5"/>
  <c r="HC81" i="5"/>
  <c r="GC81" i="5"/>
  <c r="EV81" i="5"/>
  <c r="DV81" i="5"/>
  <c r="CV81" i="5"/>
  <c r="BO81" i="5"/>
  <c r="AO81" i="5"/>
  <c r="MP81" i="5"/>
  <c r="KG81" i="5"/>
  <c r="HD81" i="5"/>
  <c r="ET81" i="5"/>
  <c r="CK81" i="5"/>
  <c r="LP81" i="5"/>
  <c r="NN81" i="5"/>
  <c r="FD81" i="5"/>
  <c r="HY81" i="5"/>
  <c r="MO81" i="5"/>
  <c r="KF81" i="5"/>
  <c r="HB81" i="5"/>
  <c r="ES81" i="5"/>
  <c r="BP81" i="5"/>
  <c r="GB81" i="5"/>
  <c r="IK81" i="5"/>
  <c r="IB81" i="5"/>
  <c r="FR81" i="5"/>
  <c r="KI81" i="5"/>
  <c r="S81" i="5"/>
  <c r="MN81" i="5"/>
  <c r="JK81" i="5"/>
  <c r="HA81" i="5"/>
  <c r="ER81" i="5"/>
  <c r="BN81" i="5"/>
  <c r="DT81" i="5"/>
  <c r="IY81" i="5"/>
  <c r="AP81" i="5"/>
  <c r="NP81" i="5"/>
  <c r="DK81" i="5"/>
  <c r="NO81" i="5"/>
  <c r="CW81" i="5"/>
  <c r="KR81" i="5"/>
  <c r="NM81" i="5"/>
  <c r="MF81" i="5"/>
  <c r="JI81" i="5"/>
  <c r="GZ81" i="5"/>
  <c r="DW81" i="5"/>
  <c r="BM81" i="5"/>
  <c r="IZ81" i="5"/>
  <c r="LG81" i="5"/>
  <c r="FS81" i="5"/>
  <c r="IA81" i="5"/>
  <c r="AE81" i="5"/>
  <c r="HZ81" i="5"/>
  <c r="EU81" i="5"/>
  <c r="LR81" i="5"/>
  <c r="JH81" i="5"/>
  <c r="GR81" i="5"/>
  <c r="DU81" i="5"/>
  <c r="BL81" i="5"/>
  <c r="GD81" i="5"/>
  <c r="AN81" i="5"/>
  <c r="LF81" i="5"/>
  <c r="CM81" i="5"/>
  <c r="KH81" i="5"/>
  <c r="BD81" i="5"/>
  <c r="LH81" i="5"/>
  <c r="DL81" i="5"/>
  <c r="FT81" i="5"/>
  <c r="AF81" i="5"/>
  <c r="CN81" i="5"/>
  <c r="AD81" i="5"/>
  <c r="MR81" i="5"/>
  <c r="CL81" i="5"/>
  <c r="NT87" i="5"/>
  <c r="NH87" i="5"/>
  <c r="MV87" i="5"/>
  <c r="MJ87" i="5"/>
  <c r="LX87" i="5"/>
  <c r="LL87" i="5"/>
  <c r="KZ87" i="5"/>
  <c r="KN87" i="5"/>
  <c r="KB87" i="5"/>
  <c r="JP87" i="5"/>
  <c r="JD87" i="5"/>
  <c r="IR87" i="5"/>
  <c r="IF87" i="5"/>
  <c r="HT87" i="5"/>
  <c r="HH87" i="5"/>
  <c r="GV87" i="5"/>
  <c r="GJ87" i="5"/>
  <c r="FX87" i="5"/>
  <c r="FL87" i="5"/>
  <c r="EZ87" i="5"/>
  <c r="EN87" i="5"/>
  <c r="EB87" i="5"/>
  <c r="DP87" i="5"/>
  <c r="DD87" i="5"/>
  <c r="CR87" i="5"/>
  <c r="CF87" i="5"/>
  <c r="BT87" i="5"/>
  <c r="BH87" i="5"/>
  <c r="AV87" i="5"/>
  <c r="AJ87" i="5"/>
  <c r="X87" i="5"/>
  <c r="NS87" i="5"/>
  <c r="NG87" i="5"/>
  <c r="MU87" i="5"/>
  <c r="MI87" i="5"/>
  <c r="LW87" i="5"/>
  <c r="LK87" i="5"/>
  <c r="KY87" i="5"/>
  <c r="KM87" i="5"/>
  <c r="KA87" i="5"/>
  <c r="JO87" i="5"/>
  <c r="JC87" i="5"/>
  <c r="IQ87" i="5"/>
  <c r="IE87" i="5"/>
  <c r="HS87" i="5"/>
  <c r="HG87" i="5"/>
  <c r="GU87" i="5"/>
  <c r="GI87" i="5"/>
  <c r="FW87" i="5"/>
  <c r="FK87" i="5"/>
  <c r="EY87" i="5"/>
  <c r="EM87" i="5"/>
  <c r="EA87" i="5"/>
  <c r="DO87" i="5"/>
  <c r="DC87" i="5"/>
  <c r="CQ87" i="5"/>
  <c r="CE87" i="5"/>
  <c r="BS87" i="5"/>
  <c r="BG87" i="5"/>
  <c r="AU87" i="5"/>
  <c r="AI87" i="5"/>
  <c r="W87" i="5"/>
  <c r="NR87" i="5"/>
  <c r="NF87" i="5"/>
  <c r="MT87" i="5"/>
  <c r="MH87" i="5"/>
  <c r="LV87" i="5"/>
  <c r="LJ87" i="5"/>
  <c r="KX87" i="5"/>
  <c r="KL87" i="5"/>
  <c r="JZ87" i="5"/>
  <c r="JN87" i="5"/>
  <c r="JB87" i="5"/>
  <c r="IP87" i="5"/>
  <c r="ID87" i="5"/>
  <c r="HR87" i="5"/>
  <c r="HF87" i="5"/>
  <c r="GT87" i="5"/>
  <c r="GH87" i="5"/>
  <c r="FV87" i="5"/>
  <c r="FJ87" i="5"/>
  <c r="EX87" i="5"/>
  <c r="EL87" i="5"/>
  <c r="DZ87" i="5"/>
  <c r="DN87" i="5"/>
  <c r="DB87" i="5"/>
  <c r="CP87" i="5"/>
  <c r="CD87" i="5"/>
  <c r="BR87" i="5"/>
  <c r="BF87" i="5"/>
  <c r="AT87" i="5"/>
  <c r="AH87" i="5"/>
  <c r="V87" i="5"/>
  <c r="NQ87" i="5"/>
  <c r="NE87" i="5"/>
  <c r="MS87" i="5"/>
  <c r="MG87" i="5"/>
  <c r="LU87" i="5"/>
  <c r="LI87" i="5"/>
  <c r="KW87" i="5"/>
  <c r="KK87" i="5"/>
  <c r="JY87" i="5"/>
  <c r="JM87" i="5"/>
  <c r="JA87" i="5"/>
  <c r="IO87" i="5"/>
  <c r="IC87" i="5"/>
  <c r="HQ87" i="5"/>
  <c r="HE87" i="5"/>
  <c r="GS87" i="5"/>
  <c r="GG87" i="5"/>
  <c r="FU87" i="5"/>
  <c r="FI87" i="5"/>
  <c r="EW87" i="5"/>
  <c r="EK87" i="5"/>
  <c r="DY87" i="5"/>
  <c r="DM87" i="5"/>
  <c r="DA87" i="5"/>
  <c r="CO87" i="5"/>
  <c r="CC87" i="5"/>
  <c r="BQ87" i="5"/>
  <c r="BE87" i="5"/>
  <c r="AS87" i="5"/>
  <c r="AG87" i="5"/>
  <c r="U87" i="5"/>
  <c r="NP87" i="5"/>
  <c r="ND87" i="5"/>
  <c r="MR87" i="5"/>
  <c r="MF87" i="5"/>
  <c r="LT87" i="5"/>
  <c r="LH87" i="5"/>
  <c r="KV87" i="5"/>
  <c r="KJ87" i="5"/>
  <c r="JX87" i="5"/>
  <c r="JL87" i="5"/>
  <c r="IZ87" i="5"/>
  <c r="IN87" i="5"/>
  <c r="IB87" i="5"/>
  <c r="HP87" i="5"/>
  <c r="HD87" i="5"/>
  <c r="GR87" i="5"/>
  <c r="GF87" i="5"/>
  <c r="FT87" i="5"/>
  <c r="FH87" i="5"/>
  <c r="EV87" i="5"/>
  <c r="EJ87" i="5"/>
  <c r="DX87" i="5"/>
  <c r="DL87" i="5"/>
  <c r="CZ87" i="5"/>
  <c r="CN87" i="5"/>
  <c r="CB87" i="5"/>
  <c r="BP87" i="5"/>
  <c r="BD87" i="5"/>
  <c r="AR87" i="5"/>
  <c r="AF87" i="5"/>
  <c r="T87" i="5"/>
  <c r="NO87" i="5"/>
  <c r="NC87" i="5"/>
  <c r="MQ87" i="5"/>
  <c r="ME87" i="5"/>
  <c r="LS87" i="5"/>
  <c r="LG87" i="5"/>
  <c r="KU87" i="5"/>
  <c r="KI87" i="5"/>
  <c r="JW87" i="5"/>
  <c r="JK87" i="5"/>
  <c r="IY87" i="5"/>
  <c r="IM87" i="5"/>
  <c r="IA87" i="5"/>
  <c r="HO87" i="5"/>
  <c r="HC87" i="5"/>
  <c r="GQ87" i="5"/>
  <c r="GE87" i="5"/>
  <c r="FS87" i="5"/>
  <c r="FG87" i="5"/>
  <c r="EU87" i="5"/>
  <c r="EI87" i="5"/>
  <c r="DW87" i="5"/>
  <c r="DK87" i="5"/>
  <c r="CY87" i="5"/>
  <c r="CM87" i="5"/>
  <c r="CA87" i="5"/>
  <c r="BO87" i="5"/>
  <c r="BC87" i="5"/>
  <c r="AQ87" i="5"/>
  <c r="AE87" i="5"/>
  <c r="NN87" i="5"/>
  <c r="MP87" i="5"/>
  <c r="LR87" i="5"/>
  <c r="KT87" i="5"/>
  <c r="JV87" i="5"/>
  <c r="IX87" i="5"/>
  <c r="HZ87" i="5"/>
  <c r="HB87" i="5"/>
  <c r="GD87" i="5"/>
  <c r="FF87" i="5"/>
  <c r="EH87" i="5"/>
  <c r="DJ87" i="5"/>
  <c r="CL87" i="5"/>
  <c r="BN87" i="5"/>
  <c r="AP87" i="5"/>
  <c r="NM87" i="5"/>
  <c r="MO87" i="5"/>
  <c r="LQ87" i="5"/>
  <c r="KS87" i="5"/>
  <c r="JU87" i="5"/>
  <c r="IW87" i="5"/>
  <c r="HY87" i="5"/>
  <c r="HA87" i="5"/>
  <c r="GC87" i="5"/>
  <c r="FE87" i="5"/>
  <c r="EG87" i="5"/>
  <c r="DI87" i="5"/>
  <c r="CK87" i="5"/>
  <c r="BM87" i="5"/>
  <c r="AO87" i="5"/>
  <c r="NL87" i="5"/>
  <c r="MN87" i="5"/>
  <c r="LP87" i="5"/>
  <c r="KR87" i="5"/>
  <c r="JT87" i="5"/>
  <c r="IV87" i="5"/>
  <c r="HX87" i="5"/>
  <c r="GZ87" i="5"/>
  <c r="GB87" i="5"/>
  <c r="FD87" i="5"/>
  <c r="EF87" i="5"/>
  <c r="DH87" i="5"/>
  <c r="CJ87" i="5"/>
  <c r="BL87" i="5"/>
  <c r="AN87" i="5"/>
  <c r="NK87" i="5"/>
  <c r="MM87" i="5"/>
  <c r="LO87" i="5"/>
  <c r="KQ87" i="5"/>
  <c r="JS87" i="5"/>
  <c r="IU87" i="5"/>
  <c r="HW87" i="5"/>
  <c r="GY87" i="5"/>
  <c r="GA87" i="5"/>
  <c r="FC87" i="5"/>
  <c r="EE87" i="5"/>
  <c r="DG87" i="5"/>
  <c r="CI87" i="5"/>
  <c r="BK87" i="5"/>
  <c r="AM87" i="5"/>
  <c r="NJ87" i="5"/>
  <c r="ML87" i="5"/>
  <c r="LN87" i="5"/>
  <c r="KP87" i="5"/>
  <c r="JR87" i="5"/>
  <c r="IT87" i="5"/>
  <c r="HV87" i="5"/>
  <c r="GX87" i="5"/>
  <c r="FZ87" i="5"/>
  <c r="FB87" i="5"/>
  <c r="ED87" i="5"/>
  <c r="DF87" i="5"/>
  <c r="CH87" i="5"/>
  <c r="BJ87" i="5"/>
  <c r="AL87" i="5"/>
  <c r="NI87" i="5"/>
  <c r="MK87" i="5"/>
  <c r="LM87" i="5"/>
  <c r="KO87" i="5"/>
  <c r="JQ87" i="5"/>
  <c r="IS87" i="5"/>
  <c r="HU87" i="5"/>
  <c r="GW87" i="5"/>
  <c r="FY87" i="5"/>
  <c r="FA87" i="5"/>
  <c r="EC87" i="5"/>
  <c r="DE87" i="5"/>
  <c r="CG87" i="5"/>
  <c r="BI87" i="5"/>
  <c r="AK87" i="5"/>
  <c r="NB87" i="5"/>
  <c r="LF87" i="5"/>
  <c r="JJ87" i="5"/>
  <c r="HN87" i="5"/>
  <c r="FR87" i="5"/>
  <c r="DV87" i="5"/>
  <c r="BZ87" i="5"/>
  <c r="AD87" i="5"/>
  <c r="BA87" i="5"/>
  <c r="NA87" i="5"/>
  <c r="LE87" i="5"/>
  <c r="JI87" i="5"/>
  <c r="HM87" i="5"/>
  <c r="FQ87" i="5"/>
  <c r="DU87" i="5"/>
  <c r="BY87" i="5"/>
  <c r="AC87" i="5"/>
  <c r="KG87" i="5"/>
  <c r="GO87" i="5"/>
  <c r="CW87" i="5"/>
  <c r="MZ87" i="5"/>
  <c r="LD87" i="5"/>
  <c r="JH87" i="5"/>
  <c r="HL87" i="5"/>
  <c r="FP87" i="5"/>
  <c r="DT87" i="5"/>
  <c r="BX87" i="5"/>
  <c r="AB87" i="5"/>
  <c r="MD87" i="5"/>
  <c r="IL87" i="5"/>
  <c r="CX87" i="5"/>
  <c r="MY87" i="5"/>
  <c r="LC87" i="5"/>
  <c r="JG87" i="5"/>
  <c r="HK87" i="5"/>
  <c r="FO87" i="5"/>
  <c r="DS87" i="5"/>
  <c r="BW87" i="5"/>
  <c r="AA87" i="5"/>
  <c r="ET87" i="5"/>
  <c r="MC87" i="5"/>
  <c r="IK87" i="5"/>
  <c r="ES87" i="5"/>
  <c r="MX87" i="5"/>
  <c r="LB87" i="5"/>
  <c r="JF87" i="5"/>
  <c r="HJ87" i="5"/>
  <c r="FN87" i="5"/>
  <c r="DR87" i="5"/>
  <c r="BV87" i="5"/>
  <c r="Z87" i="5"/>
  <c r="MW87" i="5"/>
  <c r="LA87" i="5"/>
  <c r="JE87" i="5"/>
  <c r="HI87" i="5"/>
  <c r="FM87" i="5"/>
  <c r="DQ87" i="5"/>
  <c r="BU87" i="5"/>
  <c r="Y87" i="5"/>
  <c r="KH87" i="5"/>
  <c r="GP87" i="5"/>
  <c r="BB87" i="5"/>
  <c r="IJ87" i="5"/>
  <c r="CV87" i="5"/>
  <c r="II87" i="5"/>
  <c r="CU87" i="5"/>
  <c r="IH87" i="5"/>
  <c r="CT87" i="5"/>
  <c r="MA87" i="5"/>
  <c r="GM87" i="5"/>
  <c r="AY87" i="5"/>
  <c r="IG87" i="5"/>
  <c r="CS87" i="5"/>
  <c r="MB87" i="5"/>
  <c r="GN87" i="5"/>
  <c r="AZ87" i="5"/>
  <c r="LY87" i="5"/>
  <c r="GK87" i="5"/>
  <c r="AW87" i="5"/>
  <c r="KF87" i="5"/>
  <c r="ER87" i="5"/>
  <c r="AX87" i="5"/>
  <c r="EQ87" i="5"/>
  <c r="KC87" i="5"/>
  <c r="LZ87" i="5"/>
  <c r="GL87" i="5"/>
  <c r="KE87" i="5"/>
  <c r="KD87" i="5"/>
  <c r="EP87" i="5"/>
  <c r="EO87" i="5"/>
  <c r="NK106" i="5"/>
  <c r="MY106" i="5"/>
  <c r="MM106" i="5"/>
  <c r="MA106" i="5"/>
  <c r="LO106" i="5"/>
  <c r="LC106" i="5"/>
  <c r="KQ106" i="5"/>
  <c r="KE106" i="5"/>
  <c r="JS106" i="5"/>
  <c r="JG106" i="5"/>
  <c r="IU106" i="5"/>
  <c r="II106" i="5"/>
  <c r="HW106" i="5"/>
  <c r="HK106" i="5"/>
  <c r="GY106" i="5"/>
  <c r="GM106" i="5"/>
  <c r="GA106" i="5"/>
  <c r="FO106" i="5"/>
  <c r="FC106" i="5"/>
  <c r="EQ106" i="5"/>
  <c r="EE106" i="5"/>
  <c r="DS106" i="5"/>
  <c r="DG106" i="5"/>
  <c r="CU106" i="5"/>
  <c r="CI106" i="5"/>
  <c r="BW106" i="5"/>
  <c r="BK106" i="5"/>
  <c r="AY106" i="5"/>
  <c r="AM106" i="5"/>
  <c r="AA106" i="5"/>
  <c r="NH106" i="5"/>
  <c r="MU106" i="5"/>
  <c r="MH106" i="5"/>
  <c r="LU106" i="5"/>
  <c r="LH106" i="5"/>
  <c r="KU106" i="5"/>
  <c r="KH106" i="5"/>
  <c r="JU106" i="5"/>
  <c r="JH106" i="5"/>
  <c r="IT106" i="5"/>
  <c r="IG106" i="5"/>
  <c r="HT106" i="5"/>
  <c r="HG106" i="5"/>
  <c r="GT106" i="5"/>
  <c r="GG106" i="5"/>
  <c r="FT106" i="5"/>
  <c r="FG106" i="5"/>
  <c r="ET106" i="5"/>
  <c r="EG106" i="5"/>
  <c r="DT106" i="5"/>
  <c r="DF106" i="5"/>
  <c r="CS106" i="5"/>
  <c r="CF106" i="5"/>
  <c r="BS106" i="5"/>
  <c r="BF106" i="5"/>
  <c r="AS106" i="5"/>
  <c r="AF106" i="5"/>
  <c r="NT106" i="5"/>
  <c r="NG106" i="5"/>
  <c r="MT106" i="5"/>
  <c r="MG106" i="5"/>
  <c r="LT106" i="5"/>
  <c r="LG106" i="5"/>
  <c r="KT106" i="5"/>
  <c r="KG106" i="5"/>
  <c r="JT106" i="5"/>
  <c r="JF106" i="5"/>
  <c r="IS106" i="5"/>
  <c r="IF106" i="5"/>
  <c r="HS106" i="5"/>
  <c r="HF106" i="5"/>
  <c r="GS106" i="5"/>
  <c r="GF106" i="5"/>
  <c r="FS106" i="5"/>
  <c r="FF106" i="5"/>
  <c r="ES106" i="5"/>
  <c r="EF106" i="5"/>
  <c r="DR106" i="5"/>
  <c r="DE106" i="5"/>
  <c r="CR106" i="5"/>
  <c r="CE106" i="5"/>
  <c r="BR106" i="5"/>
  <c r="BE106" i="5"/>
  <c r="AR106" i="5"/>
  <c r="AE106" i="5"/>
  <c r="NM106" i="5"/>
  <c r="MW106" i="5"/>
  <c r="MF106" i="5"/>
  <c r="LQ106" i="5"/>
  <c r="LA106" i="5"/>
  <c r="KL106" i="5"/>
  <c r="JW106" i="5"/>
  <c r="JE106" i="5"/>
  <c r="IP106" i="5"/>
  <c r="IA106" i="5"/>
  <c r="HL106" i="5"/>
  <c r="GV106" i="5"/>
  <c r="GE106" i="5"/>
  <c r="FP106" i="5"/>
  <c r="EZ106" i="5"/>
  <c r="EK106" i="5"/>
  <c r="DV106" i="5"/>
  <c r="DD106" i="5"/>
  <c r="CO106" i="5"/>
  <c r="BZ106" i="5"/>
  <c r="BJ106" i="5"/>
  <c r="AU106" i="5"/>
  <c r="AD106" i="5"/>
  <c r="NL106" i="5"/>
  <c r="MV106" i="5"/>
  <c r="ME106" i="5"/>
  <c r="LP106" i="5"/>
  <c r="KZ106" i="5"/>
  <c r="KK106" i="5"/>
  <c r="JV106" i="5"/>
  <c r="JD106" i="5"/>
  <c r="IO106" i="5"/>
  <c r="HZ106" i="5"/>
  <c r="HJ106" i="5"/>
  <c r="GU106" i="5"/>
  <c r="GD106" i="5"/>
  <c r="FN106" i="5"/>
  <c r="EY106" i="5"/>
  <c r="EJ106" i="5"/>
  <c r="DU106" i="5"/>
  <c r="DC106" i="5"/>
  <c r="CN106" i="5"/>
  <c r="BY106" i="5"/>
  <c r="BI106" i="5"/>
  <c r="AT106" i="5"/>
  <c r="AC106" i="5"/>
  <c r="NE106" i="5"/>
  <c r="MP106" i="5"/>
  <c r="LZ106" i="5"/>
  <c r="LK106" i="5"/>
  <c r="KV106" i="5"/>
  <c r="KD106" i="5"/>
  <c r="JO106" i="5"/>
  <c r="IZ106" i="5"/>
  <c r="IK106" i="5"/>
  <c r="HU106" i="5"/>
  <c r="HD106" i="5"/>
  <c r="GO106" i="5"/>
  <c r="FY106" i="5"/>
  <c r="FJ106" i="5"/>
  <c r="EU106" i="5"/>
  <c r="EC106" i="5"/>
  <c r="DN106" i="5"/>
  <c r="CY106" i="5"/>
  <c r="CJ106" i="5"/>
  <c r="BT106" i="5"/>
  <c r="BC106" i="5"/>
  <c r="AN106" i="5"/>
  <c r="X106" i="5"/>
  <c r="NJ106" i="5"/>
  <c r="MO106" i="5"/>
  <c r="LV106" i="5"/>
  <c r="KY106" i="5"/>
  <c r="KC106" i="5"/>
  <c r="JK106" i="5"/>
  <c r="IN106" i="5"/>
  <c r="HR106" i="5"/>
  <c r="GZ106" i="5"/>
  <c r="GC106" i="5"/>
  <c r="FI106" i="5"/>
  <c r="EN106" i="5"/>
  <c r="DQ106" i="5"/>
  <c r="CX106" i="5"/>
  <c r="CC106" i="5"/>
  <c r="BH106" i="5"/>
  <c r="AL106" i="5"/>
  <c r="T106" i="5"/>
  <c r="NI106" i="5"/>
  <c r="MN106" i="5"/>
  <c r="LS106" i="5"/>
  <c r="KX106" i="5"/>
  <c r="KB106" i="5"/>
  <c r="JJ106" i="5"/>
  <c r="IM106" i="5"/>
  <c r="HQ106" i="5"/>
  <c r="GX106" i="5"/>
  <c r="GB106" i="5"/>
  <c r="FH106" i="5"/>
  <c r="EM106" i="5"/>
  <c r="DP106" i="5"/>
  <c r="CW106" i="5"/>
  <c r="CB106" i="5"/>
  <c r="BG106" i="5"/>
  <c r="AK106" i="5"/>
  <c r="NF106" i="5"/>
  <c r="ML106" i="5"/>
  <c r="LR106" i="5"/>
  <c r="KW106" i="5"/>
  <c r="KA106" i="5"/>
  <c r="JI106" i="5"/>
  <c r="IL106" i="5"/>
  <c r="HP106" i="5"/>
  <c r="GW106" i="5"/>
  <c r="FZ106" i="5"/>
  <c r="FE106" i="5"/>
  <c r="EL106" i="5"/>
  <c r="DO106" i="5"/>
  <c r="CV106" i="5"/>
  <c r="CA106" i="5"/>
  <c r="BD106" i="5"/>
  <c r="AJ106" i="5"/>
  <c r="NP106" i="5"/>
  <c r="MK106" i="5"/>
  <c r="LJ106" i="5"/>
  <c r="KJ106" i="5"/>
  <c r="JC106" i="5"/>
  <c r="ID106" i="5"/>
  <c r="HC106" i="5"/>
  <c r="FX106" i="5"/>
  <c r="EX106" i="5"/>
  <c r="DY106" i="5"/>
  <c r="CT106" i="5"/>
  <c r="BQ106" i="5"/>
  <c r="AQ106" i="5"/>
  <c r="NO106" i="5"/>
  <c r="MJ106" i="5"/>
  <c r="LI106" i="5"/>
  <c r="KI106" i="5"/>
  <c r="JB106" i="5"/>
  <c r="IC106" i="5"/>
  <c r="HB106" i="5"/>
  <c r="FW106" i="5"/>
  <c r="EW106" i="5"/>
  <c r="DX106" i="5"/>
  <c r="CQ106" i="5"/>
  <c r="BP106" i="5"/>
  <c r="AP106" i="5"/>
  <c r="NB106" i="5"/>
  <c r="MB106" i="5"/>
  <c r="LB106" i="5"/>
  <c r="JX106" i="5"/>
  <c r="IW106" i="5"/>
  <c r="HV106" i="5"/>
  <c r="GP106" i="5"/>
  <c r="FQ106" i="5"/>
  <c r="EO106" i="5"/>
  <c r="DK106" i="5"/>
  <c r="CK106" i="5"/>
  <c r="BL106" i="5"/>
  <c r="AG106" i="5"/>
  <c r="NA106" i="5"/>
  <c r="LN106" i="5"/>
  <c r="KF106" i="5"/>
  <c r="IV106" i="5"/>
  <c r="HI106" i="5"/>
  <c r="FV106" i="5"/>
  <c r="EI106" i="5"/>
  <c r="DB106" i="5"/>
  <c r="BO106" i="5"/>
  <c r="AB106" i="5"/>
  <c r="MZ106" i="5"/>
  <c r="LM106" i="5"/>
  <c r="JZ106" i="5"/>
  <c r="IR106" i="5"/>
  <c r="HH106" i="5"/>
  <c r="FU106" i="5"/>
  <c r="EH106" i="5"/>
  <c r="DA106" i="5"/>
  <c r="BN106" i="5"/>
  <c r="Z106" i="5"/>
  <c r="MX106" i="5"/>
  <c r="LL106" i="5"/>
  <c r="JY106" i="5"/>
  <c r="IQ106" i="5"/>
  <c r="HE106" i="5"/>
  <c r="FR106" i="5"/>
  <c r="ED106" i="5"/>
  <c r="CZ106" i="5"/>
  <c r="BM106" i="5"/>
  <c r="Y106" i="5"/>
  <c r="MS106" i="5"/>
  <c r="LF106" i="5"/>
  <c r="JR106" i="5"/>
  <c r="IJ106" i="5"/>
  <c r="HA106" i="5"/>
  <c r="FM106" i="5"/>
  <c r="EB106" i="5"/>
  <c r="CP106" i="5"/>
  <c r="BB106" i="5"/>
  <c r="W106" i="5"/>
  <c r="MR106" i="5"/>
  <c r="LE106" i="5"/>
  <c r="JQ106" i="5"/>
  <c r="IH106" i="5"/>
  <c r="GR106" i="5"/>
  <c r="FL106" i="5"/>
  <c r="EA106" i="5"/>
  <c r="CM106" i="5"/>
  <c r="BA106" i="5"/>
  <c r="V106" i="5"/>
  <c r="MQ106" i="5"/>
  <c r="LD106" i="5"/>
  <c r="JP106" i="5"/>
  <c r="IE106" i="5"/>
  <c r="GQ106" i="5"/>
  <c r="FK106" i="5"/>
  <c r="DZ106" i="5"/>
  <c r="CL106" i="5"/>
  <c r="AZ106" i="5"/>
  <c r="U106" i="5"/>
  <c r="MI106" i="5"/>
  <c r="JN106" i="5"/>
  <c r="GN106" i="5"/>
  <c r="DW106" i="5"/>
  <c r="AX106" i="5"/>
  <c r="MD106" i="5"/>
  <c r="JM106" i="5"/>
  <c r="GL106" i="5"/>
  <c r="DM106" i="5"/>
  <c r="AW106" i="5"/>
  <c r="MC106" i="5"/>
  <c r="JL106" i="5"/>
  <c r="GK106" i="5"/>
  <c r="DL106" i="5"/>
  <c r="AV106" i="5"/>
  <c r="LY106" i="5"/>
  <c r="JA106" i="5"/>
  <c r="GJ106" i="5"/>
  <c r="DJ106" i="5"/>
  <c r="AO106" i="5"/>
  <c r="LX106" i="5"/>
  <c r="IY106" i="5"/>
  <c r="GI106" i="5"/>
  <c r="DI106" i="5"/>
  <c r="AI106" i="5"/>
  <c r="LW106" i="5"/>
  <c r="IX106" i="5"/>
  <c r="GH106" i="5"/>
  <c r="DH106" i="5"/>
  <c r="AH106" i="5"/>
  <c r="KS106" i="5"/>
  <c r="FD106" i="5"/>
  <c r="KR106" i="5"/>
  <c r="FB106" i="5"/>
  <c r="KP106" i="5"/>
  <c r="FA106" i="5"/>
  <c r="KO106" i="5"/>
  <c r="EV106" i="5"/>
  <c r="KN106" i="5"/>
  <c r="ER106" i="5"/>
  <c r="NR106" i="5"/>
  <c r="HY106" i="5"/>
  <c r="CG106" i="5"/>
  <c r="EP106" i="5"/>
  <c r="NS106" i="5"/>
  <c r="CH106" i="5"/>
  <c r="NQ106" i="5"/>
  <c r="CD106" i="5"/>
  <c r="NN106" i="5"/>
  <c r="BX106" i="5"/>
  <c r="ND106" i="5"/>
  <c r="BV106" i="5"/>
  <c r="IB106" i="5"/>
  <c r="NC106" i="5"/>
  <c r="KM106" i="5"/>
  <c r="HX106" i="5"/>
  <c r="HO106" i="5"/>
  <c r="HN106" i="5"/>
  <c r="HM106" i="5"/>
  <c r="BU106" i="5"/>
  <c r="NP112" i="5"/>
  <c r="ND112" i="5"/>
  <c r="MR112" i="5"/>
  <c r="MF112" i="5"/>
  <c r="LT112" i="5"/>
  <c r="LH112" i="5"/>
  <c r="KV112" i="5"/>
  <c r="KJ112" i="5"/>
  <c r="JX112" i="5"/>
  <c r="JL112" i="5"/>
  <c r="IZ112" i="5"/>
  <c r="IN112" i="5"/>
  <c r="IB112" i="5"/>
  <c r="HP112" i="5"/>
  <c r="HD112" i="5"/>
  <c r="GR112" i="5"/>
  <c r="GF112" i="5"/>
  <c r="FT112" i="5"/>
  <c r="FH112" i="5"/>
  <c r="EV112" i="5"/>
  <c r="EJ112" i="5"/>
  <c r="DX112" i="5"/>
  <c r="DL112" i="5"/>
  <c r="CZ112" i="5"/>
  <c r="CN112" i="5"/>
  <c r="CB112" i="5"/>
  <c r="BP112" i="5"/>
  <c r="BD112" i="5"/>
  <c r="AR112" i="5"/>
  <c r="AF112" i="5"/>
  <c r="T112" i="5"/>
  <c r="NK112" i="5"/>
  <c r="MY112" i="5"/>
  <c r="MM112" i="5"/>
  <c r="MA112" i="5"/>
  <c r="LO112" i="5"/>
  <c r="LC112" i="5"/>
  <c r="KQ112" i="5"/>
  <c r="KE112" i="5"/>
  <c r="JS112" i="5"/>
  <c r="JG112" i="5"/>
  <c r="IU112" i="5"/>
  <c r="II112" i="5"/>
  <c r="HW112" i="5"/>
  <c r="HK112" i="5"/>
  <c r="GY112" i="5"/>
  <c r="GM112" i="5"/>
  <c r="GA112" i="5"/>
  <c r="FO112" i="5"/>
  <c r="FC112" i="5"/>
  <c r="EQ112" i="5"/>
  <c r="EE112" i="5"/>
  <c r="DS112" i="5"/>
  <c r="DG112" i="5"/>
  <c r="CU112" i="5"/>
  <c r="CI112" i="5"/>
  <c r="BW112" i="5"/>
  <c r="BK112" i="5"/>
  <c r="AY112" i="5"/>
  <c r="AM112" i="5"/>
  <c r="AA112" i="5"/>
  <c r="NG112" i="5"/>
  <c r="MS112" i="5"/>
  <c r="MD112" i="5"/>
  <c r="LP112" i="5"/>
  <c r="LA112" i="5"/>
  <c r="KM112" i="5"/>
  <c r="JY112" i="5"/>
  <c r="JJ112" i="5"/>
  <c r="IV112" i="5"/>
  <c r="IG112" i="5"/>
  <c r="HS112" i="5"/>
  <c r="HE112" i="5"/>
  <c r="GP112" i="5"/>
  <c r="GB112" i="5"/>
  <c r="FM112" i="5"/>
  <c r="EY112" i="5"/>
  <c r="EK112" i="5"/>
  <c r="DV112" i="5"/>
  <c r="DH112" i="5"/>
  <c r="CS112" i="5"/>
  <c r="CE112" i="5"/>
  <c r="BQ112" i="5"/>
  <c r="BB112" i="5"/>
  <c r="AN112" i="5"/>
  <c r="Y112" i="5"/>
  <c r="NT112" i="5"/>
  <c r="NF112" i="5"/>
  <c r="MQ112" i="5"/>
  <c r="MC112" i="5"/>
  <c r="LN112" i="5"/>
  <c r="KZ112" i="5"/>
  <c r="KL112" i="5"/>
  <c r="JW112" i="5"/>
  <c r="JI112" i="5"/>
  <c r="IT112" i="5"/>
  <c r="IF112" i="5"/>
  <c r="HR112" i="5"/>
  <c r="HC112" i="5"/>
  <c r="GO112" i="5"/>
  <c r="FZ112" i="5"/>
  <c r="FL112" i="5"/>
  <c r="EX112" i="5"/>
  <c r="EI112" i="5"/>
  <c r="DU112" i="5"/>
  <c r="DF112" i="5"/>
  <c r="CR112" i="5"/>
  <c r="CD112" i="5"/>
  <c r="BO112" i="5"/>
  <c r="BA112" i="5"/>
  <c r="AL112" i="5"/>
  <c r="X112" i="5"/>
  <c r="NN112" i="5"/>
  <c r="MW112" i="5"/>
  <c r="MG112" i="5"/>
  <c r="LM112" i="5"/>
  <c r="KW112" i="5"/>
  <c r="KF112" i="5"/>
  <c r="JO112" i="5"/>
  <c r="IX112" i="5"/>
  <c r="IE112" i="5"/>
  <c r="HN112" i="5"/>
  <c r="GW112" i="5"/>
  <c r="GG112" i="5"/>
  <c r="FP112" i="5"/>
  <c r="EW112" i="5"/>
  <c r="EF112" i="5"/>
  <c r="DO112" i="5"/>
  <c r="CX112" i="5"/>
  <c r="CG112" i="5"/>
  <c r="BN112" i="5"/>
  <c r="AW112" i="5"/>
  <c r="AG112" i="5"/>
  <c r="NM112" i="5"/>
  <c r="MV112" i="5"/>
  <c r="ME112" i="5"/>
  <c r="LL112" i="5"/>
  <c r="KU112" i="5"/>
  <c r="KD112" i="5"/>
  <c r="JN112" i="5"/>
  <c r="IW112" i="5"/>
  <c r="ID112" i="5"/>
  <c r="HM112" i="5"/>
  <c r="GV112" i="5"/>
  <c r="GE112" i="5"/>
  <c r="FN112" i="5"/>
  <c r="EU112" i="5"/>
  <c r="ED112" i="5"/>
  <c r="DN112" i="5"/>
  <c r="CW112" i="5"/>
  <c r="CF112" i="5"/>
  <c r="BM112" i="5"/>
  <c r="AV112" i="5"/>
  <c r="AE112" i="5"/>
  <c r="NL112" i="5"/>
  <c r="MU112" i="5"/>
  <c r="MB112" i="5"/>
  <c r="LK112" i="5"/>
  <c r="KT112" i="5"/>
  <c r="KC112" i="5"/>
  <c r="JM112" i="5"/>
  <c r="IS112" i="5"/>
  <c r="NE112" i="5"/>
  <c r="MJ112" i="5"/>
  <c r="LJ112" i="5"/>
  <c r="KO112" i="5"/>
  <c r="JR112" i="5"/>
  <c r="IR112" i="5"/>
  <c r="HY112" i="5"/>
  <c r="HF112" i="5"/>
  <c r="GJ112" i="5"/>
  <c r="FQ112" i="5"/>
  <c r="ES112" i="5"/>
  <c r="DZ112" i="5"/>
  <c r="DD112" i="5"/>
  <c r="CK112" i="5"/>
  <c r="BR112" i="5"/>
  <c r="AT112" i="5"/>
  <c r="Z112" i="5"/>
  <c r="NC112" i="5"/>
  <c r="MI112" i="5"/>
  <c r="LI112" i="5"/>
  <c r="KN112" i="5"/>
  <c r="JQ112" i="5"/>
  <c r="IQ112" i="5"/>
  <c r="HX112" i="5"/>
  <c r="HB112" i="5"/>
  <c r="GI112" i="5"/>
  <c r="FK112" i="5"/>
  <c r="ER112" i="5"/>
  <c r="DY112" i="5"/>
  <c r="DC112" i="5"/>
  <c r="CJ112" i="5"/>
  <c r="BL112" i="5"/>
  <c r="AS112" i="5"/>
  <c r="W112" i="5"/>
  <c r="NJ112" i="5"/>
  <c r="MK112" i="5"/>
  <c r="LF112" i="5"/>
  <c r="KG112" i="5"/>
  <c r="JD112" i="5"/>
  <c r="IC112" i="5"/>
  <c r="HG112" i="5"/>
  <c r="GD112" i="5"/>
  <c r="FF112" i="5"/>
  <c r="EH112" i="5"/>
  <c r="DJ112" i="5"/>
  <c r="CL112" i="5"/>
  <c r="BI112" i="5"/>
  <c r="AK112" i="5"/>
  <c r="NI112" i="5"/>
  <c r="MH112" i="5"/>
  <c r="LE112" i="5"/>
  <c r="KB112" i="5"/>
  <c r="JC112" i="5"/>
  <c r="IA112" i="5"/>
  <c r="HA112" i="5"/>
  <c r="GC112" i="5"/>
  <c r="FE112" i="5"/>
  <c r="EG112" i="5"/>
  <c r="DI112" i="5"/>
  <c r="CH112" i="5"/>
  <c r="BH112" i="5"/>
  <c r="AJ112" i="5"/>
  <c r="NB112" i="5"/>
  <c r="LY112" i="5"/>
  <c r="LB112" i="5"/>
  <c r="JZ112" i="5"/>
  <c r="JA112" i="5"/>
  <c r="HV112" i="5"/>
  <c r="GX112" i="5"/>
  <c r="FX112" i="5"/>
  <c r="FB112" i="5"/>
  <c r="EB112" i="5"/>
  <c r="DB112" i="5"/>
  <c r="CA112" i="5"/>
  <c r="BF112" i="5"/>
  <c r="AH112" i="5"/>
  <c r="MX112" i="5"/>
  <c r="LR112" i="5"/>
  <c r="KA112" i="5"/>
  <c r="IO112" i="5"/>
  <c r="HJ112" i="5"/>
  <c r="FY112" i="5"/>
  <c r="ET112" i="5"/>
  <c r="DP112" i="5"/>
  <c r="CC112" i="5"/>
  <c r="AZ112" i="5"/>
  <c r="MT112" i="5"/>
  <c r="LQ112" i="5"/>
  <c r="JV112" i="5"/>
  <c r="IM112" i="5"/>
  <c r="HI112" i="5"/>
  <c r="FW112" i="5"/>
  <c r="EP112" i="5"/>
  <c r="DM112" i="5"/>
  <c r="BZ112" i="5"/>
  <c r="AX112" i="5"/>
  <c r="MP112" i="5"/>
  <c r="LG112" i="5"/>
  <c r="JU112" i="5"/>
  <c r="IL112" i="5"/>
  <c r="HH112" i="5"/>
  <c r="FV112" i="5"/>
  <c r="EO112" i="5"/>
  <c r="DK112" i="5"/>
  <c r="BY112" i="5"/>
  <c r="AU112" i="5"/>
  <c r="NR112" i="5"/>
  <c r="LV112" i="5"/>
  <c r="JT112" i="5"/>
  <c r="HZ112" i="5"/>
  <c r="GL112" i="5"/>
  <c r="EN112" i="5"/>
  <c r="CV112" i="5"/>
  <c r="BG112" i="5"/>
  <c r="NQ112" i="5"/>
  <c r="LU112" i="5"/>
  <c r="JP112" i="5"/>
  <c r="HU112" i="5"/>
  <c r="GK112" i="5"/>
  <c r="EM112" i="5"/>
  <c r="CT112" i="5"/>
  <c r="BE112" i="5"/>
  <c r="NO112" i="5"/>
  <c r="LS112" i="5"/>
  <c r="JK112" i="5"/>
  <c r="HT112" i="5"/>
  <c r="GH112" i="5"/>
  <c r="EL112" i="5"/>
  <c r="CQ112" i="5"/>
  <c r="BC112" i="5"/>
  <c r="LD112" i="5"/>
  <c r="JB112" i="5"/>
  <c r="GS112" i="5"/>
  <c r="EC112" i="5"/>
  <c r="BX112" i="5"/>
  <c r="AB112" i="5"/>
  <c r="KY112" i="5"/>
  <c r="IY112" i="5"/>
  <c r="GQ112" i="5"/>
  <c r="EA112" i="5"/>
  <c r="BV112" i="5"/>
  <c r="V112" i="5"/>
  <c r="MZ112" i="5"/>
  <c r="KP112" i="5"/>
  <c r="IH112" i="5"/>
  <c r="FR112" i="5"/>
  <c r="DQ112" i="5"/>
  <c r="BJ112" i="5"/>
  <c r="MO112" i="5"/>
  <c r="KK112" i="5"/>
  <c r="HQ112" i="5"/>
  <c r="FJ112" i="5"/>
  <c r="DE112" i="5"/>
  <c r="AQ112" i="5"/>
  <c r="KX112" i="5"/>
  <c r="HL112" i="5"/>
  <c r="DW112" i="5"/>
  <c r="AO112" i="5"/>
  <c r="KS112" i="5"/>
  <c r="GZ112" i="5"/>
  <c r="DT112" i="5"/>
  <c r="AI112" i="5"/>
  <c r="KR112" i="5"/>
  <c r="GU112" i="5"/>
  <c r="DR112" i="5"/>
  <c r="AD112" i="5"/>
  <c r="NH112" i="5"/>
  <c r="JH112" i="5"/>
  <c r="FU112" i="5"/>
  <c r="CP112" i="5"/>
  <c r="IP112" i="5"/>
  <c r="DA112" i="5"/>
  <c r="NS112" i="5"/>
  <c r="IK112" i="5"/>
  <c r="CY112" i="5"/>
  <c r="LZ112" i="5"/>
  <c r="GN112" i="5"/>
  <c r="BT112" i="5"/>
  <c r="KH112" i="5"/>
  <c r="CO112" i="5"/>
  <c r="JF112" i="5"/>
  <c r="CM112" i="5"/>
  <c r="JE112" i="5"/>
  <c r="BU112" i="5"/>
  <c r="NA112" i="5"/>
  <c r="FD112" i="5"/>
  <c r="MN112" i="5"/>
  <c r="FA112" i="5"/>
  <c r="ML112" i="5"/>
  <c r="EZ112" i="5"/>
  <c r="KI112" i="5"/>
  <c r="AC112" i="5"/>
  <c r="GT112" i="5"/>
  <c r="FS112" i="5"/>
  <c r="FI112" i="5"/>
  <c r="FG112" i="5"/>
  <c r="BS112" i="5"/>
  <c r="AP112" i="5"/>
  <c r="LX112" i="5"/>
  <c r="LW112" i="5"/>
  <c r="IJ112" i="5"/>
  <c r="HO112" i="5"/>
  <c r="U112" i="5"/>
  <c r="NK91" i="5"/>
  <c r="MY91" i="5"/>
  <c r="MM91" i="5"/>
  <c r="MA91" i="5"/>
  <c r="LO91" i="5"/>
  <c r="LC91" i="5"/>
  <c r="KQ91" i="5"/>
  <c r="KE91" i="5"/>
  <c r="JS91" i="5"/>
  <c r="JG91" i="5"/>
  <c r="IU91" i="5"/>
  <c r="II91" i="5"/>
  <c r="HW91" i="5"/>
  <c r="HK91" i="5"/>
  <c r="GY91" i="5"/>
  <c r="GM91" i="5"/>
  <c r="GA91" i="5"/>
  <c r="FO91" i="5"/>
  <c r="FC91" i="5"/>
  <c r="EQ91" i="5"/>
  <c r="EE91" i="5"/>
  <c r="DS91" i="5"/>
  <c r="DG91" i="5"/>
  <c r="CU91" i="5"/>
  <c r="CI91" i="5"/>
  <c r="BW91" i="5"/>
  <c r="BK91" i="5"/>
  <c r="AY91" i="5"/>
  <c r="AM91" i="5"/>
  <c r="AA91" i="5"/>
  <c r="NL91" i="5"/>
  <c r="MX91" i="5"/>
  <c r="MK91" i="5"/>
  <c r="LX91" i="5"/>
  <c r="LK91" i="5"/>
  <c r="KX91" i="5"/>
  <c r="KK91" i="5"/>
  <c r="JX91" i="5"/>
  <c r="JK91" i="5"/>
  <c r="IX91" i="5"/>
  <c r="IK91" i="5"/>
  <c r="HX91" i="5"/>
  <c r="HJ91" i="5"/>
  <c r="GW91" i="5"/>
  <c r="GJ91" i="5"/>
  <c r="FW91" i="5"/>
  <c r="FJ91" i="5"/>
  <c r="EW91" i="5"/>
  <c r="EJ91" i="5"/>
  <c r="DW91" i="5"/>
  <c r="DJ91" i="5"/>
  <c r="CW91" i="5"/>
  <c r="CJ91" i="5"/>
  <c r="BV91" i="5"/>
  <c r="BI91" i="5"/>
  <c r="AV91" i="5"/>
  <c r="AI91" i="5"/>
  <c r="V91" i="5"/>
  <c r="NJ91" i="5"/>
  <c r="MW91" i="5"/>
  <c r="MJ91" i="5"/>
  <c r="LW91" i="5"/>
  <c r="LJ91" i="5"/>
  <c r="KW91" i="5"/>
  <c r="KJ91" i="5"/>
  <c r="JW91" i="5"/>
  <c r="JJ91" i="5"/>
  <c r="IW91" i="5"/>
  <c r="IJ91" i="5"/>
  <c r="HV91" i="5"/>
  <c r="HI91" i="5"/>
  <c r="GV91" i="5"/>
  <c r="GI91" i="5"/>
  <c r="FV91" i="5"/>
  <c r="FI91" i="5"/>
  <c r="EV91" i="5"/>
  <c r="EI91" i="5"/>
  <c r="DV91" i="5"/>
  <c r="DI91" i="5"/>
  <c r="CV91" i="5"/>
  <c r="CH91" i="5"/>
  <c r="BU91" i="5"/>
  <c r="BH91" i="5"/>
  <c r="AU91" i="5"/>
  <c r="AH91" i="5"/>
  <c r="U91" i="5"/>
  <c r="NS91" i="5"/>
  <c r="NF91" i="5"/>
  <c r="MS91" i="5"/>
  <c r="MF91" i="5"/>
  <c r="LS91" i="5"/>
  <c r="LF91" i="5"/>
  <c r="KS91" i="5"/>
  <c r="KF91" i="5"/>
  <c r="JR91" i="5"/>
  <c r="JE91" i="5"/>
  <c r="IR91" i="5"/>
  <c r="IE91" i="5"/>
  <c r="HR91" i="5"/>
  <c r="HE91" i="5"/>
  <c r="GR91" i="5"/>
  <c r="GE91" i="5"/>
  <c r="FR91" i="5"/>
  <c r="FE91" i="5"/>
  <c r="ER91" i="5"/>
  <c r="ED91" i="5"/>
  <c r="DQ91" i="5"/>
  <c r="DD91" i="5"/>
  <c r="CQ91" i="5"/>
  <c r="CD91" i="5"/>
  <c r="BQ91" i="5"/>
  <c r="BD91" i="5"/>
  <c r="AQ91" i="5"/>
  <c r="AD91" i="5"/>
  <c r="NQ91" i="5"/>
  <c r="NA91" i="5"/>
  <c r="MH91" i="5"/>
  <c r="LQ91" i="5"/>
  <c r="KZ91" i="5"/>
  <c r="KH91" i="5"/>
  <c r="JP91" i="5"/>
  <c r="IZ91" i="5"/>
  <c r="IG91" i="5"/>
  <c r="HP91" i="5"/>
  <c r="GZ91" i="5"/>
  <c r="GG91" i="5"/>
  <c r="FP91" i="5"/>
  <c r="EY91" i="5"/>
  <c r="EG91" i="5"/>
  <c r="DO91" i="5"/>
  <c r="CY91" i="5"/>
  <c r="CF91" i="5"/>
  <c r="BO91" i="5"/>
  <c r="AX91" i="5"/>
  <c r="AF91" i="5"/>
  <c r="NP91" i="5"/>
  <c r="MZ91" i="5"/>
  <c r="MG91" i="5"/>
  <c r="LP91" i="5"/>
  <c r="KY91" i="5"/>
  <c r="KG91" i="5"/>
  <c r="JO91" i="5"/>
  <c r="IY91" i="5"/>
  <c r="IF91" i="5"/>
  <c r="HO91" i="5"/>
  <c r="GX91" i="5"/>
  <c r="GF91" i="5"/>
  <c r="FN91" i="5"/>
  <c r="EX91" i="5"/>
  <c r="EF91" i="5"/>
  <c r="DN91" i="5"/>
  <c r="CX91" i="5"/>
  <c r="CE91" i="5"/>
  <c r="BN91" i="5"/>
  <c r="AW91" i="5"/>
  <c r="AE91" i="5"/>
  <c r="NO91" i="5"/>
  <c r="MV91" i="5"/>
  <c r="ME91" i="5"/>
  <c r="LN91" i="5"/>
  <c r="KV91" i="5"/>
  <c r="KD91" i="5"/>
  <c r="JN91" i="5"/>
  <c r="IV91" i="5"/>
  <c r="ID91" i="5"/>
  <c r="HN91" i="5"/>
  <c r="GU91" i="5"/>
  <c r="GD91" i="5"/>
  <c r="FM91" i="5"/>
  <c r="EU91" i="5"/>
  <c r="EC91" i="5"/>
  <c r="DM91" i="5"/>
  <c r="CT91" i="5"/>
  <c r="CC91" i="5"/>
  <c r="BM91" i="5"/>
  <c r="AT91" i="5"/>
  <c r="AC91" i="5"/>
  <c r="NN91" i="5"/>
  <c r="MU91" i="5"/>
  <c r="NT91" i="5"/>
  <c r="MQ91" i="5"/>
  <c r="LU91" i="5"/>
  <c r="KU91" i="5"/>
  <c r="JZ91" i="5"/>
  <c r="JC91" i="5"/>
  <c r="IC91" i="5"/>
  <c r="HG91" i="5"/>
  <c r="GL91" i="5"/>
  <c r="FL91" i="5"/>
  <c r="EO91" i="5"/>
  <c r="DT91" i="5"/>
  <c r="CS91" i="5"/>
  <c r="BY91" i="5"/>
  <c r="BB91" i="5"/>
  <c r="AB91" i="5"/>
  <c r="NR91" i="5"/>
  <c r="MP91" i="5"/>
  <c r="LT91" i="5"/>
  <c r="KT91" i="5"/>
  <c r="JY91" i="5"/>
  <c r="JB91" i="5"/>
  <c r="IB91" i="5"/>
  <c r="HF91" i="5"/>
  <c r="GK91" i="5"/>
  <c r="FK91" i="5"/>
  <c r="EN91" i="5"/>
  <c r="DR91" i="5"/>
  <c r="CR91" i="5"/>
  <c r="BX91" i="5"/>
  <c r="BA91" i="5"/>
  <c r="Z91" i="5"/>
  <c r="NM91" i="5"/>
  <c r="MO91" i="5"/>
  <c r="LR91" i="5"/>
  <c r="KR91" i="5"/>
  <c r="JV91" i="5"/>
  <c r="JA91" i="5"/>
  <c r="IA91" i="5"/>
  <c r="HD91" i="5"/>
  <c r="GH91" i="5"/>
  <c r="FH91" i="5"/>
  <c r="EM91" i="5"/>
  <c r="DP91" i="5"/>
  <c r="CP91" i="5"/>
  <c r="BT91" i="5"/>
  <c r="AZ91" i="5"/>
  <c r="Y91" i="5"/>
  <c r="NI91" i="5"/>
  <c r="MN91" i="5"/>
  <c r="LM91" i="5"/>
  <c r="KP91" i="5"/>
  <c r="JU91" i="5"/>
  <c r="IT91" i="5"/>
  <c r="HZ91" i="5"/>
  <c r="HC91" i="5"/>
  <c r="GC91" i="5"/>
  <c r="FG91" i="5"/>
  <c r="EL91" i="5"/>
  <c r="DL91" i="5"/>
  <c r="CO91" i="5"/>
  <c r="BS91" i="5"/>
  <c r="AS91" i="5"/>
  <c r="X91" i="5"/>
  <c r="NH91" i="5"/>
  <c r="ML91" i="5"/>
  <c r="LL91" i="5"/>
  <c r="KO91" i="5"/>
  <c r="JT91" i="5"/>
  <c r="IS91" i="5"/>
  <c r="HY91" i="5"/>
  <c r="HB91" i="5"/>
  <c r="GB91" i="5"/>
  <c r="FF91" i="5"/>
  <c r="EK91" i="5"/>
  <c r="DK91" i="5"/>
  <c r="CN91" i="5"/>
  <c r="BR91" i="5"/>
  <c r="AR91" i="5"/>
  <c r="W91" i="5"/>
  <c r="ND91" i="5"/>
  <c r="MC91" i="5"/>
  <c r="LG91" i="5"/>
  <c r="KL91" i="5"/>
  <c r="JL91" i="5"/>
  <c r="IO91" i="5"/>
  <c r="HS91" i="5"/>
  <c r="GS91" i="5"/>
  <c r="FX91" i="5"/>
  <c r="FA91" i="5"/>
  <c r="EA91" i="5"/>
  <c r="DE91" i="5"/>
  <c r="CK91" i="5"/>
  <c r="BJ91" i="5"/>
  <c r="AN91" i="5"/>
  <c r="MI91" i="5"/>
  <c r="KN91" i="5"/>
  <c r="IQ91" i="5"/>
  <c r="HA91" i="5"/>
  <c r="FD91" i="5"/>
  <c r="DH91" i="5"/>
  <c r="BP91" i="5"/>
  <c r="T91" i="5"/>
  <c r="MD91" i="5"/>
  <c r="KM91" i="5"/>
  <c r="IP91" i="5"/>
  <c r="GT91" i="5"/>
  <c r="FB91" i="5"/>
  <c r="DF91" i="5"/>
  <c r="BL91" i="5"/>
  <c r="MB91" i="5"/>
  <c r="KI91" i="5"/>
  <c r="IN91" i="5"/>
  <c r="GQ91" i="5"/>
  <c r="EZ91" i="5"/>
  <c r="DC91" i="5"/>
  <c r="BG91" i="5"/>
  <c r="LZ91" i="5"/>
  <c r="KC91" i="5"/>
  <c r="IM91" i="5"/>
  <c r="GP91" i="5"/>
  <c r="ET91" i="5"/>
  <c r="DB91" i="5"/>
  <c r="BF91" i="5"/>
  <c r="LY91" i="5"/>
  <c r="KB91" i="5"/>
  <c r="IL91" i="5"/>
  <c r="GO91" i="5"/>
  <c r="ES91" i="5"/>
  <c r="DA91" i="5"/>
  <c r="BE91" i="5"/>
  <c r="LV91" i="5"/>
  <c r="KA91" i="5"/>
  <c r="IH91" i="5"/>
  <c r="GN91" i="5"/>
  <c r="EP91" i="5"/>
  <c r="CZ91" i="5"/>
  <c r="BC91" i="5"/>
  <c r="LI91" i="5"/>
  <c r="HU91" i="5"/>
  <c r="EH91" i="5"/>
  <c r="AP91" i="5"/>
  <c r="LH91" i="5"/>
  <c r="HT91" i="5"/>
  <c r="EB91" i="5"/>
  <c r="AO91" i="5"/>
  <c r="LE91" i="5"/>
  <c r="HQ91" i="5"/>
  <c r="DZ91" i="5"/>
  <c r="AL91" i="5"/>
  <c r="LD91" i="5"/>
  <c r="HM91" i="5"/>
  <c r="DY91" i="5"/>
  <c r="AK91" i="5"/>
  <c r="LB91" i="5"/>
  <c r="HL91" i="5"/>
  <c r="DX91" i="5"/>
  <c r="AJ91" i="5"/>
  <c r="LA91" i="5"/>
  <c r="HH91" i="5"/>
  <c r="DU91" i="5"/>
  <c r="AG91" i="5"/>
  <c r="JQ91" i="5"/>
  <c r="CM91" i="5"/>
  <c r="JM91" i="5"/>
  <c r="CL91" i="5"/>
  <c r="NE91" i="5"/>
  <c r="JI91" i="5"/>
  <c r="CG91" i="5"/>
  <c r="FZ91" i="5"/>
  <c r="JH91" i="5"/>
  <c r="CB91" i="5"/>
  <c r="FY91" i="5"/>
  <c r="JF91" i="5"/>
  <c r="CA91" i="5"/>
  <c r="JD91" i="5"/>
  <c r="BZ91" i="5"/>
  <c r="NG91" i="5"/>
  <c r="NC91" i="5"/>
  <c r="NB91" i="5"/>
  <c r="MT91" i="5"/>
  <c r="MR91" i="5"/>
  <c r="FU91" i="5"/>
  <c r="FT91" i="5"/>
  <c r="FQ91" i="5"/>
  <c r="FS91" i="5"/>
  <c r="NN95" i="5"/>
  <c r="NB95" i="5"/>
  <c r="MP95" i="5"/>
  <c r="MD95" i="5"/>
  <c r="LR95" i="5"/>
  <c r="LF95" i="5"/>
  <c r="KT95" i="5"/>
  <c r="KH95" i="5"/>
  <c r="JV95" i="5"/>
  <c r="JJ95" i="5"/>
  <c r="IX95" i="5"/>
  <c r="IL95" i="5"/>
  <c r="HZ95" i="5"/>
  <c r="HN95" i="5"/>
  <c r="HB95" i="5"/>
  <c r="GP95" i="5"/>
  <c r="GD95" i="5"/>
  <c r="FR95" i="5"/>
  <c r="FF95" i="5"/>
  <c r="ET95" i="5"/>
  <c r="EH95" i="5"/>
  <c r="DV95" i="5"/>
  <c r="DJ95" i="5"/>
  <c r="CX95" i="5"/>
  <c r="CL95" i="5"/>
  <c r="BZ95" i="5"/>
  <c r="BN95" i="5"/>
  <c r="BB95" i="5"/>
  <c r="AP95" i="5"/>
  <c r="AD95" i="5"/>
  <c r="NM95" i="5"/>
  <c r="NA95" i="5"/>
  <c r="MO95" i="5"/>
  <c r="MC95" i="5"/>
  <c r="LQ95" i="5"/>
  <c r="LE95" i="5"/>
  <c r="KS95" i="5"/>
  <c r="KG95" i="5"/>
  <c r="JU95" i="5"/>
  <c r="JI95" i="5"/>
  <c r="IW95" i="5"/>
  <c r="IK95" i="5"/>
  <c r="HY95" i="5"/>
  <c r="HM95" i="5"/>
  <c r="HA95" i="5"/>
  <c r="GO95" i="5"/>
  <c r="GC95" i="5"/>
  <c r="FQ95" i="5"/>
  <c r="FE95" i="5"/>
  <c r="ES95" i="5"/>
  <c r="EG95" i="5"/>
  <c r="DU95" i="5"/>
  <c r="DI95" i="5"/>
  <c r="CW95" i="5"/>
  <c r="CK95" i="5"/>
  <c r="BY95" i="5"/>
  <c r="BM95" i="5"/>
  <c r="BA95" i="5"/>
  <c r="AO95" i="5"/>
  <c r="AC95" i="5"/>
  <c r="NL95" i="5"/>
  <c r="MZ95" i="5"/>
  <c r="MN95" i="5"/>
  <c r="MB95" i="5"/>
  <c r="LP95" i="5"/>
  <c r="LD95" i="5"/>
  <c r="KR95" i="5"/>
  <c r="KF95" i="5"/>
  <c r="JT95" i="5"/>
  <c r="JH95" i="5"/>
  <c r="IV95" i="5"/>
  <c r="IJ95" i="5"/>
  <c r="HX95" i="5"/>
  <c r="HL95" i="5"/>
  <c r="GZ95" i="5"/>
  <c r="GN95" i="5"/>
  <c r="GB95" i="5"/>
  <c r="FP95" i="5"/>
  <c r="FD95" i="5"/>
  <c r="ER95" i="5"/>
  <c r="EF95" i="5"/>
  <c r="DT95" i="5"/>
  <c r="DH95" i="5"/>
  <c r="CV95" i="5"/>
  <c r="CJ95" i="5"/>
  <c r="BX95" i="5"/>
  <c r="BL95" i="5"/>
  <c r="AZ95" i="5"/>
  <c r="AN95" i="5"/>
  <c r="AB95" i="5"/>
  <c r="NK95" i="5"/>
  <c r="MY95" i="5"/>
  <c r="MM95" i="5"/>
  <c r="MA95" i="5"/>
  <c r="LO95" i="5"/>
  <c r="LC95" i="5"/>
  <c r="KQ95" i="5"/>
  <c r="KE95" i="5"/>
  <c r="JS95" i="5"/>
  <c r="JG95" i="5"/>
  <c r="IU95" i="5"/>
  <c r="II95" i="5"/>
  <c r="HW95" i="5"/>
  <c r="HK95" i="5"/>
  <c r="GY95" i="5"/>
  <c r="GM95" i="5"/>
  <c r="GA95" i="5"/>
  <c r="FO95" i="5"/>
  <c r="FC95" i="5"/>
  <c r="EQ95" i="5"/>
  <c r="EE95" i="5"/>
  <c r="DS95" i="5"/>
  <c r="DG95" i="5"/>
  <c r="CU95" i="5"/>
  <c r="CI95" i="5"/>
  <c r="BW95" i="5"/>
  <c r="BK95" i="5"/>
  <c r="AY95" i="5"/>
  <c r="AM95" i="5"/>
  <c r="AA95" i="5"/>
  <c r="NJ95" i="5"/>
  <c r="MX95" i="5"/>
  <c r="ML95" i="5"/>
  <c r="LZ95" i="5"/>
  <c r="LN95" i="5"/>
  <c r="LB95" i="5"/>
  <c r="KP95" i="5"/>
  <c r="KD95" i="5"/>
  <c r="JR95" i="5"/>
  <c r="JF95" i="5"/>
  <c r="IT95" i="5"/>
  <c r="IH95" i="5"/>
  <c r="HV95" i="5"/>
  <c r="HJ95" i="5"/>
  <c r="GX95" i="5"/>
  <c r="GL95" i="5"/>
  <c r="FZ95" i="5"/>
  <c r="FN95" i="5"/>
  <c r="FB95" i="5"/>
  <c r="EP95" i="5"/>
  <c r="ED95" i="5"/>
  <c r="DR95" i="5"/>
  <c r="DF95" i="5"/>
  <c r="CT95" i="5"/>
  <c r="CH95" i="5"/>
  <c r="BV95" i="5"/>
  <c r="BJ95" i="5"/>
  <c r="AX95" i="5"/>
  <c r="AL95" i="5"/>
  <c r="Z95" i="5"/>
  <c r="NI95" i="5"/>
  <c r="MW95" i="5"/>
  <c r="MK95" i="5"/>
  <c r="LY95" i="5"/>
  <c r="LM95" i="5"/>
  <c r="LA95" i="5"/>
  <c r="KO95" i="5"/>
  <c r="KC95" i="5"/>
  <c r="JQ95" i="5"/>
  <c r="JE95" i="5"/>
  <c r="IS95" i="5"/>
  <c r="IG95" i="5"/>
  <c r="HU95" i="5"/>
  <c r="HI95" i="5"/>
  <c r="GW95" i="5"/>
  <c r="GK95" i="5"/>
  <c r="FY95" i="5"/>
  <c r="FM95" i="5"/>
  <c r="FA95" i="5"/>
  <c r="EO95" i="5"/>
  <c r="EC95" i="5"/>
  <c r="DQ95" i="5"/>
  <c r="DE95" i="5"/>
  <c r="CS95" i="5"/>
  <c r="CG95" i="5"/>
  <c r="BU95" i="5"/>
  <c r="BI95" i="5"/>
  <c r="AW95" i="5"/>
  <c r="AK95" i="5"/>
  <c r="Y95" i="5"/>
  <c r="NH95" i="5"/>
  <c r="MJ95" i="5"/>
  <c r="LL95" i="5"/>
  <c r="KN95" i="5"/>
  <c r="JP95" i="5"/>
  <c r="IR95" i="5"/>
  <c r="HT95" i="5"/>
  <c r="GV95" i="5"/>
  <c r="FX95" i="5"/>
  <c r="EZ95" i="5"/>
  <c r="EB95" i="5"/>
  <c r="DD95" i="5"/>
  <c r="CF95" i="5"/>
  <c r="BH95" i="5"/>
  <c r="AJ95" i="5"/>
  <c r="AU95" i="5"/>
  <c r="NG95" i="5"/>
  <c r="MI95" i="5"/>
  <c r="LK95" i="5"/>
  <c r="KM95" i="5"/>
  <c r="JO95" i="5"/>
  <c r="IQ95" i="5"/>
  <c r="HS95" i="5"/>
  <c r="GU95" i="5"/>
  <c r="FW95" i="5"/>
  <c r="EY95" i="5"/>
  <c r="EA95" i="5"/>
  <c r="DC95" i="5"/>
  <c r="CE95" i="5"/>
  <c r="BG95" i="5"/>
  <c r="AI95" i="5"/>
  <c r="MV95" i="5"/>
  <c r="NS95" i="5"/>
  <c r="LW95" i="5"/>
  <c r="KA95" i="5"/>
  <c r="HG95" i="5"/>
  <c r="EM95" i="5"/>
  <c r="CQ95" i="5"/>
  <c r="W95" i="5"/>
  <c r="NF95" i="5"/>
  <c r="MH95" i="5"/>
  <c r="LJ95" i="5"/>
  <c r="KL95" i="5"/>
  <c r="JN95" i="5"/>
  <c r="IP95" i="5"/>
  <c r="HR95" i="5"/>
  <c r="GT95" i="5"/>
  <c r="FV95" i="5"/>
  <c r="EX95" i="5"/>
  <c r="DZ95" i="5"/>
  <c r="DB95" i="5"/>
  <c r="CD95" i="5"/>
  <c r="BF95" i="5"/>
  <c r="AH95" i="5"/>
  <c r="NT95" i="5"/>
  <c r="KZ95" i="5"/>
  <c r="JD95" i="5"/>
  <c r="HH95" i="5"/>
  <c r="EN95" i="5"/>
  <c r="CR95" i="5"/>
  <c r="AV95" i="5"/>
  <c r="FK95" i="5"/>
  <c r="NE95" i="5"/>
  <c r="MG95" i="5"/>
  <c r="LI95" i="5"/>
  <c r="KK95" i="5"/>
  <c r="JM95" i="5"/>
  <c r="IO95" i="5"/>
  <c r="HQ95" i="5"/>
  <c r="GS95" i="5"/>
  <c r="FU95" i="5"/>
  <c r="EW95" i="5"/>
  <c r="DY95" i="5"/>
  <c r="DA95" i="5"/>
  <c r="CC95" i="5"/>
  <c r="BE95" i="5"/>
  <c r="AG95" i="5"/>
  <c r="FL95" i="5"/>
  <c r="MU95" i="5"/>
  <c r="KY95" i="5"/>
  <c r="IE95" i="5"/>
  <c r="GI95" i="5"/>
  <c r="DO95" i="5"/>
  <c r="BS95" i="5"/>
  <c r="ND95" i="5"/>
  <c r="MF95" i="5"/>
  <c r="LH95" i="5"/>
  <c r="KJ95" i="5"/>
  <c r="JL95" i="5"/>
  <c r="IN95" i="5"/>
  <c r="HP95" i="5"/>
  <c r="GR95" i="5"/>
  <c r="FT95" i="5"/>
  <c r="EV95" i="5"/>
  <c r="DX95" i="5"/>
  <c r="CZ95" i="5"/>
  <c r="CB95" i="5"/>
  <c r="BD95" i="5"/>
  <c r="AF95" i="5"/>
  <c r="NC95" i="5"/>
  <c r="ME95" i="5"/>
  <c r="LG95" i="5"/>
  <c r="KI95" i="5"/>
  <c r="JK95" i="5"/>
  <c r="IM95" i="5"/>
  <c r="HO95" i="5"/>
  <c r="GQ95" i="5"/>
  <c r="FS95" i="5"/>
  <c r="EU95" i="5"/>
  <c r="DW95" i="5"/>
  <c r="CY95" i="5"/>
  <c r="CA95" i="5"/>
  <c r="BC95" i="5"/>
  <c r="AE95" i="5"/>
  <c r="LX95" i="5"/>
  <c r="KB95" i="5"/>
  <c r="IF95" i="5"/>
  <c r="GJ95" i="5"/>
  <c r="DP95" i="5"/>
  <c r="BT95" i="5"/>
  <c r="X95" i="5"/>
  <c r="JC95" i="5"/>
  <c r="MT95" i="5"/>
  <c r="JZ95" i="5"/>
  <c r="HF95" i="5"/>
  <c r="EL95" i="5"/>
  <c r="BR95" i="5"/>
  <c r="MS95" i="5"/>
  <c r="JY95" i="5"/>
  <c r="HE95" i="5"/>
  <c r="EK95" i="5"/>
  <c r="BQ95" i="5"/>
  <c r="MR95" i="5"/>
  <c r="JX95" i="5"/>
  <c r="HD95" i="5"/>
  <c r="EJ95" i="5"/>
  <c r="BP95" i="5"/>
  <c r="LU95" i="5"/>
  <c r="JA95" i="5"/>
  <c r="GG95" i="5"/>
  <c r="DM95" i="5"/>
  <c r="AS95" i="5"/>
  <c r="MQ95" i="5"/>
  <c r="JW95" i="5"/>
  <c r="HC95" i="5"/>
  <c r="EI95" i="5"/>
  <c r="BO95" i="5"/>
  <c r="LV95" i="5"/>
  <c r="JB95" i="5"/>
  <c r="GH95" i="5"/>
  <c r="DN95" i="5"/>
  <c r="AT95" i="5"/>
  <c r="LS95" i="5"/>
  <c r="IY95" i="5"/>
  <c r="GE95" i="5"/>
  <c r="DK95" i="5"/>
  <c r="AQ95" i="5"/>
  <c r="NR95" i="5"/>
  <c r="KX95" i="5"/>
  <c r="ID95" i="5"/>
  <c r="FJ95" i="5"/>
  <c r="CP95" i="5"/>
  <c r="V95" i="5"/>
  <c r="IZ95" i="5"/>
  <c r="AR95" i="5"/>
  <c r="LT95" i="5"/>
  <c r="KW95" i="5"/>
  <c r="KV95" i="5"/>
  <c r="IC95" i="5"/>
  <c r="U95" i="5"/>
  <c r="KU95" i="5"/>
  <c r="IB95" i="5"/>
  <c r="T95" i="5"/>
  <c r="NP95" i="5"/>
  <c r="NO95" i="5"/>
  <c r="CO95" i="5"/>
  <c r="IA95" i="5"/>
  <c r="FG95" i="5"/>
  <c r="GF95" i="5"/>
  <c r="DL95" i="5"/>
  <c r="CN95" i="5"/>
  <c r="CM95" i="5"/>
  <c r="NQ95" i="5"/>
  <c r="FI95" i="5"/>
  <c r="FH95" i="5"/>
  <c r="NI104" i="5"/>
  <c r="MW104" i="5"/>
  <c r="MK104" i="5"/>
  <c r="LY104" i="5"/>
  <c r="LM104" i="5"/>
  <c r="LA104" i="5"/>
  <c r="KO104" i="5"/>
  <c r="KC104" i="5"/>
  <c r="JQ104" i="5"/>
  <c r="JE104" i="5"/>
  <c r="IS104" i="5"/>
  <c r="IG104" i="5"/>
  <c r="HU104" i="5"/>
  <c r="HI104" i="5"/>
  <c r="GW104" i="5"/>
  <c r="GK104" i="5"/>
  <c r="FY104" i="5"/>
  <c r="FM104" i="5"/>
  <c r="FA104" i="5"/>
  <c r="EO104" i="5"/>
  <c r="EC104" i="5"/>
  <c r="DQ104" i="5"/>
  <c r="DE104" i="5"/>
  <c r="CS104" i="5"/>
  <c r="CG104" i="5"/>
  <c r="BU104" i="5"/>
  <c r="BI104" i="5"/>
  <c r="AW104" i="5"/>
  <c r="AK104" i="5"/>
  <c r="Y104" i="5"/>
  <c r="NK104" i="5"/>
  <c r="MX104" i="5"/>
  <c r="MJ104" i="5"/>
  <c r="LW104" i="5"/>
  <c r="LJ104" i="5"/>
  <c r="KW104" i="5"/>
  <c r="KJ104" i="5"/>
  <c r="JW104" i="5"/>
  <c r="JJ104" i="5"/>
  <c r="IW104" i="5"/>
  <c r="IJ104" i="5"/>
  <c r="HW104" i="5"/>
  <c r="HJ104" i="5"/>
  <c r="GV104" i="5"/>
  <c r="GI104" i="5"/>
  <c r="FV104" i="5"/>
  <c r="FI104" i="5"/>
  <c r="EV104" i="5"/>
  <c r="EI104" i="5"/>
  <c r="DV104" i="5"/>
  <c r="DI104" i="5"/>
  <c r="CV104" i="5"/>
  <c r="CI104" i="5"/>
  <c r="BV104" i="5"/>
  <c r="BH104" i="5"/>
  <c r="AU104" i="5"/>
  <c r="AH104" i="5"/>
  <c r="U104" i="5"/>
  <c r="NJ104" i="5"/>
  <c r="MV104" i="5"/>
  <c r="MI104" i="5"/>
  <c r="LV104" i="5"/>
  <c r="LI104" i="5"/>
  <c r="KV104" i="5"/>
  <c r="KI104" i="5"/>
  <c r="JV104" i="5"/>
  <c r="JI104" i="5"/>
  <c r="IV104" i="5"/>
  <c r="II104" i="5"/>
  <c r="HV104" i="5"/>
  <c r="HH104" i="5"/>
  <c r="GU104" i="5"/>
  <c r="GH104" i="5"/>
  <c r="FU104" i="5"/>
  <c r="FH104" i="5"/>
  <c r="EU104" i="5"/>
  <c r="EH104" i="5"/>
  <c r="DU104" i="5"/>
  <c r="DH104" i="5"/>
  <c r="CU104" i="5"/>
  <c r="CH104" i="5"/>
  <c r="BT104" i="5"/>
  <c r="BG104" i="5"/>
  <c r="AT104" i="5"/>
  <c r="AG104" i="5"/>
  <c r="T104" i="5"/>
  <c r="NH104" i="5"/>
  <c r="MU104" i="5"/>
  <c r="MH104" i="5"/>
  <c r="LU104" i="5"/>
  <c r="LH104" i="5"/>
  <c r="KU104" i="5"/>
  <c r="KH104" i="5"/>
  <c r="JU104" i="5"/>
  <c r="JH104" i="5"/>
  <c r="IU104" i="5"/>
  <c r="IH104" i="5"/>
  <c r="HT104" i="5"/>
  <c r="HG104" i="5"/>
  <c r="GT104" i="5"/>
  <c r="GG104" i="5"/>
  <c r="FT104" i="5"/>
  <c r="FG104" i="5"/>
  <c r="ET104" i="5"/>
  <c r="EG104" i="5"/>
  <c r="DT104" i="5"/>
  <c r="DG104" i="5"/>
  <c r="CT104" i="5"/>
  <c r="CF104" i="5"/>
  <c r="BS104" i="5"/>
  <c r="BF104" i="5"/>
  <c r="AS104" i="5"/>
  <c r="AF104" i="5"/>
  <c r="NG104" i="5"/>
  <c r="MQ104" i="5"/>
  <c r="MA104" i="5"/>
  <c r="LG104" i="5"/>
  <c r="KQ104" i="5"/>
  <c r="JZ104" i="5"/>
  <c r="JG104" i="5"/>
  <c r="IP104" i="5"/>
  <c r="HZ104" i="5"/>
  <c r="HF104" i="5"/>
  <c r="GP104" i="5"/>
  <c r="FZ104" i="5"/>
  <c r="FF104" i="5"/>
  <c r="EP104" i="5"/>
  <c r="DY104" i="5"/>
  <c r="DF104" i="5"/>
  <c r="CO104" i="5"/>
  <c r="BY104" i="5"/>
  <c r="BE104" i="5"/>
  <c r="AO104" i="5"/>
  <c r="X104" i="5"/>
  <c r="NF104" i="5"/>
  <c r="MP104" i="5"/>
  <c r="LZ104" i="5"/>
  <c r="LF104" i="5"/>
  <c r="KP104" i="5"/>
  <c r="JY104" i="5"/>
  <c r="JF104" i="5"/>
  <c r="IO104" i="5"/>
  <c r="HY104" i="5"/>
  <c r="HE104" i="5"/>
  <c r="GO104" i="5"/>
  <c r="FX104" i="5"/>
  <c r="FE104" i="5"/>
  <c r="EN104" i="5"/>
  <c r="DX104" i="5"/>
  <c r="DD104" i="5"/>
  <c r="CN104" i="5"/>
  <c r="BX104" i="5"/>
  <c r="BD104" i="5"/>
  <c r="AN104" i="5"/>
  <c r="W104" i="5"/>
  <c r="NR104" i="5"/>
  <c r="NB104" i="5"/>
  <c r="ML104" i="5"/>
  <c r="LR104" i="5"/>
  <c r="LB104" i="5"/>
  <c r="KK104" i="5"/>
  <c r="JR104" i="5"/>
  <c r="JA104" i="5"/>
  <c r="IK104" i="5"/>
  <c r="HQ104" i="5"/>
  <c r="HA104" i="5"/>
  <c r="GJ104" i="5"/>
  <c r="FQ104" i="5"/>
  <c r="EZ104" i="5"/>
  <c r="EJ104" i="5"/>
  <c r="DP104" i="5"/>
  <c r="CZ104" i="5"/>
  <c r="CJ104" i="5"/>
  <c r="BP104" i="5"/>
  <c r="AZ104" i="5"/>
  <c r="AI104" i="5"/>
  <c r="NA104" i="5"/>
  <c r="MD104" i="5"/>
  <c r="LE104" i="5"/>
  <c r="KG104" i="5"/>
  <c r="JM104" i="5"/>
  <c r="IN104" i="5"/>
  <c r="HP104" i="5"/>
  <c r="GS104" i="5"/>
  <c r="FW104" i="5"/>
  <c r="EY104" i="5"/>
  <c r="EB104" i="5"/>
  <c r="DC104" i="5"/>
  <c r="CE104" i="5"/>
  <c r="BL104" i="5"/>
  <c r="NL104" i="5"/>
  <c r="MG104" i="5"/>
  <c r="LL104" i="5"/>
  <c r="KL104" i="5"/>
  <c r="JL104" i="5"/>
  <c r="IL104" i="5"/>
  <c r="HM104" i="5"/>
  <c r="GM104" i="5"/>
  <c r="FN104" i="5"/>
  <c r="EM104" i="5"/>
  <c r="DN104" i="5"/>
  <c r="CP104" i="5"/>
  <c r="BO104" i="5"/>
  <c r="AQ104" i="5"/>
  <c r="NE104" i="5"/>
  <c r="MF104" i="5"/>
  <c r="LK104" i="5"/>
  <c r="KF104" i="5"/>
  <c r="JK104" i="5"/>
  <c r="IF104" i="5"/>
  <c r="HL104" i="5"/>
  <c r="GL104" i="5"/>
  <c r="FL104" i="5"/>
  <c r="EL104" i="5"/>
  <c r="DM104" i="5"/>
  <c r="CM104" i="5"/>
  <c r="BN104" i="5"/>
  <c r="AP104" i="5"/>
  <c r="ND104" i="5"/>
  <c r="ME104" i="5"/>
  <c r="LD104" i="5"/>
  <c r="KE104" i="5"/>
  <c r="JD104" i="5"/>
  <c r="IE104" i="5"/>
  <c r="HK104" i="5"/>
  <c r="GF104" i="5"/>
  <c r="FK104" i="5"/>
  <c r="EK104" i="5"/>
  <c r="DL104" i="5"/>
  <c r="CL104" i="5"/>
  <c r="BM104" i="5"/>
  <c r="AM104" i="5"/>
  <c r="NC104" i="5"/>
  <c r="MC104" i="5"/>
  <c r="LC104" i="5"/>
  <c r="KD104" i="5"/>
  <c r="JC104" i="5"/>
  <c r="ID104" i="5"/>
  <c r="HD104" i="5"/>
  <c r="GE104" i="5"/>
  <c r="FJ104" i="5"/>
  <c r="EF104" i="5"/>
  <c r="DK104" i="5"/>
  <c r="CK104" i="5"/>
  <c r="BK104" i="5"/>
  <c r="AL104" i="5"/>
  <c r="MZ104" i="5"/>
  <c r="MB104" i="5"/>
  <c r="KZ104" i="5"/>
  <c r="KB104" i="5"/>
  <c r="JB104" i="5"/>
  <c r="IC104" i="5"/>
  <c r="HC104" i="5"/>
  <c r="GD104" i="5"/>
  <c r="FD104" i="5"/>
  <c r="EE104" i="5"/>
  <c r="DJ104" i="5"/>
  <c r="CD104" i="5"/>
  <c r="BJ104" i="5"/>
  <c r="AJ104" i="5"/>
  <c r="NT104" i="5"/>
  <c r="MY104" i="5"/>
  <c r="LX104" i="5"/>
  <c r="KY104" i="5"/>
  <c r="KA104" i="5"/>
  <c r="IZ104" i="5"/>
  <c r="IB104" i="5"/>
  <c r="HB104" i="5"/>
  <c r="GC104" i="5"/>
  <c r="FC104" i="5"/>
  <c r="ED104" i="5"/>
  <c r="DB104" i="5"/>
  <c r="CC104" i="5"/>
  <c r="BC104" i="5"/>
  <c r="AE104" i="5"/>
  <c r="NS104" i="5"/>
  <c r="LT104" i="5"/>
  <c r="JX104" i="5"/>
  <c r="IA104" i="5"/>
  <c r="GB104" i="5"/>
  <c r="EA104" i="5"/>
  <c r="CB104" i="5"/>
  <c r="AD104" i="5"/>
  <c r="NQ104" i="5"/>
  <c r="LS104" i="5"/>
  <c r="JT104" i="5"/>
  <c r="HX104" i="5"/>
  <c r="GA104" i="5"/>
  <c r="DZ104" i="5"/>
  <c r="CA104" i="5"/>
  <c r="AC104" i="5"/>
  <c r="NP104" i="5"/>
  <c r="LQ104" i="5"/>
  <c r="JS104" i="5"/>
  <c r="HS104" i="5"/>
  <c r="FS104" i="5"/>
  <c r="DW104" i="5"/>
  <c r="BZ104" i="5"/>
  <c r="AB104" i="5"/>
  <c r="NO104" i="5"/>
  <c r="LP104" i="5"/>
  <c r="JP104" i="5"/>
  <c r="HR104" i="5"/>
  <c r="FR104" i="5"/>
  <c r="DS104" i="5"/>
  <c r="BW104" i="5"/>
  <c r="AA104" i="5"/>
  <c r="NN104" i="5"/>
  <c r="LO104" i="5"/>
  <c r="JO104" i="5"/>
  <c r="HO104" i="5"/>
  <c r="FP104" i="5"/>
  <c r="DR104" i="5"/>
  <c r="BR104" i="5"/>
  <c r="Z104" i="5"/>
  <c r="MS104" i="5"/>
  <c r="KT104" i="5"/>
  <c r="IX104" i="5"/>
  <c r="GY104" i="5"/>
  <c r="EX104" i="5"/>
  <c r="CY104" i="5"/>
  <c r="BA104" i="5"/>
  <c r="LN104" i="5"/>
  <c r="HN104" i="5"/>
  <c r="DO104" i="5"/>
  <c r="V104" i="5"/>
  <c r="KX104" i="5"/>
  <c r="GZ104" i="5"/>
  <c r="DA104" i="5"/>
  <c r="KS104" i="5"/>
  <c r="GX104" i="5"/>
  <c r="CX104" i="5"/>
  <c r="KR104" i="5"/>
  <c r="GR104" i="5"/>
  <c r="CW104" i="5"/>
  <c r="KN104" i="5"/>
  <c r="GQ104" i="5"/>
  <c r="CR104" i="5"/>
  <c r="MT104" i="5"/>
  <c r="IY104" i="5"/>
  <c r="FB104" i="5"/>
  <c r="BB104" i="5"/>
  <c r="KM104" i="5"/>
  <c r="CQ104" i="5"/>
  <c r="JN104" i="5"/>
  <c r="BQ104" i="5"/>
  <c r="IT104" i="5"/>
  <c r="AY104" i="5"/>
  <c r="IR104" i="5"/>
  <c r="AX104" i="5"/>
  <c r="IQ104" i="5"/>
  <c r="AV104" i="5"/>
  <c r="IM104" i="5"/>
  <c r="AR104" i="5"/>
  <c r="NM104" i="5"/>
  <c r="MR104" i="5"/>
  <c r="MO104" i="5"/>
  <c r="MN104" i="5"/>
  <c r="MM104" i="5"/>
  <c r="GN104" i="5"/>
  <c r="FO104" i="5"/>
  <c r="ES104" i="5"/>
  <c r="EW104" i="5"/>
  <c r="EQ104" i="5"/>
  <c r="ER104" i="5"/>
  <c r="NQ98" i="5"/>
  <c r="NE98" i="5"/>
  <c r="MS98" i="5"/>
  <c r="MG98" i="5"/>
  <c r="LU98" i="5"/>
  <c r="LI98" i="5"/>
  <c r="KW98" i="5"/>
  <c r="KK98" i="5"/>
  <c r="JY98" i="5"/>
  <c r="JM98" i="5"/>
  <c r="JA98" i="5"/>
  <c r="IO98" i="5"/>
  <c r="IC98" i="5"/>
  <c r="NO98" i="5"/>
  <c r="NC98" i="5"/>
  <c r="MQ98" i="5"/>
  <c r="ME98" i="5"/>
  <c r="LS98" i="5"/>
  <c r="LG98" i="5"/>
  <c r="KU98" i="5"/>
  <c r="KI98" i="5"/>
  <c r="JW98" i="5"/>
  <c r="JK98" i="5"/>
  <c r="IY98" i="5"/>
  <c r="IM98" i="5"/>
  <c r="IA98" i="5"/>
  <c r="NP98" i="5"/>
  <c r="NA98" i="5"/>
  <c r="MM98" i="5"/>
  <c r="LY98" i="5"/>
  <c r="LK98" i="5"/>
  <c r="KV98" i="5"/>
  <c r="KG98" i="5"/>
  <c r="JS98" i="5"/>
  <c r="JE98" i="5"/>
  <c r="IQ98" i="5"/>
  <c r="IB98" i="5"/>
  <c r="HO98" i="5"/>
  <c r="HC98" i="5"/>
  <c r="GQ98" i="5"/>
  <c r="GE98" i="5"/>
  <c r="FS98" i="5"/>
  <c r="FG98" i="5"/>
  <c r="EU98" i="5"/>
  <c r="EI98" i="5"/>
  <c r="DW98" i="5"/>
  <c r="DK98" i="5"/>
  <c r="CY98" i="5"/>
  <c r="CM98" i="5"/>
  <c r="CA98" i="5"/>
  <c r="BO98" i="5"/>
  <c r="BC98" i="5"/>
  <c r="AQ98" i="5"/>
  <c r="AE98" i="5"/>
  <c r="NN98" i="5"/>
  <c r="MZ98" i="5"/>
  <c r="ML98" i="5"/>
  <c r="LX98" i="5"/>
  <c r="LJ98" i="5"/>
  <c r="KT98" i="5"/>
  <c r="KF98" i="5"/>
  <c r="JR98" i="5"/>
  <c r="JD98" i="5"/>
  <c r="IP98" i="5"/>
  <c r="HZ98" i="5"/>
  <c r="HN98" i="5"/>
  <c r="HB98" i="5"/>
  <c r="GP98" i="5"/>
  <c r="GD98" i="5"/>
  <c r="FR98" i="5"/>
  <c r="FF98" i="5"/>
  <c r="ET98" i="5"/>
  <c r="EH98" i="5"/>
  <c r="DV98" i="5"/>
  <c r="DJ98" i="5"/>
  <c r="CX98" i="5"/>
  <c r="CL98" i="5"/>
  <c r="BZ98" i="5"/>
  <c r="BN98" i="5"/>
  <c r="BB98" i="5"/>
  <c r="AP98" i="5"/>
  <c r="AD98" i="5"/>
  <c r="NM98" i="5"/>
  <c r="MY98" i="5"/>
  <c r="MK98" i="5"/>
  <c r="LW98" i="5"/>
  <c r="LH98" i="5"/>
  <c r="KS98" i="5"/>
  <c r="KE98" i="5"/>
  <c r="JQ98" i="5"/>
  <c r="JC98" i="5"/>
  <c r="IN98" i="5"/>
  <c r="HY98" i="5"/>
  <c r="HM98" i="5"/>
  <c r="HA98" i="5"/>
  <c r="GO98" i="5"/>
  <c r="GC98" i="5"/>
  <c r="FQ98" i="5"/>
  <c r="FE98" i="5"/>
  <c r="ES98" i="5"/>
  <c r="EG98" i="5"/>
  <c r="DU98" i="5"/>
  <c r="DI98" i="5"/>
  <c r="CW98" i="5"/>
  <c r="CK98" i="5"/>
  <c r="BY98" i="5"/>
  <c r="BM98" i="5"/>
  <c r="BA98" i="5"/>
  <c r="AO98" i="5"/>
  <c r="AC98" i="5"/>
  <c r="NL98" i="5"/>
  <c r="MX98" i="5"/>
  <c r="MJ98" i="5"/>
  <c r="LV98" i="5"/>
  <c r="LF98" i="5"/>
  <c r="KR98" i="5"/>
  <c r="KD98" i="5"/>
  <c r="JP98" i="5"/>
  <c r="JB98" i="5"/>
  <c r="IL98" i="5"/>
  <c r="HX98" i="5"/>
  <c r="HL98" i="5"/>
  <c r="GZ98" i="5"/>
  <c r="GN98" i="5"/>
  <c r="GB98" i="5"/>
  <c r="FP98" i="5"/>
  <c r="FD98" i="5"/>
  <c r="ER98" i="5"/>
  <c r="EF98" i="5"/>
  <c r="DT98" i="5"/>
  <c r="DH98" i="5"/>
  <c r="CV98" i="5"/>
  <c r="CJ98" i="5"/>
  <c r="BX98" i="5"/>
  <c r="BL98" i="5"/>
  <c r="AZ98" i="5"/>
  <c r="AN98" i="5"/>
  <c r="AB98" i="5"/>
  <c r="NK98" i="5"/>
  <c r="MW98" i="5"/>
  <c r="MI98" i="5"/>
  <c r="LT98" i="5"/>
  <c r="LE98" i="5"/>
  <c r="KQ98" i="5"/>
  <c r="KC98" i="5"/>
  <c r="JO98" i="5"/>
  <c r="IZ98" i="5"/>
  <c r="IK98" i="5"/>
  <c r="HW98" i="5"/>
  <c r="HK98" i="5"/>
  <c r="GY98" i="5"/>
  <c r="GM98" i="5"/>
  <c r="GA98" i="5"/>
  <c r="FO98" i="5"/>
  <c r="FC98" i="5"/>
  <c r="EQ98" i="5"/>
  <c r="EE98" i="5"/>
  <c r="DS98" i="5"/>
  <c r="DG98" i="5"/>
  <c r="CU98" i="5"/>
  <c r="CI98" i="5"/>
  <c r="BW98" i="5"/>
  <c r="BK98" i="5"/>
  <c r="AY98" i="5"/>
  <c r="AM98" i="5"/>
  <c r="AA98" i="5"/>
  <c r="NJ98" i="5"/>
  <c r="MV98" i="5"/>
  <c r="MH98" i="5"/>
  <c r="LR98" i="5"/>
  <c r="LD98" i="5"/>
  <c r="KP98" i="5"/>
  <c r="KB98" i="5"/>
  <c r="JN98" i="5"/>
  <c r="IX98" i="5"/>
  <c r="IJ98" i="5"/>
  <c r="HV98" i="5"/>
  <c r="HJ98" i="5"/>
  <c r="GX98" i="5"/>
  <c r="GL98" i="5"/>
  <c r="FZ98" i="5"/>
  <c r="FN98" i="5"/>
  <c r="FB98" i="5"/>
  <c r="EP98" i="5"/>
  <c r="ED98" i="5"/>
  <c r="DR98" i="5"/>
  <c r="DF98" i="5"/>
  <c r="CT98" i="5"/>
  <c r="CH98" i="5"/>
  <c r="BV98" i="5"/>
  <c r="BJ98" i="5"/>
  <c r="AX98" i="5"/>
  <c r="AL98" i="5"/>
  <c r="Z98" i="5"/>
  <c r="NI98" i="5"/>
  <c r="MF98" i="5"/>
  <c r="LC98" i="5"/>
  <c r="KA98" i="5"/>
  <c r="IW98" i="5"/>
  <c r="HU98" i="5"/>
  <c r="GW98" i="5"/>
  <c r="FY98" i="5"/>
  <c r="FA98" i="5"/>
  <c r="EC98" i="5"/>
  <c r="DE98" i="5"/>
  <c r="CG98" i="5"/>
  <c r="BI98" i="5"/>
  <c r="AK98" i="5"/>
  <c r="NH98" i="5"/>
  <c r="MD98" i="5"/>
  <c r="LB98" i="5"/>
  <c r="JZ98" i="5"/>
  <c r="IV98" i="5"/>
  <c r="HT98" i="5"/>
  <c r="GV98" i="5"/>
  <c r="FX98" i="5"/>
  <c r="EZ98" i="5"/>
  <c r="EB98" i="5"/>
  <c r="DD98" i="5"/>
  <c r="CF98" i="5"/>
  <c r="BH98" i="5"/>
  <c r="AJ98" i="5"/>
  <c r="NG98" i="5"/>
  <c r="MC98" i="5"/>
  <c r="LA98" i="5"/>
  <c r="JX98" i="5"/>
  <c r="IU98" i="5"/>
  <c r="HS98" i="5"/>
  <c r="GU98" i="5"/>
  <c r="FW98" i="5"/>
  <c r="EY98" i="5"/>
  <c r="EA98" i="5"/>
  <c r="DC98" i="5"/>
  <c r="CE98" i="5"/>
  <c r="BG98" i="5"/>
  <c r="AI98" i="5"/>
  <c r="NF98" i="5"/>
  <c r="MB98" i="5"/>
  <c r="KZ98" i="5"/>
  <c r="JV98" i="5"/>
  <c r="IT98" i="5"/>
  <c r="HR98" i="5"/>
  <c r="GT98" i="5"/>
  <c r="FV98" i="5"/>
  <c r="EX98" i="5"/>
  <c r="DZ98" i="5"/>
  <c r="DB98" i="5"/>
  <c r="CD98" i="5"/>
  <c r="BF98" i="5"/>
  <c r="AH98" i="5"/>
  <c r="ND98" i="5"/>
  <c r="MA98" i="5"/>
  <c r="KY98" i="5"/>
  <c r="JU98" i="5"/>
  <c r="IS98" i="5"/>
  <c r="HQ98" i="5"/>
  <c r="GS98" i="5"/>
  <c r="FU98" i="5"/>
  <c r="EW98" i="5"/>
  <c r="DY98" i="5"/>
  <c r="DA98" i="5"/>
  <c r="CC98" i="5"/>
  <c r="BE98" i="5"/>
  <c r="AG98" i="5"/>
  <c r="NB98" i="5"/>
  <c r="LZ98" i="5"/>
  <c r="KX98" i="5"/>
  <c r="JT98" i="5"/>
  <c r="IR98" i="5"/>
  <c r="HP98" i="5"/>
  <c r="GR98" i="5"/>
  <c r="FT98" i="5"/>
  <c r="EV98" i="5"/>
  <c r="DX98" i="5"/>
  <c r="CZ98" i="5"/>
  <c r="CB98" i="5"/>
  <c r="BD98" i="5"/>
  <c r="AF98" i="5"/>
  <c r="MU98" i="5"/>
  <c r="KO98" i="5"/>
  <c r="II98" i="5"/>
  <c r="GK98" i="5"/>
  <c r="EO98" i="5"/>
  <c r="CS98" i="5"/>
  <c r="AW98" i="5"/>
  <c r="MT98" i="5"/>
  <c r="KN98" i="5"/>
  <c r="IH98" i="5"/>
  <c r="GJ98" i="5"/>
  <c r="EN98" i="5"/>
  <c r="CR98" i="5"/>
  <c r="AV98" i="5"/>
  <c r="FM98" i="5"/>
  <c r="LP98" i="5"/>
  <c r="HH98" i="5"/>
  <c r="DP98" i="5"/>
  <c r="X98" i="5"/>
  <c r="MR98" i="5"/>
  <c r="KM98" i="5"/>
  <c r="IG98" i="5"/>
  <c r="GI98" i="5"/>
  <c r="EM98" i="5"/>
  <c r="CQ98" i="5"/>
  <c r="AU98" i="5"/>
  <c r="LQ98" i="5"/>
  <c r="HI98" i="5"/>
  <c r="BU98" i="5"/>
  <c r="MP98" i="5"/>
  <c r="KL98" i="5"/>
  <c r="IF98" i="5"/>
  <c r="GH98" i="5"/>
  <c r="EL98" i="5"/>
  <c r="CP98" i="5"/>
  <c r="AT98" i="5"/>
  <c r="JJ98" i="5"/>
  <c r="FL98" i="5"/>
  <c r="BT98" i="5"/>
  <c r="MO98" i="5"/>
  <c r="KJ98" i="5"/>
  <c r="IE98" i="5"/>
  <c r="GG98" i="5"/>
  <c r="EK98" i="5"/>
  <c r="CO98" i="5"/>
  <c r="AS98" i="5"/>
  <c r="MN98" i="5"/>
  <c r="KH98" i="5"/>
  <c r="ID98" i="5"/>
  <c r="GF98" i="5"/>
  <c r="EJ98" i="5"/>
  <c r="CN98" i="5"/>
  <c r="AR98" i="5"/>
  <c r="JL98" i="5"/>
  <c r="DQ98" i="5"/>
  <c r="Y98" i="5"/>
  <c r="LO98" i="5"/>
  <c r="FK98" i="5"/>
  <c r="W98" i="5"/>
  <c r="LN98" i="5"/>
  <c r="FJ98" i="5"/>
  <c r="V98" i="5"/>
  <c r="LM98" i="5"/>
  <c r="FI98" i="5"/>
  <c r="U98" i="5"/>
  <c r="JH98" i="5"/>
  <c r="DN98" i="5"/>
  <c r="LL98" i="5"/>
  <c r="FH98" i="5"/>
  <c r="T98" i="5"/>
  <c r="JI98" i="5"/>
  <c r="DO98" i="5"/>
  <c r="JF98" i="5"/>
  <c r="DL98" i="5"/>
  <c r="HG98" i="5"/>
  <c r="BS98" i="5"/>
  <c r="DM98" i="5"/>
  <c r="BR98" i="5"/>
  <c r="NR98" i="5"/>
  <c r="BQ98" i="5"/>
  <c r="NS98" i="5"/>
  <c r="HE98" i="5"/>
  <c r="BP98" i="5"/>
  <c r="JG98" i="5"/>
  <c r="HD98" i="5"/>
  <c r="HF98" i="5"/>
  <c r="NT98" i="5"/>
  <c r="NR118" i="5"/>
  <c r="NF118" i="5"/>
  <c r="MT118" i="5"/>
  <c r="MH118" i="5"/>
  <c r="LV118" i="5"/>
  <c r="LJ118" i="5"/>
  <c r="KX118" i="5"/>
  <c r="KL118" i="5"/>
  <c r="JZ118" i="5"/>
  <c r="JN118" i="5"/>
  <c r="JB118" i="5"/>
  <c r="IP118" i="5"/>
  <c r="ID118" i="5"/>
  <c r="HR118" i="5"/>
  <c r="HF118" i="5"/>
  <c r="GT118" i="5"/>
  <c r="GH118" i="5"/>
  <c r="FV118" i="5"/>
  <c r="FJ118" i="5"/>
  <c r="EX118" i="5"/>
  <c r="EL118" i="5"/>
  <c r="DZ118" i="5"/>
  <c r="DN118" i="5"/>
  <c r="DB118" i="5"/>
  <c r="CP118" i="5"/>
  <c r="CD118" i="5"/>
  <c r="BR118" i="5"/>
  <c r="BF118" i="5"/>
  <c r="AT118" i="5"/>
  <c r="AH118" i="5"/>
  <c r="V118" i="5"/>
  <c r="NJ118" i="5"/>
  <c r="MW118" i="5"/>
  <c r="MJ118" i="5"/>
  <c r="LW118" i="5"/>
  <c r="LI118" i="5"/>
  <c r="KV118" i="5"/>
  <c r="KI118" i="5"/>
  <c r="JV118" i="5"/>
  <c r="JI118" i="5"/>
  <c r="IV118" i="5"/>
  <c r="II118" i="5"/>
  <c r="HV118" i="5"/>
  <c r="HI118" i="5"/>
  <c r="GV118" i="5"/>
  <c r="GI118" i="5"/>
  <c r="FU118" i="5"/>
  <c r="FH118" i="5"/>
  <c r="EU118" i="5"/>
  <c r="EH118" i="5"/>
  <c r="DU118" i="5"/>
  <c r="DH118" i="5"/>
  <c r="CU118" i="5"/>
  <c r="CH118" i="5"/>
  <c r="BU118" i="5"/>
  <c r="BH118" i="5"/>
  <c r="AU118" i="5"/>
  <c r="AG118" i="5"/>
  <c r="T118" i="5"/>
  <c r="NI118" i="5"/>
  <c r="MV118" i="5"/>
  <c r="MI118" i="5"/>
  <c r="LU118" i="5"/>
  <c r="LH118" i="5"/>
  <c r="KU118" i="5"/>
  <c r="KH118" i="5"/>
  <c r="JU118" i="5"/>
  <c r="JH118" i="5"/>
  <c r="IU118" i="5"/>
  <c r="IH118" i="5"/>
  <c r="HU118" i="5"/>
  <c r="HH118" i="5"/>
  <c r="GU118" i="5"/>
  <c r="GG118" i="5"/>
  <c r="FT118" i="5"/>
  <c r="FG118" i="5"/>
  <c r="ET118" i="5"/>
  <c r="EG118" i="5"/>
  <c r="DT118" i="5"/>
  <c r="DG118" i="5"/>
  <c r="CT118" i="5"/>
  <c r="CG118" i="5"/>
  <c r="BT118" i="5"/>
  <c r="BG118" i="5"/>
  <c r="AS118" i="5"/>
  <c r="AF118" i="5"/>
  <c r="NQ118" i="5"/>
  <c r="ND118" i="5"/>
  <c r="MQ118" i="5"/>
  <c r="MD118" i="5"/>
  <c r="LQ118" i="5"/>
  <c r="LD118" i="5"/>
  <c r="KQ118" i="5"/>
  <c r="KD118" i="5"/>
  <c r="JQ118" i="5"/>
  <c r="NT118" i="5"/>
  <c r="NB118" i="5"/>
  <c r="ML118" i="5"/>
  <c r="LS118" i="5"/>
  <c r="LB118" i="5"/>
  <c r="KK118" i="5"/>
  <c r="JS118" i="5"/>
  <c r="JC118" i="5"/>
  <c r="IM118" i="5"/>
  <c r="HX118" i="5"/>
  <c r="HG118" i="5"/>
  <c r="GQ118" i="5"/>
  <c r="GB118" i="5"/>
  <c r="FM118" i="5"/>
  <c r="EW118" i="5"/>
  <c r="EF118" i="5"/>
  <c r="DQ118" i="5"/>
  <c r="DA118" i="5"/>
  <c r="CL118" i="5"/>
  <c r="BW118" i="5"/>
  <c r="BE118" i="5"/>
  <c r="AP118" i="5"/>
  <c r="AA118" i="5"/>
  <c r="NS118" i="5"/>
  <c r="NA118" i="5"/>
  <c r="MK118" i="5"/>
  <c r="LR118" i="5"/>
  <c r="LA118" i="5"/>
  <c r="KJ118" i="5"/>
  <c r="JR118" i="5"/>
  <c r="JA118" i="5"/>
  <c r="IL118" i="5"/>
  <c r="HW118" i="5"/>
  <c r="HE118" i="5"/>
  <c r="GP118" i="5"/>
  <c r="GA118" i="5"/>
  <c r="FL118" i="5"/>
  <c r="EV118" i="5"/>
  <c r="EE118" i="5"/>
  <c r="DP118" i="5"/>
  <c r="CZ118" i="5"/>
  <c r="CK118" i="5"/>
  <c r="BV118" i="5"/>
  <c r="BD118" i="5"/>
  <c r="AO118" i="5"/>
  <c r="Z118" i="5"/>
  <c r="NM118" i="5"/>
  <c r="MU118" i="5"/>
  <c r="MC118" i="5"/>
  <c r="LM118" i="5"/>
  <c r="KT118" i="5"/>
  <c r="KC118" i="5"/>
  <c r="JL118" i="5"/>
  <c r="IW118" i="5"/>
  <c r="IF118" i="5"/>
  <c r="HP118" i="5"/>
  <c r="HA118" i="5"/>
  <c r="GL118" i="5"/>
  <c r="FW118" i="5"/>
  <c r="FE118" i="5"/>
  <c r="EP118" i="5"/>
  <c r="EA118" i="5"/>
  <c r="DK118" i="5"/>
  <c r="CV118" i="5"/>
  <c r="CE118" i="5"/>
  <c r="BO118" i="5"/>
  <c r="AZ118" i="5"/>
  <c r="AK118" i="5"/>
  <c r="U118" i="5"/>
  <c r="NL118" i="5"/>
  <c r="MO118" i="5"/>
  <c r="LP118" i="5"/>
  <c r="KS118" i="5"/>
  <c r="JX118" i="5"/>
  <c r="IZ118" i="5"/>
  <c r="IE118" i="5"/>
  <c r="HL118" i="5"/>
  <c r="GO118" i="5"/>
  <c r="FS118" i="5"/>
  <c r="FA118" i="5"/>
  <c r="ED118" i="5"/>
  <c r="DJ118" i="5"/>
  <c r="CO118" i="5"/>
  <c r="BS118" i="5"/>
  <c r="AY118" i="5"/>
  <c r="AD118" i="5"/>
  <c r="NK118" i="5"/>
  <c r="MN118" i="5"/>
  <c r="LO118" i="5"/>
  <c r="KR118" i="5"/>
  <c r="JW118" i="5"/>
  <c r="IY118" i="5"/>
  <c r="IC118" i="5"/>
  <c r="HK118" i="5"/>
  <c r="GN118" i="5"/>
  <c r="FR118" i="5"/>
  <c r="EZ118" i="5"/>
  <c r="EC118" i="5"/>
  <c r="DI118" i="5"/>
  <c r="CN118" i="5"/>
  <c r="BQ118" i="5"/>
  <c r="AX118" i="5"/>
  <c r="AC118" i="5"/>
  <c r="NH118" i="5"/>
  <c r="MM118" i="5"/>
  <c r="LN118" i="5"/>
  <c r="KP118" i="5"/>
  <c r="JT118" i="5"/>
  <c r="IX118" i="5"/>
  <c r="IB118" i="5"/>
  <c r="HJ118" i="5"/>
  <c r="GM118" i="5"/>
  <c r="FQ118" i="5"/>
  <c r="EY118" i="5"/>
  <c r="EB118" i="5"/>
  <c r="DF118" i="5"/>
  <c r="CM118" i="5"/>
  <c r="BP118" i="5"/>
  <c r="AW118" i="5"/>
  <c r="AB118" i="5"/>
  <c r="MS118" i="5"/>
  <c r="LL118" i="5"/>
  <c r="KG118" i="5"/>
  <c r="JF118" i="5"/>
  <c r="IA118" i="5"/>
  <c r="GZ118" i="5"/>
  <c r="FZ118" i="5"/>
  <c r="ES118" i="5"/>
  <c r="DV118" i="5"/>
  <c r="CS118" i="5"/>
  <c r="BN118" i="5"/>
  <c r="AN118" i="5"/>
  <c r="MR118" i="5"/>
  <c r="LK118" i="5"/>
  <c r="KF118" i="5"/>
  <c r="JE118" i="5"/>
  <c r="HZ118" i="5"/>
  <c r="GY118" i="5"/>
  <c r="FY118" i="5"/>
  <c r="ER118" i="5"/>
  <c r="DS118" i="5"/>
  <c r="CR118" i="5"/>
  <c r="BM118" i="5"/>
  <c r="AM118" i="5"/>
  <c r="NN118" i="5"/>
  <c r="ME118" i="5"/>
  <c r="LC118" i="5"/>
  <c r="JY118" i="5"/>
  <c r="IR118" i="5"/>
  <c r="HQ118" i="5"/>
  <c r="GR118" i="5"/>
  <c r="FN118" i="5"/>
  <c r="EM118" i="5"/>
  <c r="DL118" i="5"/>
  <c r="CF118" i="5"/>
  <c r="BI118" i="5"/>
  <c r="AE118" i="5"/>
  <c r="MB118" i="5"/>
  <c r="KO118" i="5"/>
  <c r="JD118" i="5"/>
  <c r="HO118" i="5"/>
  <c r="GE118" i="5"/>
  <c r="EQ118" i="5"/>
  <c r="DE118" i="5"/>
  <c r="BZ118" i="5"/>
  <c r="AL118" i="5"/>
  <c r="NP118" i="5"/>
  <c r="MA118" i="5"/>
  <c r="KN118" i="5"/>
  <c r="IT118" i="5"/>
  <c r="HN118" i="5"/>
  <c r="GD118" i="5"/>
  <c r="EO118" i="5"/>
  <c r="DD118" i="5"/>
  <c r="BY118" i="5"/>
  <c r="AJ118" i="5"/>
  <c r="NO118" i="5"/>
  <c r="LZ118" i="5"/>
  <c r="KM118" i="5"/>
  <c r="IS118" i="5"/>
  <c r="HM118" i="5"/>
  <c r="GC118" i="5"/>
  <c r="EN118" i="5"/>
  <c r="DC118" i="5"/>
  <c r="BX118" i="5"/>
  <c r="AI118" i="5"/>
  <c r="NG118" i="5"/>
  <c r="LY118" i="5"/>
  <c r="KE118" i="5"/>
  <c r="IQ118" i="5"/>
  <c r="HD118" i="5"/>
  <c r="FX118" i="5"/>
  <c r="EK118" i="5"/>
  <c r="CY118" i="5"/>
  <c r="BL118" i="5"/>
  <c r="Y118" i="5"/>
  <c r="NE118" i="5"/>
  <c r="LX118" i="5"/>
  <c r="KB118" i="5"/>
  <c r="IO118" i="5"/>
  <c r="HC118" i="5"/>
  <c r="FP118" i="5"/>
  <c r="EJ118" i="5"/>
  <c r="CX118" i="5"/>
  <c r="BK118" i="5"/>
  <c r="X118" i="5"/>
  <c r="NC118" i="5"/>
  <c r="LT118" i="5"/>
  <c r="KA118" i="5"/>
  <c r="IN118" i="5"/>
  <c r="HB118" i="5"/>
  <c r="FO118" i="5"/>
  <c r="EI118" i="5"/>
  <c r="CW118" i="5"/>
  <c r="BJ118" i="5"/>
  <c r="W118" i="5"/>
  <c r="MZ118" i="5"/>
  <c r="JP118" i="5"/>
  <c r="GX118" i="5"/>
  <c r="DY118" i="5"/>
  <c r="BC118" i="5"/>
  <c r="MY118" i="5"/>
  <c r="JO118" i="5"/>
  <c r="GW118" i="5"/>
  <c r="DX118" i="5"/>
  <c r="BB118" i="5"/>
  <c r="MX118" i="5"/>
  <c r="JM118" i="5"/>
  <c r="GS118" i="5"/>
  <c r="DW118" i="5"/>
  <c r="BA118" i="5"/>
  <c r="MP118" i="5"/>
  <c r="JK118" i="5"/>
  <c r="GK118" i="5"/>
  <c r="DR118" i="5"/>
  <c r="AV118" i="5"/>
  <c r="MG118" i="5"/>
  <c r="JJ118" i="5"/>
  <c r="GJ118" i="5"/>
  <c r="DO118" i="5"/>
  <c r="AR118" i="5"/>
  <c r="MF118" i="5"/>
  <c r="JG118" i="5"/>
  <c r="GF118" i="5"/>
  <c r="DM118" i="5"/>
  <c r="AQ118" i="5"/>
  <c r="IK118" i="5"/>
  <c r="CQ118" i="5"/>
  <c r="IJ118" i="5"/>
  <c r="CJ118" i="5"/>
  <c r="IG118" i="5"/>
  <c r="CI118" i="5"/>
  <c r="HY118" i="5"/>
  <c r="CC118" i="5"/>
  <c r="HT118" i="5"/>
  <c r="CB118" i="5"/>
  <c r="LF118" i="5"/>
  <c r="FI118" i="5"/>
  <c r="CA118" i="5"/>
  <c r="LG118" i="5"/>
  <c r="LE118" i="5"/>
  <c r="KZ118" i="5"/>
  <c r="KY118" i="5"/>
  <c r="FK118" i="5"/>
  <c r="KW118" i="5"/>
  <c r="HS118" i="5"/>
  <c r="FF118" i="5"/>
  <c r="FD118" i="5"/>
  <c r="FC118" i="5"/>
  <c r="FB118" i="5"/>
  <c r="NK124" i="5"/>
  <c r="MY124" i="5"/>
  <c r="MM124" i="5"/>
  <c r="MA124" i="5"/>
  <c r="LO124" i="5"/>
  <c r="LC124" i="5"/>
  <c r="KQ124" i="5"/>
  <c r="KE124" i="5"/>
  <c r="JS124" i="5"/>
  <c r="JG124" i="5"/>
  <c r="IU124" i="5"/>
  <c r="II124" i="5"/>
  <c r="HW124" i="5"/>
  <c r="HK124" i="5"/>
  <c r="GY124" i="5"/>
  <c r="GM124" i="5"/>
  <c r="GA124" i="5"/>
  <c r="FO124" i="5"/>
  <c r="FC124" i="5"/>
  <c r="EQ124" i="5"/>
  <c r="EE124" i="5"/>
  <c r="DS124" i="5"/>
  <c r="DG124" i="5"/>
  <c r="CU124" i="5"/>
  <c r="CI124" i="5"/>
  <c r="BW124" i="5"/>
  <c r="BK124" i="5"/>
  <c r="AY124" i="5"/>
  <c r="AM124" i="5"/>
  <c r="AA124" i="5"/>
  <c r="NJ124" i="5"/>
  <c r="MX124" i="5"/>
  <c r="ML124" i="5"/>
  <c r="LZ124" i="5"/>
  <c r="NR124" i="5"/>
  <c r="NF124" i="5"/>
  <c r="MT124" i="5"/>
  <c r="MH124" i="5"/>
  <c r="LV124" i="5"/>
  <c r="LJ124" i="5"/>
  <c r="KX124" i="5"/>
  <c r="KL124" i="5"/>
  <c r="JZ124" i="5"/>
  <c r="JN124" i="5"/>
  <c r="JB124" i="5"/>
  <c r="IP124" i="5"/>
  <c r="ID124" i="5"/>
  <c r="HR124" i="5"/>
  <c r="HF124" i="5"/>
  <c r="GT124" i="5"/>
  <c r="GH124" i="5"/>
  <c r="FV124" i="5"/>
  <c r="FJ124" i="5"/>
  <c r="EX124" i="5"/>
  <c r="EL124" i="5"/>
  <c r="DZ124" i="5"/>
  <c r="DN124" i="5"/>
  <c r="DB124" i="5"/>
  <c r="CP124" i="5"/>
  <c r="CD124" i="5"/>
  <c r="BR124" i="5"/>
  <c r="BF124" i="5"/>
  <c r="AT124" i="5"/>
  <c r="AH124" i="5"/>
  <c r="V124" i="5"/>
  <c r="NE124" i="5"/>
  <c r="MP124" i="5"/>
  <c r="LY124" i="5"/>
  <c r="LK124" i="5"/>
  <c r="KV124" i="5"/>
  <c r="KH124" i="5"/>
  <c r="JT124" i="5"/>
  <c r="JE124" i="5"/>
  <c r="IQ124" i="5"/>
  <c r="IB124" i="5"/>
  <c r="HN124" i="5"/>
  <c r="GZ124" i="5"/>
  <c r="GK124" i="5"/>
  <c r="FW124" i="5"/>
  <c r="FH124" i="5"/>
  <c r="ET124" i="5"/>
  <c r="EF124" i="5"/>
  <c r="DQ124" i="5"/>
  <c r="DC124" i="5"/>
  <c r="CN124" i="5"/>
  <c r="BZ124" i="5"/>
  <c r="BL124" i="5"/>
  <c r="AW124" i="5"/>
  <c r="AI124" i="5"/>
  <c r="T124" i="5"/>
  <c r="NT124" i="5"/>
  <c r="ND124" i="5"/>
  <c r="MO124" i="5"/>
  <c r="LX124" i="5"/>
  <c r="LI124" i="5"/>
  <c r="KU124" i="5"/>
  <c r="KG124" i="5"/>
  <c r="JR124" i="5"/>
  <c r="JD124" i="5"/>
  <c r="IO124" i="5"/>
  <c r="IA124" i="5"/>
  <c r="HM124" i="5"/>
  <c r="GX124" i="5"/>
  <c r="GJ124" i="5"/>
  <c r="FU124" i="5"/>
  <c r="FG124" i="5"/>
  <c r="ES124" i="5"/>
  <c r="ED124" i="5"/>
  <c r="DP124" i="5"/>
  <c r="DA124" i="5"/>
  <c r="CM124" i="5"/>
  <c r="BY124" i="5"/>
  <c r="BJ124" i="5"/>
  <c r="AV124" i="5"/>
  <c r="AG124" i="5"/>
  <c r="NS124" i="5"/>
  <c r="NQ124" i="5"/>
  <c r="NP124" i="5"/>
  <c r="MW124" i="5"/>
  <c r="ME124" i="5"/>
  <c r="LM124" i="5"/>
  <c r="KT124" i="5"/>
  <c r="KC124" i="5"/>
  <c r="JL124" i="5"/>
  <c r="IV124" i="5"/>
  <c r="IE124" i="5"/>
  <c r="HL124" i="5"/>
  <c r="GU124" i="5"/>
  <c r="GD124" i="5"/>
  <c r="FM124" i="5"/>
  <c r="EV124" i="5"/>
  <c r="EC124" i="5"/>
  <c r="DL124" i="5"/>
  <c r="CV124" i="5"/>
  <c r="CE124" i="5"/>
  <c r="BN124" i="5"/>
  <c r="AU124" i="5"/>
  <c r="AD124" i="5"/>
  <c r="NO124" i="5"/>
  <c r="MV124" i="5"/>
  <c r="MD124" i="5"/>
  <c r="LL124" i="5"/>
  <c r="KS124" i="5"/>
  <c r="KB124" i="5"/>
  <c r="JK124" i="5"/>
  <c r="IT124" i="5"/>
  <c r="IC124" i="5"/>
  <c r="HJ124" i="5"/>
  <c r="GS124" i="5"/>
  <c r="GC124" i="5"/>
  <c r="FL124" i="5"/>
  <c r="EU124" i="5"/>
  <c r="EB124" i="5"/>
  <c r="DK124" i="5"/>
  <c r="CT124" i="5"/>
  <c r="CC124" i="5"/>
  <c r="BM124" i="5"/>
  <c r="AS124" i="5"/>
  <c r="AC124" i="5"/>
  <c r="NN124" i="5"/>
  <c r="MU124" i="5"/>
  <c r="MC124" i="5"/>
  <c r="LH124" i="5"/>
  <c r="KR124" i="5"/>
  <c r="KA124" i="5"/>
  <c r="JJ124" i="5"/>
  <c r="IS124" i="5"/>
  <c r="HZ124" i="5"/>
  <c r="HI124" i="5"/>
  <c r="GR124" i="5"/>
  <c r="GB124" i="5"/>
  <c r="FK124" i="5"/>
  <c r="ER124" i="5"/>
  <c r="EA124" i="5"/>
  <c r="DJ124" i="5"/>
  <c r="CS124" i="5"/>
  <c r="CB124" i="5"/>
  <c r="BI124" i="5"/>
  <c r="AR124" i="5"/>
  <c r="AB124" i="5"/>
  <c r="NM124" i="5"/>
  <c r="MN124" i="5"/>
  <c r="LQ124" i="5"/>
  <c r="KP124" i="5"/>
  <c r="JV124" i="5"/>
  <c r="IY124" i="5"/>
  <c r="HY124" i="5"/>
  <c r="HD124" i="5"/>
  <c r="GG124" i="5"/>
  <c r="FI124" i="5"/>
  <c r="EM124" i="5"/>
  <c r="DR124" i="5"/>
  <c r="CR124" i="5"/>
  <c r="BU124" i="5"/>
  <c r="BA124" i="5"/>
  <c r="Z124" i="5"/>
  <c r="NL124" i="5"/>
  <c r="MK124" i="5"/>
  <c r="LP124" i="5"/>
  <c r="KO124" i="5"/>
  <c r="JU124" i="5"/>
  <c r="IX124" i="5"/>
  <c r="HX124" i="5"/>
  <c r="HC124" i="5"/>
  <c r="GF124" i="5"/>
  <c r="FF124" i="5"/>
  <c r="EK124" i="5"/>
  <c r="DO124" i="5"/>
  <c r="CQ124" i="5"/>
  <c r="BT124" i="5"/>
  <c r="AZ124" i="5"/>
  <c r="Y124" i="5"/>
  <c r="NI124" i="5"/>
  <c r="NH124" i="5"/>
  <c r="MF124" i="5"/>
  <c r="LB124" i="5"/>
  <c r="JY124" i="5"/>
  <c r="IZ124" i="5"/>
  <c r="HU124" i="5"/>
  <c r="GV124" i="5"/>
  <c r="FS124" i="5"/>
  <c r="EP124" i="5"/>
  <c r="DT124" i="5"/>
  <c r="CL124" i="5"/>
  <c r="BO124" i="5"/>
  <c r="AL124" i="5"/>
  <c r="NG124" i="5"/>
  <c r="MB124" i="5"/>
  <c r="LA124" i="5"/>
  <c r="JX124" i="5"/>
  <c r="IW124" i="5"/>
  <c r="HT124" i="5"/>
  <c r="GQ124" i="5"/>
  <c r="FR124" i="5"/>
  <c r="EO124" i="5"/>
  <c r="DM124" i="5"/>
  <c r="CK124" i="5"/>
  <c r="BH124" i="5"/>
  <c r="AK124" i="5"/>
  <c r="NB124" i="5"/>
  <c r="LU124" i="5"/>
  <c r="KY124" i="5"/>
  <c r="JQ124" i="5"/>
  <c r="IN124" i="5"/>
  <c r="HQ124" i="5"/>
  <c r="GO124" i="5"/>
  <c r="FP124" i="5"/>
  <c r="EJ124" i="5"/>
  <c r="DH124" i="5"/>
  <c r="CH124" i="5"/>
  <c r="BE124" i="5"/>
  <c r="AF124" i="5"/>
  <c r="NC124" i="5"/>
  <c r="LR124" i="5"/>
  <c r="KI124" i="5"/>
  <c r="IR124" i="5"/>
  <c r="HH124" i="5"/>
  <c r="FY124" i="5"/>
  <c r="EN124" i="5"/>
  <c r="DD124" i="5"/>
  <c r="BS124" i="5"/>
  <c r="AJ124" i="5"/>
  <c r="NA124" i="5"/>
  <c r="LN124" i="5"/>
  <c r="KF124" i="5"/>
  <c r="IM124" i="5"/>
  <c r="HG124" i="5"/>
  <c r="FX124" i="5"/>
  <c r="EI124" i="5"/>
  <c r="CZ124" i="5"/>
  <c r="BQ124" i="5"/>
  <c r="AE124" i="5"/>
  <c r="MZ124" i="5"/>
  <c r="LG124" i="5"/>
  <c r="KD124" i="5"/>
  <c r="IL124" i="5"/>
  <c r="HE124" i="5"/>
  <c r="FT124" i="5"/>
  <c r="EH124" i="5"/>
  <c r="CY124" i="5"/>
  <c r="BP124" i="5"/>
  <c r="X124" i="5"/>
  <c r="MS124" i="5"/>
  <c r="KZ124" i="5"/>
  <c r="JF124" i="5"/>
  <c r="HB124" i="5"/>
  <c r="FD124" i="5"/>
  <c r="DI124" i="5"/>
  <c r="BG124" i="5"/>
  <c r="MR124" i="5"/>
  <c r="KW124" i="5"/>
  <c r="JC124" i="5"/>
  <c r="HA124" i="5"/>
  <c r="FB124" i="5"/>
  <c r="DF124" i="5"/>
  <c r="BD124" i="5"/>
  <c r="MQ124" i="5"/>
  <c r="KN124" i="5"/>
  <c r="JA124" i="5"/>
  <c r="GW124" i="5"/>
  <c r="FA124" i="5"/>
  <c r="DE124" i="5"/>
  <c r="BC124" i="5"/>
  <c r="MJ124" i="5"/>
  <c r="JW124" i="5"/>
  <c r="HS124" i="5"/>
  <c r="EZ124" i="5"/>
  <c r="CJ124" i="5"/>
  <c r="W124" i="5"/>
  <c r="MI124" i="5"/>
  <c r="JP124" i="5"/>
  <c r="HP124" i="5"/>
  <c r="EY124" i="5"/>
  <c r="CG124" i="5"/>
  <c r="U124" i="5"/>
  <c r="LS124" i="5"/>
  <c r="JH124" i="5"/>
  <c r="GL124" i="5"/>
  <c r="DX124" i="5"/>
  <c r="BV124" i="5"/>
  <c r="LF124" i="5"/>
  <c r="IK124" i="5"/>
  <c r="GI124" i="5"/>
  <c r="DW124" i="5"/>
  <c r="BB124" i="5"/>
  <c r="MG124" i="5"/>
  <c r="IH124" i="5"/>
  <c r="EW124" i="5"/>
  <c r="AQ124" i="5"/>
  <c r="LW124" i="5"/>
  <c r="IG124" i="5"/>
  <c r="EG124" i="5"/>
  <c r="AP124" i="5"/>
  <c r="LT124" i="5"/>
  <c r="IF124" i="5"/>
  <c r="DY124" i="5"/>
  <c r="AO124" i="5"/>
  <c r="KM124" i="5"/>
  <c r="GP124" i="5"/>
  <c r="CX124" i="5"/>
  <c r="LE124" i="5"/>
  <c r="FZ124" i="5"/>
  <c r="AN124" i="5"/>
  <c r="LD124" i="5"/>
  <c r="FQ124" i="5"/>
  <c r="JM124" i="5"/>
  <c r="DU124" i="5"/>
  <c r="KK124" i="5"/>
  <c r="CW124" i="5"/>
  <c r="KJ124" i="5"/>
  <c r="CO124" i="5"/>
  <c r="JO124" i="5"/>
  <c r="CF124" i="5"/>
  <c r="JI124" i="5"/>
  <c r="IJ124" i="5"/>
  <c r="HV124" i="5"/>
  <c r="GE124" i="5"/>
  <c r="HO124" i="5"/>
  <c r="GN124" i="5"/>
  <c r="FN124" i="5"/>
  <c r="FE124" i="5"/>
  <c r="DV124" i="5"/>
  <c r="CA124" i="5"/>
  <c r="BX124" i="5"/>
  <c r="AX124" i="5"/>
  <c r="NS84" i="5"/>
  <c r="NG84" i="5"/>
  <c r="MU84" i="5"/>
  <c r="MI84" i="5"/>
  <c r="LW84" i="5"/>
  <c r="LK84" i="5"/>
  <c r="KY84" i="5"/>
  <c r="KM84" i="5"/>
  <c r="KA84" i="5"/>
  <c r="JO84" i="5"/>
  <c r="JC84" i="5"/>
  <c r="IQ84" i="5"/>
  <c r="IE84" i="5"/>
  <c r="HS84" i="5"/>
  <c r="HG84" i="5"/>
  <c r="GU84" i="5"/>
  <c r="GI84" i="5"/>
  <c r="FW84" i="5"/>
  <c r="FK84" i="5"/>
  <c r="EY84" i="5"/>
  <c r="EM84" i="5"/>
  <c r="EA84" i="5"/>
  <c r="DO84" i="5"/>
  <c r="DC84" i="5"/>
  <c r="CQ84" i="5"/>
  <c r="CE84" i="5"/>
  <c r="BS84" i="5"/>
  <c r="BG84" i="5"/>
  <c r="AU84" i="5"/>
  <c r="AI84" i="5"/>
  <c r="W84" i="5"/>
  <c r="NR84" i="5"/>
  <c r="NF84" i="5"/>
  <c r="MT84" i="5"/>
  <c r="MH84" i="5"/>
  <c r="LV84" i="5"/>
  <c r="LJ84" i="5"/>
  <c r="KX84" i="5"/>
  <c r="KL84" i="5"/>
  <c r="JZ84" i="5"/>
  <c r="JN84" i="5"/>
  <c r="JB84" i="5"/>
  <c r="IP84" i="5"/>
  <c r="ID84" i="5"/>
  <c r="HR84" i="5"/>
  <c r="HF84" i="5"/>
  <c r="GT84" i="5"/>
  <c r="GH84" i="5"/>
  <c r="FV84" i="5"/>
  <c r="FJ84" i="5"/>
  <c r="EX84" i="5"/>
  <c r="EL84" i="5"/>
  <c r="DZ84" i="5"/>
  <c r="DN84" i="5"/>
  <c r="DB84" i="5"/>
  <c r="CP84" i="5"/>
  <c r="CD84" i="5"/>
  <c r="BR84" i="5"/>
  <c r="BF84" i="5"/>
  <c r="AT84" i="5"/>
  <c r="AH84" i="5"/>
  <c r="V84" i="5"/>
  <c r="NQ84" i="5"/>
  <c r="NE84" i="5"/>
  <c r="MS84" i="5"/>
  <c r="MG84" i="5"/>
  <c r="LU84" i="5"/>
  <c r="LI84" i="5"/>
  <c r="KW84" i="5"/>
  <c r="KK84" i="5"/>
  <c r="JY84" i="5"/>
  <c r="JM84" i="5"/>
  <c r="JA84" i="5"/>
  <c r="IO84" i="5"/>
  <c r="IC84" i="5"/>
  <c r="HQ84" i="5"/>
  <c r="HE84" i="5"/>
  <c r="GS84" i="5"/>
  <c r="GG84" i="5"/>
  <c r="FU84" i="5"/>
  <c r="FI84" i="5"/>
  <c r="EW84" i="5"/>
  <c r="EK84" i="5"/>
  <c r="DY84" i="5"/>
  <c r="DM84" i="5"/>
  <c r="DA84" i="5"/>
  <c r="CO84" i="5"/>
  <c r="CC84" i="5"/>
  <c r="BQ84" i="5"/>
  <c r="BE84" i="5"/>
  <c r="AS84" i="5"/>
  <c r="AG84" i="5"/>
  <c r="U84" i="5"/>
  <c r="NP84" i="5"/>
  <c r="ND84" i="5"/>
  <c r="MR84" i="5"/>
  <c r="MF84" i="5"/>
  <c r="LT84" i="5"/>
  <c r="LH84" i="5"/>
  <c r="KV84" i="5"/>
  <c r="KJ84" i="5"/>
  <c r="JX84" i="5"/>
  <c r="JL84" i="5"/>
  <c r="IZ84" i="5"/>
  <c r="IN84" i="5"/>
  <c r="IB84" i="5"/>
  <c r="HP84" i="5"/>
  <c r="HD84" i="5"/>
  <c r="GR84" i="5"/>
  <c r="GF84" i="5"/>
  <c r="FT84" i="5"/>
  <c r="FH84" i="5"/>
  <c r="EV84" i="5"/>
  <c r="EJ84" i="5"/>
  <c r="DX84" i="5"/>
  <c r="DL84" i="5"/>
  <c r="CZ84" i="5"/>
  <c r="CN84" i="5"/>
  <c r="CB84" i="5"/>
  <c r="BP84" i="5"/>
  <c r="BD84" i="5"/>
  <c r="AR84" i="5"/>
  <c r="AF84" i="5"/>
  <c r="T84" i="5"/>
  <c r="NO84" i="5"/>
  <c r="NC84" i="5"/>
  <c r="MQ84" i="5"/>
  <c r="ME84" i="5"/>
  <c r="LS84" i="5"/>
  <c r="LG84" i="5"/>
  <c r="KU84" i="5"/>
  <c r="KI84" i="5"/>
  <c r="JW84" i="5"/>
  <c r="JK84" i="5"/>
  <c r="IY84" i="5"/>
  <c r="IM84" i="5"/>
  <c r="IA84" i="5"/>
  <c r="HO84" i="5"/>
  <c r="HC84" i="5"/>
  <c r="GQ84" i="5"/>
  <c r="GE84" i="5"/>
  <c r="FS84" i="5"/>
  <c r="FG84" i="5"/>
  <c r="EU84" i="5"/>
  <c r="EI84" i="5"/>
  <c r="DW84" i="5"/>
  <c r="DK84" i="5"/>
  <c r="CY84" i="5"/>
  <c r="CM84" i="5"/>
  <c r="CA84" i="5"/>
  <c r="BO84" i="5"/>
  <c r="BC84" i="5"/>
  <c r="AQ84" i="5"/>
  <c r="AE84" i="5"/>
  <c r="NN84" i="5"/>
  <c r="NB84" i="5"/>
  <c r="MP84" i="5"/>
  <c r="MD84" i="5"/>
  <c r="LR84" i="5"/>
  <c r="LF84" i="5"/>
  <c r="KT84" i="5"/>
  <c r="KH84" i="5"/>
  <c r="JV84" i="5"/>
  <c r="JJ84" i="5"/>
  <c r="IX84" i="5"/>
  <c r="IL84" i="5"/>
  <c r="HZ84" i="5"/>
  <c r="HN84" i="5"/>
  <c r="HB84" i="5"/>
  <c r="GP84" i="5"/>
  <c r="GD84" i="5"/>
  <c r="FR84" i="5"/>
  <c r="FF84" i="5"/>
  <c r="ET84" i="5"/>
  <c r="EH84" i="5"/>
  <c r="DV84" i="5"/>
  <c r="DJ84" i="5"/>
  <c r="CX84" i="5"/>
  <c r="CL84" i="5"/>
  <c r="BZ84" i="5"/>
  <c r="BN84" i="5"/>
  <c r="BB84" i="5"/>
  <c r="AP84" i="5"/>
  <c r="AD84" i="5"/>
  <c r="NM84" i="5"/>
  <c r="MO84" i="5"/>
  <c r="LQ84" i="5"/>
  <c r="KS84" i="5"/>
  <c r="JU84" i="5"/>
  <c r="IW84" i="5"/>
  <c r="HY84" i="5"/>
  <c r="HA84" i="5"/>
  <c r="GC84" i="5"/>
  <c r="FE84" i="5"/>
  <c r="EG84" i="5"/>
  <c r="DI84" i="5"/>
  <c r="CK84" i="5"/>
  <c r="BM84" i="5"/>
  <c r="AO84" i="5"/>
  <c r="JI84" i="5"/>
  <c r="NL84" i="5"/>
  <c r="MN84" i="5"/>
  <c r="LP84" i="5"/>
  <c r="KR84" i="5"/>
  <c r="JT84" i="5"/>
  <c r="IV84" i="5"/>
  <c r="HX84" i="5"/>
  <c r="GZ84" i="5"/>
  <c r="GB84" i="5"/>
  <c r="FD84" i="5"/>
  <c r="EF84" i="5"/>
  <c r="DH84" i="5"/>
  <c r="CJ84" i="5"/>
  <c r="BL84" i="5"/>
  <c r="AN84" i="5"/>
  <c r="ES84" i="5"/>
  <c r="MB84" i="5"/>
  <c r="JH84" i="5"/>
  <c r="HL84" i="5"/>
  <c r="FP84" i="5"/>
  <c r="DT84" i="5"/>
  <c r="BX84" i="5"/>
  <c r="AB84" i="5"/>
  <c r="NK84" i="5"/>
  <c r="MM84" i="5"/>
  <c r="LO84" i="5"/>
  <c r="KQ84" i="5"/>
  <c r="JS84" i="5"/>
  <c r="IU84" i="5"/>
  <c r="HW84" i="5"/>
  <c r="GY84" i="5"/>
  <c r="GA84" i="5"/>
  <c r="FC84" i="5"/>
  <c r="EE84" i="5"/>
  <c r="DG84" i="5"/>
  <c r="CI84" i="5"/>
  <c r="BK84" i="5"/>
  <c r="AM84" i="5"/>
  <c r="NA84" i="5"/>
  <c r="LE84" i="5"/>
  <c r="IK84" i="5"/>
  <c r="FQ84" i="5"/>
  <c r="CW84" i="5"/>
  <c r="BA84" i="5"/>
  <c r="NJ84" i="5"/>
  <c r="ML84" i="5"/>
  <c r="LN84" i="5"/>
  <c r="KP84" i="5"/>
  <c r="JR84" i="5"/>
  <c r="IT84" i="5"/>
  <c r="HV84" i="5"/>
  <c r="GX84" i="5"/>
  <c r="FZ84" i="5"/>
  <c r="FB84" i="5"/>
  <c r="ED84" i="5"/>
  <c r="DF84" i="5"/>
  <c r="CH84" i="5"/>
  <c r="BJ84" i="5"/>
  <c r="AL84" i="5"/>
  <c r="MZ84" i="5"/>
  <c r="LD84" i="5"/>
  <c r="IJ84" i="5"/>
  <c r="GN84" i="5"/>
  <c r="ER84" i="5"/>
  <c r="CV84" i="5"/>
  <c r="AZ84" i="5"/>
  <c r="NI84" i="5"/>
  <c r="MK84" i="5"/>
  <c r="LM84" i="5"/>
  <c r="KO84" i="5"/>
  <c r="JQ84" i="5"/>
  <c r="IS84" i="5"/>
  <c r="HU84" i="5"/>
  <c r="GW84" i="5"/>
  <c r="FY84" i="5"/>
  <c r="FA84" i="5"/>
  <c r="EC84" i="5"/>
  <c r="DE84" i="5"/>
  <c r="CG84" i="5"/>
  <c r="BI84" i="5"/>
  <c r="AK84" i="5"/>
  <c r="HM84" i="5"/>
  <c r="KF84" i="5"/>
  <c r="NH84" i="5"/>
  <c r="MJ84" i="5"/>
  <c r="LL84" i="5"/>
  <c r="KN84" i="5"/>
  <c r="JP84" i="5"/>
  <c r="IR84" i="5"/>
  <c r="HT84" i="5"/>
  <c r="GV84" i="5"/>
  <c r="FX84" i="5"/>
  <c r="EZ84" i="5"/>
  <c r="EB84" i="5"/>
  <c r="DD84" i="5"/>
  <c r="CF84" i="5"/>
  <c r="BH84" i="5"/>
  <c r="AJ84" i="5"/>
  <c r="MC84" i="5"/>
  <c r="KG84" i="5"/>
  <c r="GO84" i="5"/>
  <c r="DU84" i="5"/>
  <c r="BY84" i="5"/>
  <c r="AC84" i="5"/>
  <c r="MY84" i="5"/>
  <c r="KE84" i="5"/>
  <c r="HK84" i="5"/>
  <c r="EQ84" i="5"/>
  <c r="BW84" i="5"/>
  <c r="MX84" i="5"/>
  <c r="KD84" i="5"/>
  <c r="HJ84" i="5"/>
  <c r="EP84" i="5"/>
  <c r="BV84" i="5"/>
  <c r="MW84" i="5"/>
  <c r="KC84" i="5"/>
  <c r="HI84" i="5"/>
  <c r="EO84" i="5"/>
  <c r="BU84" i="5"/>
  <c r="LZ84" i="5"/>
  <c r="JF84" i="5"/>
  <c r="GL84" i="5"/>
  <c r="DR84" i="5"/>
  <c r="AX84" i="5"/>
  <c r="MV84" i="5"/>
  <c r="KB84" i="5"/>
  <c r="HH84" i="5"/>
  <c r="EN84" i="5"/>
  <c r="BT84" i="5"/>
  <c r="MA84" i="5"/>
  <c r="JG84" i="5"/>
  <c r="GM84" i="5"/>
  <c r="DS84" i="5"/>
  <c r="AY84" i="5"/>
  <c r="LX84" i="5"/>
  <c r="JD84" i="5"/>
  <c r="GJ84" i="5"/>
  <c r="DP84" i="5"/>
  <c r="AV84" i="5"/>
  <c r="LC84" i="5"/>
  <c r="II84" i="5"/>
  <c r="FO84" i="5"/>
  <c r="CU84" i="5"/>
  <c r="AA84" i="5"/>
  <c r="GK84" i="5"/>
  <c r="FN84" i="5"/>
  <c r="KZ84" i="5"/>
  <c r="Z84" i="5"/>
  <c r="IG84" i="5"/>
  <c r="X84" i="5"/>
  <c r="FM84" i="5"/>
  <c r="LA84" i="5"/>
  <c r="JE84" i="5"/>
  <c r="NT84" i="5"/>
  <c r="FL84" i="5"/>
  <c r="AW84" i="5"/>
  <c r="IH84" i="5"/>
  <c r="Y84" i="5"/>
  <c r="IF84" i="5"/>
  <c r="LY84" i="5"/>
  <c r="DQ84" i="5"/>
  <c r="LB84" i="5"/>
  <c r="CT84" i="5"/>
  <c r="CS84" i="5"/>
  <c r="CR84" i="5"/>
  <c r="NJ121" i="5"/>
  <c r="MX121" i="5"/>
  <c r="ML121" i="5"/>
  <c r="LZ121" i="5"/>
  <c r="LN121" i="5"/>
  <c r="LB121" i="5"/>
  <c r="KP121" i="5"/>
  <c r="KD121" i="5"/>
  <c r="JR121" i="5"/>
  <c r="JF121" i="5"/>
  <c r="IT121" i="5"/>
  <c r="IH121" i="5"/>
  <c r="HV121" i="5"/>
  <c r="HJ121" i="5"/>
  <c r="NQ121" i="5"/>
  <c r="ND121" i="5"/>
  <c r="MQ121" i="5"/>
  <c r="MD121" i="5"/>
  <c r="LQ121" i="5"/>
  <c r="LD121" i="5"/>
  <c r="KQ121" i="5"/>
  <c r="KC121" i="5"/>
  <c r="JP121" i="5"/>
  <c r="JC121" i="5"/>
  <c r="IP121" i="5"/>
  <c r="IC121" i="5"/>
  <c r="HP121" i="5"/>
  <c r="HC121" i="5"/>
  <c r="GQ121" i="5"/>
  <c r="GE121" i="5"/>
  <c r="FS121" i="5"/>
  <c r="FG121" i="5"/>
  <c r="EU121" i="5"/>
  <c r="EI121" i="5"/>
  <c r="DW121" i="5"/>
  <c r="DK121" i="5"/>
  <c r="CY121" i="5"/>
  <c r="CM121" i="5"/>
  <c r="CA121" i="5"/>
  <c r="BO121" i="5"/>
  <c r="BC121" i="5"/>
  <c r="AQ121" i="5"/>
  <c r="AE121" i="5"/>
  <c r="NP121" i="5"/>
  <c r="NC121" i="5"/>
  <c r="MP121" i="5"/>
  <c r="MC121" i="5"/>
  <c r="LP121" i="5"/>
  <c r="LC121" i="5"/>
  <c r="KO121" i="5"/>
  <c r="KB121" i="5"/>
  <c r="JO121" i="5"/>
  <c r="JB121" i="5"/>
  <c r="IO121" i="5"/>
  <c r="IB121" i="5"/>
  <c r="HO121" i="5"/>
  <c r="HB121" i="5"/>
  <c r="GP121" i="5"/>
  <c r="GD121" i="5"/>
  <c r="FR121" i="5"/>
  <c r="FF121" i="5"/>
  <c r="ET121" i="5"/>
  <c r="EH121" i="5"/>
  <c r="DV121" i="5"/>
  <c r="DJ121" i="5"/>
  <c r="CX121" i="5"/>
  <c r="CL121" i="5"/>
  <c r="BZ121" i="5"/>
  <c r="BN121" i="5"/>
  <c r="BB121" i="5"/>
  <c r="AP121" i="5"/>
  <c r="AD121" i="5"/>
  <c r="NL121" i="5"/>
  <c r="MV121" i="5"/>
  <c r="MG121" i="5"/>
  <c r="LR121" i="5"/>
  <c r="KZ121" i="5"/>
  <c r="KK121" i="5"/>
  <c r="JV121" i="5"/>
  <c r="JG121" i="5"/>
  <c r="IQ121" i="5"/>
  <c r="HZ121" i="5"/>
  <c r="HK121" i="5"/>
  <c r="GV121" i="5"/>
  <c r="GH121" i="5"/>
  <c r="FT121" i="5"/>
  <c r="FD121" i="5"/>
  <c r="EP121" i="5"/>
  <c r="EB121" i="5"/>
  <c r="DN121" i="5"/>
  <c r="CZ121" i="5"/>
  <c r="CJ121" i="5"/>
  <c r="BV121" i="5"/>
  <c r="BH121" i="5"/>
  <c r="AT121" i="5"/>
  <c r="AF121" i="5"/>
  <c r="NK121" i="5"/>
  <c r="MU121" i="5"/>
  <c r="MF121" i="5"/>
  <c r="LO121" i="5"/>
  <c r="KY121" i="5"/>
  <c r="KJ121" i="5"/>
  <c r="JU121" i="5"/>
  <c r="JE121" i="5"/>
  <c r="IN121" i="5"/>
  <c r="HY121" i="5"/>
  <c r="HI121" i="5"/>
  <c r="GU121" i="5"/>
  <c r="GG121" i="5"/>
  <c r="FQ121" i="5"/>
  <c r="FC121" i="5"/>
  <c r="EO121" i="5"/>
  <c r="EA121" i="5"/>
  <c r="DM121" i="5"/>
  <c r="CW121" i="5"/>
  <c r="CI121" i="5"/>
  <c r="BU121" i="5"/>
  <c r="BG121" i="5"/>
  <c r="AS121" i="5"/>
  <c r="AC121" i="5"/>
  <c r="NG121" i="5"/>
  <c r="MN121" i="5"/>
  <c r="LV121" i="5"/>
  <c r="LE121" i="5"/>
  <c r="KI121" i="5"/>
  <c r="JQ121" i="5"/>
  <c r="IX121" i="5"/>
  <c r="IF121" i="5"/>
  <c r="HM121" i="5"/>
  <c r="GT121" i="5"/>
  <c r="GB121" i="5"/>
  <c r="FL121" i="5"/>
  <c r="EV121" i="5"/>
  <c r="ED121" i="5"/>
  <c r="DL121" i="5"/>
  <c r="CT121" i="5"/>
  <c r="CD121" i="5"/>
  <c r="NF121" i="5"/>
  <c r="MK121" i="5"/>
  <c r="LS121" i="5"/>
  <c r="KV121" i="5"/>
  <c r="KA121" i="5"/>
  <c r="JI121" i="5"/>
  <c r="IL121" i="5"/>
  <c r="HS121" i="5"/>
  <c r="GY121" i="5"/>
  <c r="GF121" i="5"/>
  <c r="FM121" i="5"/>
  <c r="ES121" i="5"/>
  <c r="DZ121" i="5"/>
  <c r="DG121" i="5"/>
  <c r="CP121" i="5"/>
  <c r="BW121" i="5"/>
  <c r="BE121" i="5"/>
  <c r="AM121" i="5"/>
  <c r="W121" i="5"/>
  <c r="NE121" i="5"/>
  <c r="MJ121" i="5"/>
  <c r="LM121" i="5"/>
  <c r="KU121" i="5"/>
  <c r="JZ121" i="5"/>
  <c r="JH121" i="5"/>
  <c r="IK121" i="5"/>
  <c r="HR121" i="5"/>
  <c r="GX121" i="5"/>
  <c r="GC121" i="5"/>
  <c r="FK121" i="5"/>
  <c r="ER121" i="5"/>
  <c r="DY121" i="5"/>
  <c r="DF121" i="5"/>
  <c r="CO121" i="5"/>
  <c r="BT121" i="5"/>
  <c r="BD121" i="5"/>
  <c r="AL121" i="5"/>
  <c r="V121" i="5"/>
  <c r="NB121" i="5"/>
  <c r="MI121" i="5"/>
  <c r="LL121" i="5"/>
  <c r="KT121" i="5"/>
  <c r="JY121" i="5"/>
  <c r="JD121" i="5"/>
  <c r="IJ121" i="5"/>
  <c r="HQ121" i="5"/>
  <c r="GW121" i="5"/>
  <c r="GA121" i="5"/>
  <c r="FJ121" i="5"/>
  <c r="EQ121" i="5"/>
  <c r="DX121" i="5"/>
  <c r="DE121" i="5"/>
  <c r="CN121" i="5"/>
  <c r="BS121" i="5"/>
  <c r="BA121" i="5"/>
  <c r="AK121" i="5"/>
  <c r="U121" i="5"/>
  <c r="MW121" i="5"/>
  <c r="LW121" i="5"/>
  <c r="KS121" i="5"/>
  <c r="JS121" i="5"/>
  <c r="IS121" i="5"/>
  <c r="HN121" i="5"/>
  <c r="GN121" i="5"/>
  <c r="FP121" i="5"/>
  <c r="EN121" i="5"/>
  <c r="DR121" i="5"/>
  <c r="CS121" i="5"/>
  <c r="BR121" i="5"/>
  <c r="AW121" i="5"/>
  <c r="Z121" i="5"/>
  <c r="NT121" i="5"/>
  <c r="NN121" i="5"/>
  <c r="MM121" i="5"/>
  <c r="LI121" i="5"/>
  <c r="KH121" i="5"/>
  <c r="JJ121" i="5"/>
  <c r="IE121" i="5"/>
  <c r="HE121" i="5"/>
  <c r="GI121" i="5"/>
  <c r="FE121" i="5"/>
  <c r="EG121" i="5"/>
  <c r="DH121" i="5"/>
  <c r="CG121" i="5"/>
  <c r="BK121" i="5"/>
  <c r="AN121" i="5"/>
  <c r="NM121" i="5"/>
  <c r="NS121" i="5"/>
  <c r="MH121" i="5"/>
  <c r="LF121" i="5"/>
  <c r="JW121" i="5"/>
  <c r="IR121" i="5"/>
  <c r="HG121" i="5"/>
  <c r="FZ121" i="5"/>
  <c r="EZ121" i="5"/>
  <c r="DT121" i="5"/>
  <c r="CR121" i="5"/>
  <c r="BM121" i="5"/>
  <c r="AJ121" i="5"/>
  <c r="NR121" i="5"/>
  <c r="ME121" i="5"/>
  <c r="LA121" i="5"/>
  <c r="JT121" i="5"/>
  <c r="IM121" i="5"/>
  <c r="HF121" i="5"/>
  <c r="FY121" i="5"/>
  <c r="EY121" i="5"/>
  <c r="DS121" i="5"/>
  <c r="CQ121" i="5"/>
  <c r="BL121" i="5"/>
  <c r="AI121" i="5"/>
  <c r="NO121" i="5"/>
  <c r="MB121" i="5"/>
  <c r="KX121" i="5"/>
  <c r="JN121" i="5"/>
  <c r="II121" i="5"/>
  <c r="HD121" i="5"/>
  <c r="FX121" i="5"/>
  <c r="EX121" i="5"/>
  <c r="DQ121" i="5"/>
  <c r="CK121" i="5"/>
  <c r="BJ121" i="5"/>
  <c r="AH121" i="5"/>
  <c r="NA121" i="5"/>
  <c r="LX121" i="5"/>
  <c r="KN121" i="5"/>
  <c r="JK121" i="5"/>
  <c r="IA121" i="5"/>
  <c r="GS121" i="5"/>
  <c r="FU121" i="5"/>
  <c r="EL121" i="5"/>
  <c r="DI121" i="5"/>
  <c r="CE121" i="5"/>
  <c r="AZ121" i="5"/>
  <c r="AA121" i="5"/>
  <c r="MT121" i="5"/>
  <c r="KW121" i="5"/>
  <c r="IY121" i="5"/>
  <c r="HA121" i="5"/>
  <c r="FI121" i="5"/>
  <c r="DP121" i="5"/>
  <c r="BY121" i="5"/>
  <c r="AG121" i="5"/>
  <c r="MS121" i="5"/>
  <c r="KR121" i="5"/>
  <c r="IW121" i="5"/>
  <c r="GZ121" i="5"/>
  <c r="FH121" i="5"/>
  <c r="DO121" i="5"/>
  <c r="BX121" i="5"/>
  <c r="AB121" i="5"/>
  <c r="LY121" i="5"/>
  <c r="KF121" i="5"/>
  <c r="ID121" i="5"/>
  <c r="GL121" i="5"/>
  <c r="EM121" i="5"/>
  <c r="DA121" i="5"/>
  <c r="BF121" i="5"/>
  <c r="NH121" i="5"/>
  <c r="KM121" i="5"/>
  <c r="HX121" i="5"/>
  <c r="FV121" i="5"/>
  <c r="DD121" i="5"/>
  <c r="AY121" i="5"/>
  <c r="MZ121" i="5"/>
  <c r="KL121" i="5"/>
  <c r="HW121" i="5"/>
  <c r="FO121" i="5"/>
  <c r="DC121" i="5"/>
  <c r="AX121" i="5"/>
  <c r="MY121" i="5"/>
  <c r="KG121" i="5"/>
  <c r="HU121" i="5"/>
  <c r="FN121" i="5"/>
  <c r="DB121" i="5"/>
  <c r="AV121" i="5"/>
  <c r="LU121" i="5"/>
  <c r="IV121" i="5"/>
  <c r="FB121" i="5"/>
  <c r="CF121" i="5"/>
  <c r="LT121" i="5"/>
  <c r="IU121" i="5"/>
  <c r="FA121" i="5"/>
  <c r="CC121" i="5"/>
  <c r="LK121" i="5"/>
  <c r="IG121" i="5"/>
  <c r="EW121" i="5"/>
  <c r="CB121" i="5"/>
  <c r="LG121" i="5"/>
  <c r="HH121" i="5"/>
  <c r="EF121" i="5"/>
  <c r="BI121" i="5"/>
  <c r="JM121" i="5"/>
  <c r="EK121" i="5"/>
  <c r="AO121" i="5"/>
  <c r="JL121" i="5"/>
  <c r="EJ121" i="5"/>
  <c r="Y121" i="5"/>
  <c r="JA121" i="5"/>
  <c r="EE121" i="5"/>
  <c r="X121" i="5"/>
  <c r="IZ121" i="5"/>
  <c r="EC121" i="5"/>
  <c r="T121" i="5"/>
  <c r="NI121" i="5"/>
  <c r="HT121" i="5"/>
  <c r="DU121" i="5"/>
  <c r="MR121" i="5"/>
  <c r="HL121" i="5"/>
  <c r="CV121" i="5"/>
  <c r="MO121" i="5"/>
  <c r="CU121" i="5"/>
  <c r="MA121" i="5"/>
  <c r="CH121" i="5"/>
  <c r="LJ121" i="5"/>
  <c r="BQ121" i="5"/>
  <c r="LH121" i="5"/>
  <c r="BP121" i="5"/>
  <c r="KE121" i="5"/>
  <c r="AU121" i="5"/>
  <c r="JX121" i="5"/>
  <c r="AR121" i="5"/>
  <c r="GR121" i="5"/>
  <c r="GO121" i="5"/>
  <c r="GM121" i="5"/>
  <c r="GK121" i="5"/>
  <c r="GJ121" i="5"/>
  <c r="FW121" i="5"/>
  <c r="NS111" i="5"/>
  <c r="NG111" i="5"/>
  <c r="MU111" i="5"/>
  <c r="MI111" i="5"/>
  <c r="LW111" i="5"/>
  <c r="LK111" i="5"/>
  <c r="KY111" i="5"/>
  <c r="KM111" i="5"/>
  <c r="NN111" i="5"/>
  <c r="NA111" i="5"/>
  <c r="MN111" i="5"/>
  <c r="MA111" i="5"/>
  <c r="LN111" i="5"/>
  <c r="LA111" i="5"/>
  <c r="KN111" i="5"/>
  <c r="KA111" i="5"/>
  <c r="JO111" i="5"/>
  <c r="JC111" i="5"/>
  <c r="IQ111" i="5"/>
  <c r="IE111" i="5"/>
  <c r="HS111" i="5"/>
  <c r="HG111" i="5"/>
  <c r="GU111" i="5"/>
  <c r="GI111" i="5"/>
  <c r="FW111" i="5"/>
  <c r="FK111" i="5"/>
  <c r="EY111" i="5"/>
  <c r="EM111" i="5"/>
  <c r="EA111" i="5"/>
  <c r="DO111" i="5"/>
  <c r="DC111" i="5"/>
  <c r="CQ111" i="5"/>
  <c r="CE111" i="5"/>
  <c r="BS111" i="5"/>
  <c r="BG111" i="5"/>
  <c r="AU111" i="5"/>
  <c r="AI111" i="5"/>
  <c r="W111" i="5"/>
  <c r="NM111" i="5"/>
  <c r="MZ111" i="5"/>
  <c r="MM111" i="5"/>
  <c r="LZ111" i="5"/>
  <c r="LM111" i="5"/>
  <c r="KZ111" i="5"/>
  <c r="KL111" i="5"/>
  <c r="JZ111" i="5"/>
  <c r="JN111" i="5"/>
  <c r="JB111" i="5"/>
  <c r="IP111" i="5"/>
  <c r="ID111" i="5"/>
  <c r="HR111" i="5"/>
  <c r="HF111" i="5"/>
  <c r="GT111" i="5"/>
  <c r="GH111" i="5"/>
  <c r="FV111" i="5"/>
  <c r="FJ111" i="5"/>
  <c r="EX111" i="5"/>
  <c r="EL111" i="5"/>
  <c r="DZ111" i="5"/>
  <c r="DN111" i="5"/>
  <c r="DB111" i="5"/>
  <c r="CP111" i="5"/>
  <c r="CD111" i="5"/>
  <c r="BR111" i="5"/>
  <c r="BF111" i="5"/>
  <c r="AT111" i="5"/>
  <c r="AH111" i="5"/>
  <c r="V111" i="5"/>
  <c r="NI111" i="5"/>
  <c r="MS111" i="5"/>
  <c r="MD111" i="5"/>
  <c r="LO111" i="5"/>
  <c r="KW111" i="5"/>
  <c r="KH111" i="5"/>
  <c r="JT111" i="5"/>
  <c r="JF111" i="5"/>
  <c r="IR111" i="5"/>
  <c r="IB111" i="5"/>
  <c r="HN111" i="5"/>
  <c r="GZ111" i="5"/>
  <c r="GL111" i="5"/>
  <c r="FX111" i="5"/>
  <c r="FH111" i="5"/>
  <c r="ET111" i="5"/>
  <c r="EF111" i="5"/>
  <c r="DR111" i="5"/>
  <c r="DD111" i="5"/>
  <c r="CN111" i="5"/>
  <c r="BZ111" i="5"/>
  <c r="BL111" i="5"/>
  <c r="AX111" i="5"/>
  <c r="AJ111" i="5"/>
  <c r="T111" i="5"/>
  <c r="NH111" i="5"/>
  <c r="MR111" i="5"/>
  <c r="MC111" i="5"/>
  <c r="LL111" i="5"/>
  <c r="KV111" i="5"/>
  <c r="KG111" i="5"/>
  <c r="JS111" i="5"/>
  <c r="JE111" i="5"/>
  <c r="IO111" i="5"/>
  <c r="IA111" i="5"/>
  <c r="HM111" i="5"/>
  <c r="GY111" i="5"/>
  <c r="GK111" i="5"/>
  <c r="FU111" i="5"/>
  <c r="FG111" i="5"/>
  <c r="ES111" i="5"/>
  <c r="EE111" i="5"/>
  <c r="DQ111" i="5"/>
  <c r="DA111" i="5"/>
  <c r="CM111" i="5"/>
  <c r="BY111" i="5"/>
  <c r="BK111" i="5"/>
  <c r="AW111" i="5"/>
  <c r="AG111" i="5"/>
  <c r="NL111" i="5"/>
  <c r="MT111" i="5"/>
  <c r="LY111" i="5"/>
  <c r="LG111" i="5"/>
  <c r="KP111" i="5"/>
  <c r="JW111" i="5"/>
  <c r="JG111" i="5"/>
  <c r="IM111" i="5"/>
  <c r="HW111" i="5"/>
  <c r="HE111" i="5"/>
  <c r="GO111" i="5"/>
  <c r="FY111" i="5"/>
  <c r="FE111" i="5"/>
  <c r="EO111" i="5"/>
  <c r="DW111" i="5"/>
  <c r="DG111" i="5"/>
  <c r="CO111" i="5"/>
  <c r="BW111" i="5"/>
  <c r="BE111" i="5"/>
  <c r="AO111" i="5"/>
  <c r="Y111" i="5"/>
  <c r="NK111" i="5"/>
  <c r="MQ111" i="5"/>
  <c r="LX111" i="5"/>
  <c r="LF111" i="5"/>
  <c r="KO111" i="5"/>
  <c r="JV111" i="5"/>
  <c r="JD111" i="5"/>
  <c r="IL111" i="5"/>
  <c r="HV111" i="5"/>
  <c r="HD111" i="5"/>
  <c r="GN111" i="5"/>
  <c r="FT111" i="5"/>
  <c r="FD111" i="5"/>
  <c r="EN111" i="5"/>
  <c r="DV111" i="5"/>
  <c r="DF111" i="5"/>
  <c r="CL111" i="5"/>
  <c r="BV111" i="5"/>
  <c r="BD111" i="5"/>
  <c r="AN111" i="5"/>
  <c r="X111" i="5"/>
  <c r="NR111" i="5"/>
  <c r="MW111" i="5"/>
  <c r="LV111" i="5"/>
  <c r="LC111" i="5"/>
  <c r="KE111" i="5"/>
  <c r="JK111" i="5"/>
  <c r="IS111" i="5"/>
  <c r="HU111" i="5"/>
  <c r="HA111" i="5"/>
  <c r="GE111" i="5"/>
  <c r="FM111" i="5"/>
  <c r="EQ111" i="5"/>
  <c r="DU111" i="5"/>
  <c r="CY111" i="5"/>
  <c r="CG111" i="5"/>
  <c r="BM111" i="5"/>
  <c r="AQ111" i="5"/>
  <c r="U111" i="5"/>
  <c r="NP111" i="5"/>
  <c r="MP111" i="5"/>
  <c r="LT111" i="5"/>
  <c r="KX111" i="5"/>
  <c r="KC111" i="5"/>
  <c r="JI111" i="5"/>
  <c r="IK111" i="5"/>
  <c r="HQ111" i="5"/>
  <c r="GW111" i="5"/>
  <c r="GC111" i="5"/>
  <c r="FI111" i="5"/>
  <c r="EK111" i="5"/>
  <c r="DS111" i="5"/>
  <c r="CW111" i="5"/>
  <c r="CC111" i="5"/>
  <c r="BI111" i="5"/>
  <c r="AM111" i="5"/>
  <c r="NJ111" i="5"/>
  <c r="MJ111" i="5"/>
  <c r="LI111" i="5"/>
  <c r="KI111" i="5"/>
  <c r="JJ111" i="5"/>
  <c r="II111" i="5"/>
  <c r="HK111" i="5"/>
  <c r="GM111" i="5"/>
  <c r="FO111" i="5"/>
  <c r="EP111" i="5"/>
  <c r="DM111" i="5"/>
  <c r="CS111" i="5"/>
  <c r="BQ111" i="5"/>
  <c r="AS111" i="5"/>
  <c r="NF111" i="5"/>
  <c r="MH111" i="5"/>
  <c r="LH111" i="5"/>
  <c r="KF111" i="5"/>
  <c r="JH111" i="5"/>
  <c r="IH111" i="5"/>
  <c r="HJ111" i="5"/>
  <c r="GJ111" i="5"/>
  <c r="FN111" i="5"/>
  <c r="EJ111" i="5"/>
  <c r="DL111" i="5"/>
  <c r="CR111" i="5"/>
  <c r="BP111" i="5"/>
  <c r="AR111" i="5"/>
  <c r="NE111" i="5"/>
  <c r="MG111" i="5"/>
  <c r="LE111" i="5"/>
  <c r="KD111" i="5"/>
  <c r="JA111" i="5"/>
  <c r="IG111" i="5"/>
  <c r="HI111" i="5"/>
  <c r="GG111" i="5"/>
  <c r="FL111" i="5"/>
  <c r="EI111" i="5"/>
  <c r="DK111" i="5"/>
  <c r="CK111" i="5"/>
  <c r="BO111" i="5"/>
  <c r="AP111" i="5"/>
  <c r="MY111" i="5"/>
  <c r="LQ111" i="5"/>
  <c r="KB111" i="5"/>
  <c r="IW111" i="5"/>
  <c r="HP111" i="5"/>
  <c r="GF111" i="5"/>
  <c r="FA111" i="5"/>
  <c r="DX111" i="5"/>
  <c r="CJ111" i="5"/>
  <c r="BC111" i="5"/>
  <c r="AB111" i="5"/>
  <c r="MX111" i="5"/>
  <c r="LP111" i="5"/>
  <c r="JY111" i="5"/>
  <c r="IV111" i="5"/>
  <c r="HO111" i="5"/>
  <c r="GD111" i="5"/>
  <c r="EZ111" i="5"/>
  <c r="DT111" i="5"/>
  <c r="CI111" i="5"/>
  <c r="BB111" i="5"/>
  <c r="AA111" i="5"/>
  <c r="MK111" i="5"/>
  <c r="KU111" i="5"/>
  <c r="JQ111" i="5"/>
  <c r="IJ111" i="5"/>
  <c r="HB111" i="5"/>
  <c r="FS111" i="5"/>
  <c r="ER111" i="5"/>
  <c r="DH111" i="5"/>
  <c r="CA111" i="5"/>
  <c r="AV111" i="5"/>
  <c r="NT111" i="5"/>
  <c r="MF111" i="5"/>
  <c r="KT111" i="5"/>
  <c r="JP111" i="5"/>
  <c r="IF111" i="5"/>
  <c r="GX111" i="5"/>
  <c r="FR111" i="5"/>
  <c r="EH111" i="5"/>
  <c r="DE111" i="5"/>
  <c r="BX111" i="5"/>
  <c r="AL111" i="5"/>
  <c r="MB111" i="5"/>
  <c r="JX111" i="5"/>
  <c r="HZ111" i="5"/>
  <c r="GB111" i="5"/>
  <c r="ED111" i="5"/>
  <c r="CH111" i="5"/>
  <c r="AF111" i="5"/>
  <c r="LU111" i="5"/>
  <c r="JU111" i="5"/>
  <c r="HY111" i="5"/>
  <c r="GA111" i="5"/>
  <c r="EC111" i="5"/>
  <c r="CF111" i="5"/>
  <c r="AE111" i="5"/>
  <c r="LS111" i="5"/>
  <c r="JR111" i="5"/>
  <c r="HX111" i="5"/>
  <c r="FZ111" i="5"/>
  <c r="EB111" i="5"/>
  <c r="CB111" i="5"/>
  <c r="AD111" i="5"/>
  <c r="ND111" i="5"/>
  <c r="LD111" i="5"/>
  <c r="IZ111" i="5"/>
  <c r="HH111" i="5"/>
  <c r="FF111" i="5"/>
  <c r="DJ111" i="5"/>
  <c r="BN111" i="5"/>
  <c r="NQ111" i="5"/>
  <c r="KR111" i="5"/>
  <c r="HT111" i="5"/>
  <c r="EW111" i="5"/>
  <c r="BU111" i="5"/>
  <c r="NO111" i="5"/>
  <c r="KQ111" i="5"/>
  <c r="HL111" i="5"/>
  <c r="EV111" i="5"/>
  <c r="BT111" i="5"/>
  <c r="MO111" i="5"/>
  <c r="JL111" i="5"/>
  <c r="GR111" i="5"/>
  <c r="DP111" i="5"/>
  <c r="AZ111" i="5"/>
  <c r="NC111" i="5"/>
  <c r="IY111" i="5"/>
  <c r="FP111" i="5"/>
  <c r="BJ111" i="5"/>
  <c r="NB111" i="5"/>
  <c r="IX111" i="5"/>
  <c r="FC111" i="5"/>
  <c r="BH111" i="5"/>
  <c r="MV111" i="5"/>
  <c r="IU111" i="5"/>
  <c r="FB111" i="5"/>
  <c r="BA111" i="5"/>
  <c r="KK111" i="5"/>
  <c r="EU111" i="5"/>
  <c r="Z111" i="5"/>
  <c r="KJ111" i="5"/>
  <c r="EG111" i="5"/>
  <c r="JM111" i="5"/>
  <c r="DY111" i="5"/>
  <c r="IC111" i="5"/>
  <c r="CX111" i="5"/>
  <c r="LR111" i="5"/>
  <c r="DI111" i="5"/>
  <c r="LJ111" i="5"/>
  <c r="CZ111" i="5"/>
  <c r="LB111" i="5"/>
  <c r="CV111" i="5"/>
  <c r="KS111" i="5"/>
  <c r="CU111" i="5"/>
  <c r="IT111" i="5"/>
  <c r="CT111" i="5"/>
  <c r="IN111" i="5"/>
  <c r="AY111" i="5"/>
  <c r="AK111" i="5"/>
  <c r="AC111" i="5"/>
  <c r="ML111" i="5"/>
  <c r="ME111" i="5"/>
  <c r="GV111" i="5"/>
  <c r="HC111" i="5"/>
  <c r="GS111" i="5"/>
  <c r="GQ111" i="5"/>
  <c r="GP111" i="5"/>
  <c r="FQ111" i="5"/>
  <c r="NO82" i="5"/>
  <c r="NC82" i="5"/>
  <c r="MQ82" i="5"/>
  <c r="ME82" i="5"/>
  <c r="LS82" i="5"/>
  <c r="LG82" i="5"/>
  <c r="KU82" i="5"/>
  <c r="KI82" i="5"/>
  <c r="JW82" i="5"/>
  <c r="JK82" i="5"/>
  <c r="IY82" i="5"/>
  <c r="IM82" i="5"/>
  <c r="IA82" i="5"/>
  <c r="HO82" i="5"/>
  <c r="HC82" i="5"/>
  <c r="GQ82" i="5"/>
  <c r="NN82" i="5"/>
  <c r="NB82" i="5"/>
  <c r="MP82" i="5"/>
  <c r="MD82" i="5"/>
  <c r="LR82" i="5"/>
  <c r="LF82" i="5"/>
  <c r="KT82" i="5"/>
  <c r="KH82" i="5"/>
  <c r="JV82" i="5"/>
  <c r="JJ82" i="5"/>
  <c r="IX82" i="5"/>
  <c r="IL82" i="5"/>
  <c r="HZ82" i="5"/>
  <c r="HN82" i="5"/>
  <c r="HB82" i="5"/>
  <c r="GP82" i="5"/>
  <c r="GD82" i="5"/>
  <c r="FR82" i="5"/>
  <c r="FF82" i="5"/>
  <c r="ET82" i="5"/>
  <c r="EH82" i="5"/>
  <c r="DV82" i="5"/>
  <c r="DJ82" i="5"/>
  <c r="CX82" i="5"/>
  <c r="CL82" i="5"/>
  <c r="BZ82" i="5"/>
  <c r="NM82" i="5"/>
  <c r="NA82" i="5"/>
  <c r="MO82" i="5"/>
  <c r="MC82" i="5"/>
  <c r="LQ82" i="5"/>
  <c r="LE82" i="5"/>
  <c r="KS82" i="5"/>
  <c r="KG82" i="5"/>
  <c r="JU82" i="5"/>
  <c r="JI82" i="5"/>
  <c r="IW82" i="5"/>
  <c r="IK82" i="5"/>
  <c r="HY82" i="5"/>
  <c r="HM82" i="5"/>
  <c r="HA82" i="5"/>
  <c r="GO82" i="5"/>
  <c r="GC82" i="5"/>
  <c r="FQ82" i="5"/>
  <c r="FE82" i="5"/>
  <c r="ES82" i="5"/>
  <c r="EG82" i="5"/>
  <c r="DU82" i="5"/>
  <c r="DI82" i="5"/>
  <c r="CW82" i="5"/>
  <c r="CK82" i="5"/>
  <c r="BY82" i="5"/>
  <c r="BM82" i="5"/>
  <c r="BA82" i="5"/>
  <c r="AO82" i="5"/>
  <c r="AC82" i="5"/>
  <c r="NK82" i="5"/>
  <c r="MY82" i="5"/>
  <c r="MM82" i="5"/>
  <c r="MA82" i="5"/>
  <c r="LO82" i="5"/>
  <c r="LC82" i="5"/>
  <c r="KQ82" i="5"/>
  <c r="KE82" i="5"/>
  <c r="JS82" i="5"/>
  <c r="JG82" i="5"/>
  <c r="IU82" i="5"/>
  <c r="II82" i="5"/>
  <c r="HW82" i="5"/>
  <c r="HK82" i="5"/>
  <c r="GY82" i="5"/>
  <c r="NJ82" i="5"/>
  <c r="MX82" i="5"/>
  <c r="ML82" i="5"/>
  <c r="LZ82" i="5"/>
  <c r="LN82" i="5"/>
  <c r="NG82" i="5"/>
  <c r="MK82" i="5"/>
  <c r="LT82" i="5"/>
  <c r="KY82" i="5"/>
  <c r="KF82" i="5"/>
  <c r="JO82" i="5"/>
  <c r="IV82" i="5"/>
  <c r="IE82" i="5"/>
  <c r="HL82" i="5"/>
  <c r="GU82" i="5"/>
  <c r="GF82" i="5"/>
  <c r="FP82" i="5"/>
  <c r="FB82" i="5"/>
  <c r="EN82" i="5"/>
  <c r="DZ82" i="5"/>
  <c r="DL82" i="5"/>
  <c r="CV82" i="5"/>
  <c r="CH82" i="5"/>
  <c r="BT82" i="5"/>
  <c r="BG82" i="5"/>
  <c r="AT82" i="5"/>
  <c r="AG82" i="5"/>
  <c r="T82" i="5"/>
  <c r="FX82" i="5"/>
  <c r="NF82" i="5"/>
  <c r="MJ82" i="5"/>
  <c r="LP82" i="5"/>
  <c r="KX82" i="5"/>
  <c r="KD82" i="5"/>
  <c r="JN82" i="5"/>
  <c r="IT82" i="5"/>
  <c r="ID82" i="5"/>
  <c r="HJ82" i="5"/>
  <c r="GT82" i="5"/>
  <c r="GE82" i="5"/>
  <c r="FO82" i="5"/>
  <c r="FA82" i="5"/>
  <c r="EM82" i="5"/>
  <c r="DY82" i="5"/>
  <c r="DK82" i="5"/>
  <c r="CU82" i="5"/>
  <c r="CG82" i="5"/>
  <c r="BS82" i="5"/>
  <c r="BF82" i="5"/>
  <c r="AS82" i="5"/>
  <c r="AF82" i="5"/>
  <c r="CP82" i="5"/>
  <c r="LY82" i="5"/>
  <c r="JD82" i="5"/>
  <c r="HT82" i="5"/>
  <c r="GK82" i="5"/>
  <c r="FI82" i="5"/>
  <c r="EE82" i="5"/>
  <c r="DC82" i="5"/>
  <c r="CA82" i="5"/>
  <c r="AY82" i="5"/>
  <c r="Y82" i="5"/>
  <c r="NE82" i="5"/>
  <c r="MI82" i="5"/>
  <c r="LM82" i="5"/>
  <c r="KW82" i="5"/>
  <c r="KC82" i="5"/>
  <c r="JM82" i="5"/>
  <c r="IS82" i="5"/>
  <c r="IC82" i="5"/>
  <c r="HI82" i="5"/>
  <c r="GS82" i="5"/>
  <c r="GB82" i="5"/>
  <c r="FN82" i="5"/>
  <c r="EZ82" i="5"/>
  <c r="EL82" i="5"/>
  <c r="DX82" i="5"/>
  <c r="DH82" i="5"/>
  <c r="CT82" i="5"/>
  <c r="CF82" i="5"/>
  <c r="BR82" i="5"/>
  <c r="BE82" i="5"/>
  <c r="AR82" i="5"/>
  <c r="AE82" i="5"/>
  <c r="MB82" i="5"/>
  <c r="KO82" i="5"/>
  <c r="JE82" i="5"/>
  <c r="HU82" i="5"/>
  <c r="GL82" i="5"/>
  <c r="EV82" i="5"/>
  <c r="DD82" i="5"/>
  <c r="BN82" i="5"/>
  <c r="AM82" i="5"/>
  <c r="ND82" i="5"/>
  <c r="MH82" i="5"/>
  <c r="LL82" i="5"/>
  <c r="KV82" i="5"/>
  <c r="KB82" i="5"/>
  <c r="JL82" i="5"/>
  <c r="IR82" i="5"/>
  <c r="IB82" i="5"/>
  <c r="HH82" i="5"/>
  <c r="GR82" i="5"/>
  <c r="GA82" i="5"/>
  <c r="FM82" i="5"/>
  <c r="EY82" i="5"/>
  <c r="EK82" i="5"/>
  <c r="DW82" i="5"/>
  <c r="DG82" i="5"/>
  <c r="CS82" i="5"/>
  <c r="CE82" i="5"/>
  <c r="BQ82" i="5"/>
  <c r="BD82" i="5"/>
  <c r="AQ82" i="5"/>
  <c r="AD82" i="5"/>
  <c r="NR82" i="5"/>
  <c r="NQ82" i="5"/>
  <c r="KN82" i="5"/>
  <c r="IN82" i="5"/>
  <c r="HD82" i="5"/>
  <c r="FW82" i="5"/>
  <c r="EU82" i="5"/>
  <c r="DQ82" i="5"/>
  <c r="CO82" i="5"/>
  <c r="BL82" i="5"/>
  <c r="AL82" i="5"/>
  <c r="NT82" i="5"/>
  <c r="MZ82" i="5"/>
  <c r="MG82" i="5"/>
  <c r="LK82" i="5"/>
  <c r="KR82" i="5"/>
  <c r="KA82" i="5"/>
  <c r="JH82" i="5"/>
  <c r="IQ82" i="5"/>
  <c r="HX82" i="5"/>
  <c r="HG82" i="5"/>
  <c r="GN82" i="5"/>
  <c r="FZ82" i="5"/>
  <c r="FL82" i="5"/>
  <c r="EX82" i="5"/>
  <c r="EJ82" i="5"/>
  <c r="DT82" i="5"/>
  <c r="DF82" i="5"/>
  <c r="CR82" i="5"/>
  <c r="CD82" i="5"/>
  <c r="BP82" i="5"/>
  <c r="BC82" i="5"/>
  <c r="AP82" i="5"/>
  <c r="AB82" i="5"/>
  <c r="EF82" i="5"/>
  <c r="NS82" i="5"/>
  <c r="MW82" i="5"/>
  <c r="MF82" i="5"/>
  <c r="LJ82" i="5"/>
  <c r="KP82" i="5"/>
  <c r="JZ82" i="5"/>
  <c r="JF82" i="5"/>
  <c r="IP82" i="5"/>
  <c r="HV82" i="5"/>
  <c r="HF82" i="5"/>
  <c r="GM82" i="5"/>
  <c r="FY82" i="5"/>
  <c r="FK82" i="5"/>
  <c r="EW82" i="5"/>
  <c r="EI82" i="5"/>
  <c r="DS82" i="5"/>
  <c r="DE82" i="5"/>
  <c r="CQ82" i="5"/>
  <c r="CC82" i="5"/>
  <c r="BO82" i="5"/>
  <c r="BB82" i="5"/>
  <c r="AN82" i="5"/>
  <c r="AA82" i="5"/>
  <c r="MV82" i="5"/>
  <c r="LI82" i="5"/>
  <c r="JY82" i="5"/>
  <c r="IO82" i="5"/>
  <c r="HE82" i="5"/>
  <c r="FJ82" i="5"/>
  <c r="DR82" i="5"/>
  <c r="CB82" i="5"/>
  <c r="AZ82" i="5"/>
  <c r="Z82" i="5"/>
  <c r="MR82" i="5"/>
  <c r="KL82" i="5"/>
  <c r="IJ82" i="5"/>
  <c r="GJ82" i="5"/>
  <c r="ER82" i="5"/>
  <c r="DB82" i="5"/>
  <c r="BK82" i="5"/>
  <c r="X82" i="5"/>
  <c r="MN82" i="5"/>
  <c r="KK82" i="5"/>
  <c r="IH82" i="5"/>
  <c r="GI82" i="5"/>
  <c r="EQ82" i="5"/>
  <c r="DA82" i="5"/>
  <c r="BJ82" i="5"/>
  <c r="W82" i="5"/>
  <c r="LX82" i="5"/>
  <c r="KJ82" i="5"/>
  <c r="IG82" i="5"/>
  <c r="GH82" i="5"/>
  <c r="EP82" i="5"/>
  <c r="CZ82" i="5"/>
  <c r="BI82" i="5"/>
  <c r="V82" i="5"/>
  <c r="NP82" i="5"/>
  <c r="LU82" i="5"/>
  <c r="JR82" i="5"/>
  <c r="HR82" i="5"/>
  <c r="FU82" i="5"/>
  <c r="EC82" i="5"/>
  <c r="CM82" i="5"/>
  <c r="LW82" i="5"/>
  <c r="JX82" i="5"/>
  <c r="IF82" i="5"/>
  <c r="GG82" i="5"/>
  <c r="EO82" i="5"/>
  <c r="CY82" i="5"/>
  <c r="BH82" i="5"/>
  <c r="U82" i="5"/>
  <c r="AW82" i="5"/>
  <c r="LV82" i="5"/>
  <c r="JT82" i="5"/>
  <c r="HS82" i="5"/>
  <c r="FV82" i="5"/>
  <c r="ED82" i="5"/>
  <c r="CN82" i="5"/>
  <c r="AX82" i="5"/>
  <c r="S82" i="5"/>
  <c r="NI82" i="5"/>
  <c r="LD82" i="5"/>
  <c r="JP82" i="5"/>
  <c r="HP82" i="5"/>
  <c r="FS82" i="5"/>
  <c r="EA82" i="5"/>
  <c r="CI82" i="5"/>
  <c r="AU82" i="5"/>
  <c r="NH82" i="5"/>
  <c r="LB82" i="5"/>
  <c r="JC82" i="5"/>
  <c r="GZ82" i="5"/>
  <c r="FH82" i="5"/>
  <c r="DP82" i="5"/>
  <c r="BX82" i="5"/>
  <c r="AK82" i="5"/>
  <c r="JQ82" i="5"/>
  <c r="EB82" i="5"/>
  <c r="AH82" i="5"/>
  <c r="JB82" i="5"/>
  <c r="DO82" i="5"/>
  <c r="AV82" i="5"/>
  <c r="AJ82" i="5"/>
  <c r="FD82" i="5"/>
  <c r="JA82" i="5"/>
  <c r="DN82" i="5"/>
  <c r="GW82" i="5"/>
  <c r="BU82" i="5"/>
  <c r="FT82" i="5"/>
  <c r="LA82" i="5"/>
  <c r="KM82" i="5"/>
  <c r="IZ82" i="5"/>
  <c r="DM82" i="5"/>
  <c r="FG82" i="5"/>
  <c r="KZ82" i="5"/>
  <c r="AI82" i="5"/>
  <c r="NL82" i="5"/>
  <c r="HQ82" i="5"/>
  <c r="CJ82" i="5"/>
  <c r="MS82" i="5"/>
  <c r="FC82" i="5"/>
  <c r="MU82" i="5"/>
  <c r="GX82" i="5"/>
  <c r="BW82" i="5"/>
  <c r="MT82" i="5"/>
  <c r="BV82" i="5"/>
  <c r="GV82" i="5"/>
  <c r="LH82" i="5"/>
  <c r="NQ88" i="5"/>
  <c r="NE88" i="5"/>
  <c r="MS88" i="5"/>
  <c r="MG88" i="5"/>
  <c r="LU88" i="5"/>
  <c r="LI88" i="5"/>
  <c r="KW88" i="5"/>
  <c r="KK88" i="5"/>
  <c r="JY88" i="5"/>
  <c r="JM88" i="5"/>
  <c r="JA88" i="5"/>
  <c r="IO88" i="5"/>
  <c r="IC88" i="5"/>
  <c r="HQ88" i="5"/>
  <c r="HE88" i="5"/>
  <c r="GS88" i="5"/>
  <c r="GG88" i="5"/>
  <c r="FU88" i="5"/>
  <c r="FI88" i="5"/>
  <c r="NT88" i="5"/>
  <c r="NG88" i="5"/>
  <c r="MT88" i="5"/>
  <c r="MF88" i="5"/>
  <c r="NS88" i="5"/>
  <c r="NF88" i="5"/>
  <c r="MR88" i="5"/>
  <c r="ME88" i="5"/>
  <c r="LR88" i="5"/>
  <c r="LE88" i="5"/>
  <c r="KR88" i="5"/>
  <c r="KE88" i="5"/>
  <c r="JR88" i="5"/>
  <c r="JE88" i="5"/>
  <c r="IR88" i="5"/>
  <c r="IE88" i="5"/>
  <c r="HR88" i="5"/>
  <c r="HD88" i="5"/>
  <c r="GQ88" i="5"/>
  <c r="GD88" i="5"/>
  <c r="FQ88" i="5"/>
  <c r="FD88" i="5"/>
  <c r="ER88" i="5"/>
  <c r="EF88" i="5"/>
  <c r="DT88" i="5"/>
  <c r="DH88" i="5"/>
  <c r="CV88" i="5"/>
  <c r="CJ88" i="5"/>
  <c r="BX88" i="5"/>
  <c r="BL88" i="5"/>
  <c r="AZ88" i="5"/>
  <c r="AN88" i="5"/>
  <c r="AB88" i="5"/>
  <c r="NR88" i="5"/>
  <c r="ND88" i="5"/>
  <c r="MQ88" i="5"/>
  <c r="MD88" i="5"/>
  <c r="NP88" i="5"/>
  <c r="NC88" i="5"/>
  <c r="MP88" i="5"/>
  <c r="MC88" i="5"/>
  <c r="LP88" i="5"/>
  <c r="LC88" i="5"/>
  <c r="KP88" i="5"/>
  <c r="KC88" i="5"/>
  <c r="JP88" i="5"/>
  <c r="JC88" i="5"/>
  <c r="IP88" i="5"/>
  <c r="IB88" i="5"/>
  <c r="HO88" i="5"/>
  <c r="HB88" i="5"/>
  <c r="GO88" i="5"/>
  <c r="GB88" i="5"/>
  <c r="FO88" i="5"/>
  <c r="FB88" i="5"/>
  <c r="EP88" i="5"/>
  <c r="ED88" i="5"/>
  <c r="DR88" i="5"/>
  <c r="DF88" i="5"/>
  <c r="CT88" i="5"/>
  <c r="CH88" i="5"/>
  <c r="BV88" i="5"/>
  <c r="BJ88" i="5"/>
  <c r="AX88" i="5"/>
  <c r="AL88" i="5"/>
  <c r="Z88" i="5"/>
  <c r="NL88" i="5"/>
  <c r="MY88" i="5"/>
  <c r="ML88" i="5"/>
  <c r="LY88" i="5"/>
  <c r="LL88" i="5"/>
  <c r="KY88" i="5"/>
  <c r="KL88" i="5"/>
  <c r="JX88" i="5"/>
  <c r="JK88" i="5"/>
  <c r="IX88" i="5"/>
  <c r="IK88" i="5"/>
  <c r="HX88" i="5"/>
  <c r="HK88" i="5"/>
  <c r="GX88" i="5"/>
  <c r="GK88" i="5"/>
  <c r="FX88" i="5"/>
  <c r="FK88" i="5"/>
  <c r="EX88" i="5"/>
  <c r="EL88" i="5"/>
  <c r="DZ88" i="5"/>
  <c r="DN88" i="5"/>
  <c r="DB88" i="5"/>
  <c r="CP88" i="5"/>
  <c r="CD88" i="5"/>
  <c r="BR88" i="5"/>
  <c r="BF88" i="5"/>
  <c r="NI88" i="5"/>
  <c r="MK88" i="5"/>
  <c r="LQ88" i="5"/>
  <c r="KZ88" i="5"/>
  <c r="KH88" i="5"/>
  <c r="JQ88" i="5"/>
  <c r="IY88" i="5"/>
  <c r="IH88" i="5"/>
  <c r="HP88" i="5"/>
  <c r="GY88" i="5"/>
  <c r="GH88" i="5"/>
  <c r="FP88" i="5"/>
  <c r="EY88" i="5"/>
  <c r="EI88" i="5"/>
  <c r="DS88" i="5"/>
  <c r="DC88" i="5"/>
  <c r="CM88" i="5"/>
  <c r="BW88" i="5"/>
  <c r="BG88" i="5"/>
  <c r="AR88" i="5"/>
  <c r="AD88" i="5"/>
  <c r="NH88" i="5"/>
  <c r="MJ88" i="5"/>
  <c r="LO88" i="5"/>
  <c r="KX88" i="5"/>
  <c r="KG88" i="5"/>
  <c r="JO88" i="5"/>
  <c r="IW88" i="5"/>
  <c r="IG88" i="5"/>
  <c r="HN88" i="5"/>
  <c r="GW88" i="5"/>
  <c r="GF88" i="5"/>
  <c r="FN88" i="5"/>
  <c r="EW88" i="5"/>
  <c r="EH88" i="5"/>
  <c r="DQ88" i="5"/>
  <c r="DA88" i="5"/>
  <c r="CL88" i="5"/>
  <c r="BU88" i="5"/>
  <c r="BE88" i="5"/>
  <c r="AQ88" i="5"/>
  <c r="AC88" i="5"/>
  <c r="NB88" i="5"/>
  <c r="MI88" i="5"/>
  <c r="LN88" i="5"/>
  <c r="KV88" i="5"/>
  <c r="KF88" i="5"/>
  <c r="JN88" i="5"/>
  <c r="IV88" i="5"/>
  <c r="IF88" i="5"/>
  <c r="HM88" i="5"/>
  <c r="GV88" i="5"/>
  <c r="GE88" i="5"/>
  <c r="FM88" i="5"/>
  <c r="EV88" i="5"/>
  <c r="EG88" i="5"/>
  <c r="DP88" i="5"/>
  <c r="CZ88" i="5"/>
  <c r="CK88" i="5"/>
  <c r="BT88" i="5"/>
  <c r="BD88" i="5"/>
  <c r="AP88" i="5"/>
  <c r="AA88" i="5"/>
  <c r="NA88" i="5"/>
  <c r="MH88" i="5"/>
  <c r="LM88" i="5"/>
  <c r="KU88" i="5"/>
  <c r="KD88" i="5"/>
  <c r="JL88" i="5"/>
  <c r="IU88" i="5"/>
  <c r="ID88" i="5"/>
  <c r="HL88" i="5"/>
  <c r="GU88" i="5"/>
  <c r="GC88" i="5"/>
  <c r="FL88" i="5"/>
  <c r="EU88" i="5"/>
  <c r="EE88" i="5"/>
  <c r="DO88" i="5"/>
  <c r="CY88" i="5"/>
  <c r="CI88" i="5"/>
  <c r="BS88" i="5"/>
  <c r="BC88" i="5"/>
  <c r="AO88" i="5"/>
  <c r="Y88" i="5"/>
  <c r="MZ88" i="5"/>
  <c r="MB88" i="5"/>
  <c r="LK88" i="5"/>
  <c r="KT88" i="5"/>
  <c r="KB88" i="5"/>
  <c r="JJ88" i="5"/>
  <c r="IT88" i="5"/>
  <c r="IA88" i="5"/>
  <c r="HJ88" i="5"/>
  <c r="GT88" i="5"/>
  <c r="GA88" i="5"/>
  <c r="FJ88" i="5"/>
  <c r="ET88" i="5"/>
  <c r="EC88" i="5"/>
  <c r="DM88" i="5"/>
  <c r="CX88" i="5"/>
  <c r="CG88" i="5"/>
  <c r="BQ88" i="5"/>
  <c r="BB88" i="5"/>
  <c r="AM88" i="5"/>
  <c r="X88" i="5"/>
  <c r="MX88" i="5"/>
  <c r="MA88" i="5"/>
  <c r="LJ88" i="5"/>
  <c r="KS88" i="5"/>
  <c r="KA88" i="5"/>
  <c r="JI88" i="5"/>
  <c r="IS88" i="5"/>
  <c r="HZ88" i="5"/>
  <c r="HI88" i="5"/>
  <c r="GR88" i="5"/>
  <c r="FZ88" i="5"/>
  <c r="FH88" i="5"/>
  <c r="ES88" i="5"/>
  <c r="EB88" i="5"/>
  <c r="DL88" i="5"/>
  <c r="CW88" i="5"/>
  <c r="CF88" i="5"/>
  <c r="BP88" i="5"/>
  <c r="BA88" i="5"/>
  <c r="AK88" i="5"/>
  <c r="W88" i="5"/>
  <c r="LZ88" i="5"/>
  <c r="KQ88" i="5"/>
  <c r="JH88" i="5"/>
  <c r="HY88" i="5"/>
  <c r="GP88" i="5"/>
  <c r="FG88" i="5"/>
  <c r="EA88" i="5"/>
  <c r="CU88" i="5"/>
  <c r="BO88" i="5"/>
  <c r="AJ88" i="5"/>
  <c r="NO88" i="5"/>
  <c r="LX88" i="5"/>
  <c r="KO88" i="5"/>
  <c r="JG88" i="5"/>
  <c r="HW88" i="5"/>
  <c r="GN88" i="5"/>
  <c r="FF88" i="5"/>
  <c r="DY88" i="5"/>
  <c r="CS88" i="5"/>
  <c r="BN88" i="5"/>
  <c r="AI88" i="5"/>
  <c r="NN88" i="5"/>
  <c r="LW88" i="5"/>
  <c r="KN88" i="5"/>
  <c r="JF88" i="5"/>
  <c r="HV88" i="5"/>
  <c r="GM88" i="5"/>
  <c r="FE88" i="5"/>
  <c r="DX88" i="5"/>
  <c r="CR88" i="5"/>
  <c r="BM88" i="5"/>
  <c r="AH88" i="5"/>
  <c r="NM88" i="5"/>
  <c r="LV88" i="5"/>
  <c r="KM88" i="5"/>
  <c r="JD88" i="5"/>
  <c r="HU88" i="5"/>
  <c r="GL88" i="5"/>
  <c r="FC88" i="5"/>
  <c r="DW88" i="5"/>
  <c r="CQ88" i="5"/>
  <c r="BK88" i="5"/>
  <c r="AG88" i="5"/>
  <c r="NK88" i="5"/>
  <c r="LT88" i="5"/>
  <c r="KJ88" i="5"/>
  <c r="JB88" i="5"/>
  <c r="HT88" i="5"/>
  <c r="GJ88" i="5"/>
  <c r="FA88" i="5"/>
  <c r="DV88" i="5"/>
  <c r="CO88" i="5"/>
  <c r="BI88" i="5"/>
  <c r="AF88" i="5"/>
  <c r="NJ88" i="5"/>
  <c r="LS88" i="5"/>
  <c r="KI88" i="5"/>
  <c r="IZ88" i="5"/>
  <c r="HS88" i="5"/>
  <c r="GI88" i="5"/>
  <c r="EZ88" i="5"/>
  <c r="DU88" i="5"/>
  <c r="CN88" i="5"/>
  <c r="BH88" i="5"/>
  <c r="AE88" i="5"/>
  <c r="LH88" i="5"/>
  <c r="IQ88" i="5"/>
  <c r="FY88" i="5"/>
  <c r="DK88" i="5"/>
  <c r="AY88" i="5"/>
  <c r="EQ88" i="5"/>
  <c r="MV88" i="5"/>
  <c r="LG88" i="5"/>
  <c r="IN88" i="5"/>
  <c r="FW88" i="5"/>
  <c r="DJ88" i="5"/>
  <c r="AW88" i="5"/>
  <c r="JW88" i="5"/>
  <c r="EO88" i="5"/>
  <c r="LF88" i="5"/>
  <c r="IM88" i="5"/>
  <c r="FV88" i="5"/>
  <c r="DI88" i="5"/>
  <c r="AV88" i="5"/>
  <c r="HH88" i="5"/>
  <c r="LD88" i="5"/>
  <c r="IL88" i="5"/>
  <c r="FT88" i="5"/>
  <c r="DG88" i="5"/>
  <c r="AU88" i="5"/>
  <c r="MW88" i="5"/>
  <c r="HG88" i="5"/>
  <c r="U88" i="5"/>
  <c r="LB88" i="5"/>
  <c r="IJ88" i="5"/>
  <c r="FS88" i="5"/>
  <c r="DE88" i="5"/>
  <c r="AT88" i="5"/>
  <c r="CE88" i="5"/>
  <c r="CC88" i="5"/>
  <c r="LA88" i="5"/>
  <c r="II88" i="5"/>
  <c r="FR88" i="5"/>
  <c r="DD88" i="5"/>
  <c r="AS88" i="5"/>
  <c r="JZ88" i="5"/>
  <c r="V88" i="5"/>
  <c r="MU88" i="5"/>
  <c r="EN88" i="5"/>
  <c r="MO88" i="5"/>
  <c r="EM88" i="5"/>
  <c r="MN88" i="5"/>
  <c r="EK88" i="5"/>
  <c r="JU88" i="5"/>
  <c r="CA88" i="5"/>
  <c r="MM88" i="5"/>
  <c r="EJ88" i="5"/>
  <c r="JV88" i="5"/>
  <c r="CB88" i="5"/>
  <c r="JS88" i="5"/>
  <c r="BY88" i="5"/>
  <c r="HF88" i="5"/>
  <c r="T88" i="5"/>
  <c r="JT88" i="5"/>
  <c r="HC88" i="5"/>
  <c r="HA88" i="5"/>
  <c r="GZ88" i="5"/>
  <c r="BZ88" i="5"/>
  <c r="NJ101" i="5"/>
  <c r="MX101" i="5"/>
  <c r="ML101" i="5"/>
  <c r="LZ101" i="5"/>
  <c r="LN101" i="5"/>
  <c r="LB101" i="5"/>
  <c r="KP101" i="5"/>
  <c r="KD101" i="5"/>
  <c r="JR101" i="5"/>
  <c r="JF101" i="5"/>
  <c r="IT101" i="5"/>
  <c r="IH101" i="5"/>
  <c r="HV101" i="5"/>
  <c r="HJ101" i="5"/>
  <c r="GX101" i="5"/>
  <c r="GL101" i="5"/>
  <c r="FZ101" i="5"/>
  <c r="FN101" i="5"/>
  <c r="FB101" i="5"/>
  <c r="EP101" i="5"/>
  <c r="ED101" i="5"/>
  <c r="DR101" i="5"/>
  <c r="DF101" i="5"/>
  <c r="CT101" i="5"/>
  <c r="CH101" i="5"/>
  <c r="BV101" i="5"/>
  <c r="BJ101" i="5"/>
  <c r="AX101" i="5"/>
  <c r="AL101" i="5"/>
  <c r="Z101" i="5"/>
  <c r="NS101" i="5"/>
  <c r="NF101" i="5"/>
  <c r="MS101" i="5"/>
  <c r="MF101" i="5"/>
  <c r="LS101" i="5"/>
  <c r="LF101" i="5"/>
  <c r="KS101" i="5"/>
  <c r="KF101" i="5"/>
  <c r="JS101" i="5"/>
  <c r="JE101" i="5"/>
  <c r="IR101" i="5"/>
  <c r="IE101" i="5"/>
  <c r="HR101" i="5"/>
  <c r="HE101" i="5"/>
  <c r="GR101" i="5"/>
  <c r="GE101" i="5"/>
  <c r="FR101" i="5"/>
  <c r="FE101" i="5"/>
  <c r="ER101" i="5"/>
  <c r="EE101" i="5"/>
  <c r="DQ101" i="5"/>
  <c r="DD101" i="5"/>
  <c r="CQ101" i="5"/>
  <c r="CD101" i="5"/>
  <c r="BQ101" i="5"/>
  <c r="BD101" i="5"/>
  <c r="AQ101" i="5"/>
  <c r="AD101" i="5"/>
  <c r="NR101" i="5"/>
  <c r="NE101" i="5"/>
  <c r="MR101" i="5"/>
  <c r="ME101" i="5"/>
  <c r="LR101" i="5"/>
  <c r="LE101" i="5"/>
  <c r="KR101" i="5"/>
  <c r="KE101" i="5"/>
  <c r="JQ101" i="5"/>
  <c r="JD101" i="5"/>
  <c r="IQ101" i="5"/>
  <c r="ID101" i="5"/>
  <c r="HQ101" i="5"/>
  <c r="HD101" i="5"/>
  <c r="GQ101" i="5"/>
  <c r="GD101" i="5"/>
  <c r="FQ101" i="5"/>
  <c r="FD101" i="5"/>
  <c r="EQ101" i="5"/>
  <c r="EC101" i="5"/>
  <c r="DP101" i="5"/>
  <c r="DC101" i="5"/>
  <c r="CP101" i="5"/>
  <c r="CC101" i="5"/>
  <c r="BP101" i="5"/>
  <c r="BC101" i="5"/>
  <c r="AP101" i="5"/>
  <c r="AC101" i="5"/>
  <c r="NN101" i="5"/>
  <c r="NA101" i="5"/>
  <c r="MN101" i="5"/>
  <c r="MA101" i="5"/>
  <c r="LM101" i="5"/>
  <c r="KZ101" i="5"/>
  <c r="KM101" i="5"/>
  <c r="JZ101" i="5"/>
  <c r="JM101" i="5"/>
  <c r="IZ101" i="5"/>
  <c r="IM101" i="5"/>
  <c r="HZ101" i="5"/>
  <c r="HM101" i="5"/>
  <c r="GZ101" i="5"/>
  <c r="GM101" i="5"/>
  <c r="FY101" i="5"/>
  <c r="FL101" i="5"/>
  <c r="EY101" i="5"/>
  <c r="EL101" i="5"/>
  <c r="DY101" i="5"/>
  <c r="DL101" i="5"/>
  <c r="CY101" i="5"/>
  <c r="CL101" i="5"/>
  <c r="BY101" i="5"/>
  <c r="BL101" i="5"/>
  <c r="AY101" i="5"/>
  <c r="AK101" i="5"/>
  <c r="X101" i="5"/>
  <c r="NH101" i="5"/>
  <c r="MP101" i="5"/>
  <c r="LX101" i="5"/>
  <c r="LH101" i="5"/>
  <c r="KO101" i="5"/>
  <c r="JX101" i="5"/>
  <c r="JH101" i="5"/>
  <c r="IO101" i="5"/>
  <c r="HX101" i="5"/>
  <c r="HG101" i="5"/>
  <c r="GO101" i="5"/>
  <c r="FW101" i="5"/>
  <c r="NG101" i="5"/>
  <c r="MO101" i="5"/>
  <c r="LW101" i="5"/>
  <c r="LG101" i="5"/>
  <c r="KN101" i="5"/>
  <c r="JW101" i="5"/>
  <c r="JG101" i="5"/>
  <c r="IN101" i="5"/>
  <c r="HW101" i="5"/>
  <c r="HF101" i="5"/>
  <c r="GN101" i="5"/>
  <c r="FV101" i="5"/>
  <c r="FF101" i="5"/>
  <c r="EM101" i="5"/>
  <c r="DV101" i="5"/>
  <c r="DE101" i="5"/>
  <c r="NC101" i="5"/>
  <c r="MK101" i="5"/>
  <c r="LU101" i="5"/>
  <c r="LC101" i="5"/>
  <c r="KK101" i="5"/>
  <c r="JU101" i="5"/>
  <c r="JB101" i="5"/>
  <c r="IK101" i="5"/>
  <c r="HT101" i="5"/>
  <c r="HB101" i="5"/>
  <c r="GJ101" i="5"/>
  <c r="FT101" i="5"/>
  <c r="FA101" i="5"/>
  <c r="EJ101" i="5"/>
  <c r="DT101" i="5"/>
  <c r="NI101" i="5"/>
  <c r="MI101" i="5"/>
  <c r="LL101" i="5"/>
  <c r="KQ101" i="5"/>
  <c r="JP101" i="5"/>
  <c r="IV101" i="5"/>
  <c r="HY101" i="5"/>
  <c r="GY101" i="5"/>
  <c r="GC101" i="5"/>
  <c r="FH101" i="5"/>
  <c r="EK101" i="5"/>
  <c r="DO101" i="5"/>
  <c r="CW101" i="5"/>
  <c r="CF101" i="5"/>
  <c r="BN101" i="5"/>
  <c r="AV101" i="5"/>
  <c r="AF101" i="5"/>
  <c r="ND101" i="5"/>
  <c r="MH101" i="5"/>
  <c r="LK101" i="5"/>
  <c r="KL101" i="5"/>
  <c r="JO101" i="5"/>
  <c r="IU101" i="5"/>
  <c r="HU101" i="5"/>
  <c r="GW101" i="5"/>
  <c r="GB101" i="5"/>
  <c r="FG101" i="5"/>
  <c r="EI101" i="5"/>
  <c r="DN101" i="5"/>
  <c r="CV101" i="5"/>
  <c r="CE101" i="5"/>
  <c r="BM101" i="5"/>
  <c r="AU101" i="5"/>
  <c r="AE101" i="5"/>
  <c r="NB101" i="5"/>
  <c r="MG101" i="5"/>
  <c r="LJ101" i="5"/>
  <c r="KJ101" i="5"/>
  <c r="JN101" i="5"/>
  <c r="IS101" i="5"/>
  <c r="HS101" i="5"/>
  <c r="GV101" i="5"/>
  <c r="GA101" i="5"/>
  <c r="FC101" i="5"/>
  <c r="EH101" i="5"/>
  <c r="DM101" i="5"/>
  <c r="CU101" i="5"/>
  <c r="CB101" i="5"/>
  <c r="BK101" i="5"/>
  <c r="AT101" i="5"/>
  <c r="AB101" i="5"/>
  <c r="MZ101" i="5"/>
  <c r="MD101" i="5"/>
  <c r="LI101" i="5"/>
  <c r="KI101" i="5"/>
  <c r="JL101" i="5"/>
  <c r="IP101" i="5"/>
  <c r="HP101" i="5"/>
  <c r="GU101" i="5"/>
  <c r="FX101" i="5"/>
  <c r="EZ101" i="5"/>
  <c r="EG101" i="5"/>
  <c r="DK101" i="5"/>
  <c r="CS101" i="5"/>
  <c r="CA101" i="5"/>
  <c r="BI101" i="5"/>
  <c r="AS101" i="5"/>
  <c r="AA101" i="5"/>
  <c r="NL101" i="5"/>
  <c r="LY101" i="5"/>
  <c r="KU101" i="5"/>
  <c r="JI101" i="5"/>
  <c r="IB101" i="5"/>
  <c r="GP101" i="5"/>
  <c r="FJ101" i="5"/>
  <c r="EA101" i="5"/>
  <c r="CZ101" i="5"/>
  <c r="BW101" i="5"/>
  <c r="AZ101" i="5"/>
  <c r="V101" i="5"/>
  <c r="NK101" i="5"/>
  <c r="LV101" i="5"/>
  <c r="KT101" i="5"/>
  <c r="JC101" i="5"/>
  <c r="IA101" i="5"/>
  <c r="GK101" i="5"/>
  <c r="FI101" i="5"/>
  <c r="DZ101" i="5"/>
  <c r="CX101" i="5"/>
  <c r="BU101" i="5"/>
  <c r="AW101" i="5"/>
  <c r="U101" i="5"/>
  <c r="MY101" i="5"/>
  <c r="LT101" i="5"/>
  <c r="KH101" i="5"/>
  <c r="JA101" i="5"/>
  <c r="HO101" i="5"/>
  <c r="GI101" i="5"/>
  <c r="EX101" i="5"/>
  <c r="DX101" i="5"/>
  <c r="CR101" i="5"/>
  <c r="BT101" i="5"/>
  <c r="AR101" i="5"/>
  <c r="T101" i="5"/>
  <c r="MW101" i="5"/>
  <c r="LQ101" i="5"/>
  <c r="KG101" i="5"/>
  <c r="IY101" i="5"/>
  <c r="HN101" i="5"/>
  <c r="GH101" i="5"/>
  <c r="EW101" i="5"/>
  <c r="DW101" i="5"/>
  <c r="CO101" i="5"/>
  <c r="BS101" i="5"/>
  <c r="AO101" i="5"/>
  <c r="MV101" i="5"/>
  <c r="LP101" i="5"/>
  <c r="KC101" i="5"/>
  <c r="IX101" i="5"/>
  <c r="HL101" i="5"/>
  <c r="GG101" i="5"/>
  <c r="EV101" i="5"/>
  <c r="DU101" i="5"/>
  <c r="CN101" i="5"/>
  <c r="BR101" i="5"/>
  <c r="AN101" i="5"/>
  <c r="NT101" i="5"/>
  <c r="MQ101" i="5"/>
  <c r="LA101" i="5"/>
  <c r="JY101" i="5"/>
  <c r="IJ101" i="5"/>
  <c r="HH101" i="5"/>
  <c r="FS101" i="5"/>
  <c r="ES101" i="5"/>
  <c r="DI101" i="5"/>
  <c r="CJ101" i="5"/>
  <c r="BG101" i="5"/>
  <c r="AI101" i="5"/>
  <c r="LO101" i="5"/>
  <c r="IW101" i="5"/>
  <c r="GF101" i="5"/>
  <c r="DS101" i="5"/>
  <c r="BO101" i="5"/>
  <c r="LD101" i="5"/>
  <c r="IL101" i="5"/>
  <c r="FU101" i="5"/>
  <c r="DJ101" i="5"/>
  <c r="BH101" i="5"/>
  <c r="NQ101" i="5"/>
  <c r="KY101" i="5"/>
  <c r="II101" i="5"/>
  <c r="FP101" i="5"/>
  <c r="DH101" i="5"/>
  <c r="BF101" i="5"/>
  <c r="NP101" i="5"/>
  <c r="KX101" i="5"/>
  <c r="IG101" i="5"/>
  <c r="FO101" i="5"/>
  <c r="DG101" i="5"/>
  <c r="BE101" i="5"/>
  <c r="NO101" i="5"/>
  <c r="KW101" i="5"/>
  <c r="IF101" i="5"/>
  <c r="FM101" i="5"/>
  <c r="DB101" i="5"/>
  <c r="BB101" i="5"/>
  <c r="NM101" i="5"/>
  <c r="KV101" i="5"/>
  <c r="IC101" i="5"/>
  <c r="FK101" i="5"/>
  <c r="DA101" i="5"/>
  <c r="BA101" i="5"/>
  <c r="KB101" i="5"/>
  <c r="EU101" i="5"/>
  <c r="AM101" i="5"/>
  <c r="KA101" i="5"/>
  <c r="ET101" i="5"/>
  <c r="AJ101" i="5"/>
  <c r="JV101" i="5"/>
  <c r="EO101" i="5"/>
  <c r="AH101" i="5"/>
  <c r="JT101" i="5"/>
  <c r="EN101" i="5"/>
  <c r="AG101" i="5"/>
  <c r="JK101" i="5"/>
  <c r="EF101" i="5"/>
  <c r="Y101" i="5"/>
  <c r="JJ101" i="5"/>
  <c r="EB101" i="5"/>
  <c r="W101" i="5"/>
  <c r="MU101" i="5"/>
  <c r="CM101" i="5"/>
  <c r="MT101" i="5"/>
  <c r="CK101" i="5"/>
  <c r="HI101" i="5"/>
  <c r="MM101" i="5"/>
  <c r="CI101" i="5"/>
  <c r="MJ101" i="5"/>
  <c r="CG101" i="5"/>
  <c r="HK101" i="5"/>
  <c r="MC101" i="5"/>
  <c r="BZ101" i="5"/>
  <c r="MB101" i="5"/>
  <c r="BX101" i="5"/>
  <c r="HC101" i="5"/>
  <c r="GS101" i="5"/>
  <c r="GT101" i="5"/>
  <c r="HA101" i="5"/>
  <c r="NM107" i="5"/>
  <c r="NA107" i="5"/>
  <c r="MO107" i="5"/>
  <c r="MC107" i="5"/>
  <c r="LQ107" i="5"/>
  <c r="LE107" i="5"/>
  <c r="KS107" i="5"/>
  <c r="KG107" i="5"/>
  <c r="JU107" i="5"/>
  <c r="JI107" i="5"/>
  <c r="IW107" i="5"/>
  <c r="IK107" i="5"/>
  <c r="HY107" i="5"/>
  <c r="HM107" i="5"/>
  <c r="HA107" i="5"/>
  <c r="GO107" i="5"/>
  <c r="GC107" i="5"/>
  <c r="FQ107" i="5"/>
  <c r="FE107" i="5"/>
  <c r="ES107" i="5"/>
  <c r="EG107" i="5"/>
  <c r="DU107" i="5"/>
  <c r="DI107" i="5"/>
  <c r="CW107" i="5"/>
  <c r="CK107" i="5"/>
  <c r="BY107" i="5"/>
  <c r="BM107" i="5"/>
  <c r="BA107" i="5"/>
  <c r="AO107" i="5"/>
  <c r="AC107" i="5"/>
  <c r="NK107" i="5"/>
  <c r="MX107" i="5"/>
  <c r="MK107" i="5"/>
  <c r="LX107" i="5"/>
  <c r="LK107" i="5"/>
  <c r="KX107" i="5"/>
  <c r="KK107" i="5"/>
  <c r="JX107" i="5"/>
  <c r="JK107" i="5"/>
  <c r="IX107" i="5"/>
  <c r="IJ107" i="5"/>
  <c r="HW107" i="5"/>
  <c r="HJ107" i="5"/>
  <c r="GW107" i="5"/>
  <c r="GJ107" i="5"/>
  <c r="FW107" i="5"/>
  <c r="FJ107" i="5"/>
  <c r="EW107" i="5"/>
  <c r="EJ107" i="5"/>
  <c r="DW107" i="5"/>
  <c r="DJ107" i="5"/>
  <c r="CV107" i="5"/>
  <c r="CI107" i="5"/>
  <c r="BV107" i="5"/>
  <c r="BI107" i="5"/>
  <c r="AV107" i="5"/>
  <c r="AI107" i="5"/>
  <c r="V107" i="5"/>
  <c r="NJ107" i="5"/>
  <c r="MW107" i="5"/>
  <c r="MJ107" i="5"/>
  <c r="LW107" i="5"/>
  <c r="LJ107" i="5"/>
  <c r="KW107" i="5"/>
  <c r="KJ107" i="5"/>
  <c r="JW107" i="5"/>
  <c r="JJ107" i="5"/>
  <c r="IV107" i="5"/>
  <c r="II107" i="5"/>
  <c r="HV107" i="5"/>
  <c r="HI107" i="5"/>
  <c r="GV107" i="5"/>
  <c r="GI107" i="5"/>
  <c r="FV107" i="5"/>
  <c r="FI107" i="5"/>
  <c r="EV107" i="5"/>
  <c r="EI107" i="5"/>
  <c r="DV107" i="5"/>
  <c r="DH107" i="5"/>
  <c r="CU107" i="5"/>
  <c r="CH107" i="5"/>
  <c r="BU107" i="5"/>
  <c r="BH107" i="5"/>
  <c r="AU107" i="5"/>
  <c r="AH107" i="5"/>
  <c r="U107" i="5"/>
  <c r="NI107" i="5"/>
  <c r="MV107" i="5"/>
  <c r="MI107" i="5"/>
  <c r="LV107" i="5"/>
  <c r="LI107" i="5"/>
  <c r="KV107" i="5"/>
  <c r="KI107" i="5"/>
  <c r="JV107" i="5"/>
  <c r="NS107" i="5"/>
  <c r="NF107" i="5"/>
  <c r="MS107" i="5"/>
  <c r="MF107" i="5"/>
  <c r="LS107" i="5"/>
  <c r="LF107" i="5"/>
  <c r="KR107" i="5"/>
  <c r="KE107" i="5"/>
  <c r="JR107" i="5"/>
  <c r="JE107" i="5"/>
  <c r="IR107" i="5"/>
  <c r="IE107" i="5"/>
  <c r="HR107" i="5"/>
  <c r="HE107" i="5"/>
  <c r="GR107" i="5"/>
  <c r="GE107" i="5"/>
  <c r="FR107" i="5"/>
  <c r="FD107" i="5"/>
  <c r="EQ107" i="5"/>
  <c r="ED107" i="5"/>
  <c r="DQ107" i="5"/>
  <c r="DD107" i="5"/>
  <c r="CQ107" i="5"/>
  <c r="CD107" i="5"/>
  <c r="BQ107" i="5"/>
  <c r="BD107" i="5"/>
  <c r="AQ107" i="5"/>
  <c r="AD107" i="5"/>
  <c r="NP107" i="5"/>
  <c r="MU107" i="5"/>
  <c r="MB107" i="5"/>
  <c r="LH107" i="5"/>
  <c r="KO107" i="5"/>
  <c r="JT107" i="5"/>
  <c r="JC107" i="5"/>
  <c r="IM107" i="5"/>
  <c r="HT107" i="5"/>
  <c r="HC107" i="5"/>
  <c r="GL107" i="5"/>
  <c r="FT107" i="5"/>
  <c r="FB107" i="5"/>
  <c r="EL107" i="5"/>
  <c r="DS107" i="5"/>
  <c r="DB107" i="5"/>
  <c r="CL107" i="5"/>
  <c r="BS107" i="5"/>
  <c r="BB107" i="5"/>
  <c r="AK107" i="5"/>
  <c r="NO107" i="5"/>
  <c r="MT107" i="5"/>
  <c r="MA107" i="5"/>
  <c r="LG107" i="5"/>
  <c r="KN107" i="5"/>
  <c r="JS107" i="5"/>
  <c r="JB107" i="5"/>
  <c r="IL107" i="5"/>
  <c r="HS107" i="5"/>
  <c r="HB107" i="5"/>
  <c r="GK107" i="5"/>
  <c r="FS107" i="5"/>
  <c r="FA107" i="5"/>
  <c r="EK107" i="5"/>
  <c r="DR107" i="5"/>
  <c r="DA107" i="5"/>
  <c r="CJ107" i="5"/>
  <c r="BR107" i="5"/>
  <c r="AZ107" i="5"/>
  <c r="AJ107" i="5"/>
  <c r="NG107" i="5"/>
  <c r="MN107" i="5"/>
  <c r="LT107" i="5"/>
  <c r="LA107" i="5"/>
  <c r="KF107" i="5"/>
  <c r="JN107" i="5"/>
  <c r="IU107" i="5"/>
  <c r="ID107" i="5"/>
  <c r="HN107" i="5"/>
  <c r="GU107" i="5"/>
  <c r="GD107" i="5"/>
  <c r="FM107" i="5"/>
  <c r="EU107" i="5"/>
  <c r="EC107" i="5"/>
  <c r="DM107" i="5"/>
  <c r="CT107" i="5"/>
  <c r="CC107" i="5"/>
  <c r="BL107" i="5"/>
  <c r="AT107" i="5"/>
  <c r="AB107" i="5"/>
  <c r="NE107" i="5"/>
  <c r="MG107" i="5"/>
  <c r="LD107" i="5"/>
  <c r="KD107" i="5"/>
  <c r="JG107" i="5"/>
  <c r="IH107" i="5"/>
  <c r="HL107" i="5"/>
  <c r="GP107" i="5"/>
  <c r="FP107" i="5"/>
  <c r="ET107" i="5"/>
  <c r="DY107" i="5"/>
  <c r="CZ107" i="5"/>
  <c r="CB107" i="5"/>
  <c r="BF107" i="5"/>
  <c r="AG107" i="5"/>
  <c r="ND107" i="5"/>
  <c r="ME107" i="5"/>
  <c r="LC107" i="5"/>
  <c r="KC107" i="5"/>
  <c r="JF107" i="5"/>
  <c r="IG107" i="5"/>
  <c r="HK107" i="5"/>
  <c r="GN107" i="5"/>
  <c r="FO107" i="5"/>
  <c r="ER107" i="5"/>
  <c r="DX107" i="5"/>
  <c r="CY107" i="5"/>
  <c r="CA107" i="5"/>
  <c r="BE107" i="5"/>
  <c r="AF107" i="5"/>
  <c r="NC107" i="5"/>
  <c r="MD107" i="5"/>
  <c r="LB107" i="5"/>
  <c r="KB107" i="5"/>
  <c r="JD107" i="5"/>
  <c r="IF107" i="5"/>
  <c r="HH107" i="5"/>
  <c r="GM107" i="5"/>
  <c r="FN107" i="5"/>
  <c r="EP107" i="5"/>
  <c r="DT107" i="5"/>
  <c r="CX107" i="5"/>
  <c r="BZ107" i="5"/>
  <c r="BC107" i="5"/>
  <c r="AE107" i="5"/>
  <c r="NN107" i="5"/>
  <c r="LZ107" i="5"/>
  <c r="KT107" i="5"/>
  <c r="JM107" i="5"/>
  <c r="IC107" i="5"/>
  <c r="GZ107" i="5"/>
  <c r="FY107" i="5"/>
  <c r="EO107" i="5"/>
  <c r="DL107" i="5"/>
  <c r="CG107" i="5"/>
  <c r="AY107" i="5"/>
  <c r="X107" i="5"/>
  <c r="NL107" i="5"/>
  <c r="LY107" i="5"/>
  <c r="KQ107" i="5"/>
  <c r="JL107" i="5"/>
  <c r="IB107" i="5"/>
  <c r="GY107" i="5"/>
  <c r="FX107" i="5"/>
  <c r="EN107" i="5"/>
  <c r="DK107" i="5"/>
  <c r="CF107" i="5"/>
  <c r="AX107" i="5"/>
  <c r="W107" i="5"/>
  <c r="MY107" i="5"/>
  <c r="LO107" i="5"/>
  <c r="KH107" i="5"/>
  <c r="IY107" i="5"/>
  <c r="HU107" i="5"/>
  <c r="GQ107" i="5"/>
  <c r="FH107" i="5"/>
  <c r="EE107" i="5"/>
  <c r="DC107" i="5"/>
  <c r="BT107" i="5"/>
  <c r="AP107" i="5"/>
  <c r="MR107" i="5"/>
  <c r="KZ107" i="5"/>
  <c r="JH107" i="5"/>
  <c r="HQ107" i="5"/>
  <c r="GB107" i="5"/>
  <c r="EM107" i="5"/>
  <c r="CS107" i="5"/>
  <c r="BK107" i="5"/>
  <c r="T107" i="5"/>
  <c r="MQ107" i="5"/>
  <c r="KY107" i="5"/>
  <c r="JA107" i="5"/>
  <c r="HP107" i="5"/>
  <c r="GA107" i="5"/>
  <c r="EH107" i="5"/>
  <c r="CR107" i="5"/>
  <c r="BJ107" i="5"/>
  <c r="MP107" i="5"/>
  <c r="KU107" i="5"/>
  <c r="IZ107" i="5"/>
  <c r="HO107" i="5"/>
  <c r="FZ107" i="5"/>
  <c r="EF107" i="5"/>
  <c r="CP107" i="5"/>
  <c r="BG107" i="5"/>
  <c r="MM107" i="5"/>
  <c r="KP107" i="5"/>
  <c r="IT107" i="5"/>
  <c r="HG107" i="5"/>
  <c r="FU107" i="5"/>
  <c r="EB107" i="5"/>
  <c r="CO107" i="5"/>
  <c r="AW107" i="5"/>
  <c r="ML107" i="5"/>
  <c r="KM107" i="5"/>
  <c r="IS107" i="5"/>
  <c r="HF107" i="5"/>
  <c r="FL107" i="5"/>
  <c r="EA107" i="5"/>
  <c r="CN107" i="5"/>
  <c r="AS107" i="5"/>
  <c r="MH107" i="5"/>
  <c r="KL107" i="5"/>
  <c r="IQ107" i="5"/>
  <c r="HD107" i="5"/>
  <c r="FK107" i="5"/>
  <c r="DZ107" i="5"/>
  <c r="CM107" i="5"/>
  <c r="AR107" i="5"/>
  <c r="LU107" i="5"/>
  <c r="IP107" i="5"/>
  <c r="FG107" i="5"/>
  <c r="CE107" i="5"/>
  <c r="LR107" i="5"/>
  <c r="IO107" i="5"/>
  <c r="FF107" i="5"/>
  <c r="BX107" i="5"/>
  <c r="LP107" i="5"/>
  <c r="IN107" i="5"/>
  <c r="FC107" i="5"/>
  <c r="BW107" i="5"/>
  <c r="LN107" i="5"/>
  <c r="IA107" i="5"/>
  <c r="EZ107" i="5"/>
  <c r="BP107" i="5"/>
  <c r="LM107" i="5"/>
  <c r="HZ107" i="5"/>
  <c r="EY107" i="5"/>
  <c r="BO107" i="5"/>
  <c r="LL107" i="5"/>
  <c r="HX107" i="5"/>
  <c r="EX107" i="5"/>
  <c r="BN107" i="5"/>
  <c r="NT107" i="5"/>
  <c r="GX107" i="5"/>
  <c r="AN107" i="5"/>
  <c r="NR107" i="5"/>
  <c r="GT107" i="5"/>
  <c r="AM107" i="5"/>
  <c r="NQ107" i="5"/>
  <c r="GS107" i="5"/>
  <c r="AL107" i="5"/>
  <c r="NH107" i="5"/>
  <c r="GH107" i="5"/>
  <c r="AA107" i="5"/>
  <c r="NB107" i="5"/>
  <c r="GG107" i="5"/>
  <c r="Z107" i="5"/>
  <c r="JZ107" i="5"/>
  <c r="DO107" i="5"/>
  <c r="MZ107" i="5"/>
  <c r="Y107" i="5"/>
  <c r="KA107" i="5"/>
  <c r="JY107" i="5"/>
  <c r="JQ107" i="5"/>
  <c r="JP107" i="5"/>
  <c r="DP107" i="5"/>
  <c r="JO107" i="5"/>
  <c r="GF107" i="5"/>
  <c r="DN107" i="5"/>
  <c r="DG107" i="5"/>
  <c r="DF107" i="5"/>
  <c r="DE107" i="5"/>
  <c r="H126" i="5"/>
  <c r="H134" i="5" s="1"/>
  <c r="NP90" i="5"/>
  <c r="ND90" i="5"/>
  <c r="MR90" i="5"/>
  <c r="MF90" i="5"/>
  <c r="LT90" i="5"/>
  <c r="LH90" i="5"/>
  <c r="KV90" i="5"/>
  <c r="KJ90" i="5"/>
  <c r="JX90" i="5"/>
  <c r="JL90" i="5"/>
  <c r="IZ90" i="5"/>
  <c r="IN90" i="5"/>
  <c r="IB90" i="5"/>
  <c r="HP90" i="5"/>
  <c r="HD90" i="5"/>
  <c r="GR90" i="5"/>
  <c r="GF90" i="5"/>
  <c r="FT90" i="5"/>
  <c r="FH90" i="5"/>
  <c r="EV90" i="5"/>
  <c r="EJ90" i="5"/>
  <c r="DX90" i="5"/>
  <c r="DL90" i="5"/>
  <c r="CZ90" i="5"/>
  <c r="CN90" i="5"/>
  <c r="CB90" i="5"/>
  <c r="BP90" i="5"/>
  <c r="BD90" i="5"/>
  <c r="AR90" i="5"/>
  <c r="AF90" i="5"/>
  <c r="T90" i="5"/>
  <c r="NJ90" i="5"/>
  <c r="MW90" i="5"/>
  <c r="MJ90" i="5"/>
  <c r="LW90" i="5"/>
  <c r="LJ90" i="5"/>
  <c r="KW90" i="5"/>
  <c r="KI90" i="5"/>
  <c r="JV90" i="5"/>
  <c r="JI90" i="5"/>
  <c r="IV90" i="5"/>
  <c r="II90" i="5"/>
  <c r="HV90" i="5"/>
  <c r="HI90" i="5"/>
  <c r="GV90" i="5"/>
  <c r="GI90" i="5"/>
  <c r="FV90" i="5"/>
  <c r="FI90" i="5"/>
  <c r="EU90" i="5"/>
  <c r="EH90" i="5"/>
  <c r="DU90" i="5"/>
  <c r="DH90" i="5"/>
  <c r="CU90" i="5"/>
  <c r="CH90" i="5"/>
  <c r="BU90" i="5"/>
  <c r="BH90" i="5"/>
  <c r="AU90" i="5"/>
  <c r="AH90" i="5"/>
  <c r="U90" i="5"/>
  <c r="NI90" i="5"/>
  <c r="MV90" i="5"/>
  <c r="MI90" i="5"/>
  <c r="LV90" i="5"/>
  <c r="LI90" i="5"/>
  <c r="KU90" i="5"/>
  <c r="KH90" i="5"/>
  <c r="JU90" i="5"/>
  <c r="JH90" i="5"/>
  <c r="IU90" i="5"/>
  <c r="IH90" i="5"/>
  <c r="HU90" i="5"/>
  <c r="HH90" i="5"/>
  <c r="GU90" i="5"/>
  <c r="GH90" i="5"/>
  <c r="FU90" i="5"/>
  <c r="FG90" i="5"/>
  <c r="ET90" i="5"/>
  <c r="EG90" i="5"/>
  <c r="DT90" i="5"/>
  <c r="DG90" i="5"/>
  <c r="CT90" i="5"/>
  <c r="CG90" i="5"/>
  <c r="BT90" i="5"/>
  <c r="BG90" i="5"/>
  <c r="AT90" i="5"/>
  <c r="AG90" i="5"/>
  <c r="NR90" i="5"/>
  <c r="NE90" i="5"/>
  <c r="MQ90" i="5"/>
  <c r="MD90" i="5"/>
  <c r="LQ90" i="5"/>
  <c r="LD90" i="5"/>
  <c r="KQ90" i="5"/>
  <c r="KD90" i="5"/>
  <c r="JQ90" i="5"/>
  <c r="JD90" i="5"/>
  <c r="IQ90" i="5"/>
  <c r="ID90" i="5"/>
  <c r="NO90" i="5"/>
  <c r="MY90" i="5"/>
  <c r="MG90" i="5"/>
  <c r="LO90" i="5"/>
  <c r="KY90" i="5"/>
  <c r="KF90" i="5"/>
  <c r="JO90" i="5"/>
  <c r="IX90" i="5"/>
  <c r="IF90" i="5"/>
  <c r="HO90" i="5"/>
  <c r="GZ90" i="5"/>
  <c r="GK90" i="5"/>
  <c r="FS90" i="5"/>
  <c r="FD90" i="5"/>
  <c r="EO90" i="5"/>
  <c r="DZ90" i="5"/>
  <c r="DJ90" i="5"/>
  <c r="CS90" i="5"/>
  <c r="CD90" i="5"/>
  <c r="BN90" i="5"/>
  <c r="AY90" i="5"/>
  <c r="AJ90" i="5"/>
  <c r="NN90" i="5"/>
  <c r="MX90" i="5"/>
  <c r="ME90" i="5"/>
  <c r="LN90" i="5"/>
  <c r="KX90" i="5"/>
  <c r="KE90" i="5"/>
  <c r="JN90" i="5"/>
  <c r="IW90" i="5"/>
  <c r="IE90" i="5"/>
  <c r="HN90" i="5"/>
  <c r="GY90" i="5"/>
  <c r="GJ90" i="5"/>
  <c r="NM90" i="5"/>
  <c r="MU90" i="5"/>
  <c r="MC90" i="5"/>
  <c r="LM90" i="5"/>
  <c r="NG90" i="5"/>
  <c r="ML90" i="5"/>
  <c r="LL90" i="5"/>
  <c r="KP90" i="5"/>
  <c r="JW90" i="5"/>
  <c r="JB90" i="5"/>
  <c r="IG90" i="5"/>
  <c r="HL90" i="5"/>
  <c r="GS90" i="5"/>
  <c r="GA90" i="5"/>
  <c r="FK90" i="5"/>
  <c r="ER90" i="5"/>
  <c r="EB90" i="5"/>
  <c r="DK90" i="5"/>
  <c r="CR90" i="5"/>
  <c r="CA90" i="5"/>
  <c r="BK90" i="5"/>
  <c r="AS90" i="5"/>
  <c r="AB90" i="5"/>
  <c r="NF90" i="5"/>
  <c r="MK90" i="5"/>
  <c r="LK90" i="5"/>
  <c r="KO90" i="5"/>
  <c r="JT90" i="5"/>
  <c r="JA90" i="5"/>
  <c r="IC90" i="5"/>
  <c r="HK90" i="5"/>
  <c r="GQ90" i="5"/>
  <c r="FZ90" i="5"/>
  <c r="FJ90" i="5"/>
  <c r="EQ90" i="5"/>
  <c r="EA90" i="5"/>
  <c r="DI90" i="5"/>
  <c r="CQ90" i="5"/>
  <c r="BZ90" i="5"/>
  <c r="BJ90" i="5"/>
  <c r="AQ90" i="5"/>
  <c r="AA90" i="5"/>
  <c r="NC90" i="5"/>
  <c r="MH90" i="5"/>
  <c r="LG90" i="5"/>
  <c r="KN90" i="5"/>
  <c r="JS90" i="5"/>
  <c r="IY90" i="5"/>
  <c r="IA90" i="5"/>
  <c r="HJ90" i="5"/>
  <c r="GP90" i="5"/>
  <c r="FY90" i="5"/>
  <c r="FF90" i="5"/>
  <c r="EP90" i="5"/>
  <c r="DY90" i="5"/>
  <c r="DF90" i="5"/>
  <c r="CP90" i="5"/>
  <c r="BY90" i="5"/>
  <c r="BI90" i="5"/>
  <c r="AP90" i="5"/>
  <c r="Z90" i="5"/>
  <c r="NB90" i="5"/>
  <c r="MB90" i="5"/>
  <c r="LF90" i="5"/>
  <c r="KM90" i="5"/>
  <c r="JR90" i="5"/>
  <c r="IT90" i="5"/>
  <c r="HZ90" i="5"/>
  <c r="HG90" i="5"/>
  <c r="GO90" i="5"/>
  <c r="FX90" i="5"/>
  <c r="FE90" i="5"/>
  <c r="EN90" i="5"/>
  <c r="DW90" i="5"/>
  <c r="DE90" i="5"/>
  <c r="CO90" i="5"/>
  <c r="BX90" i="5"/>
  <c r="BF90" i="5"/>
  <c r="AO90" i="5"/>
  <c r="Y90" i="5"/>
  <c r="NA90" i="5"/>
  <c r="MA90" i="5"/>
  <c r="LE90" i="5"/>
  <c r="KL90" i="5"/>
  <c r="JP90" i="5"/>
  <c r="IS90" i="5"/>
  <c r="HY90" i="5"/>
  <c r="HF90" i="5"/>
  <c r="GN90" i="5"/>
  <c r="FW90" i="5"/>
  <c r="FC90" i="5"/>
  <c r="EM90" i="5"/>
  <c r="DV90" i="5"/>
  <c r="DD90" i="5"/>
  <c r="NS90" i="5"/>
  <c r="MS90" i="5"/>
  <c r="LX90" i="5"/>
  <c r="LA90" i="5"/>
  <c r="KC90" i="5"/>
  <c r="JJ90" i="5"/>
  <c r="IO90" i="5"/>
  <c r="HT90" i="5"/>
  <c r="HB90" i="5"/>
  <c r="GG90" i="5"/>
  <c r="FP90" i="5"/>
  <c r="EZ90" i="5"/>
  <c r="EI90" i="5"/>
  <c r="DQ90" i="5"/>
  <c r="DA90" i="5"/>
  <c r="CJ90" i="5"/>
  <c r="BR90" i="5"/>
  <c r="BA90" i="5"/>
  <c r="AK90" i="5"/>
  <c r="LZ90" i="5"/>
  <c r="KK90" i="5"/>
  <c r="IR90" i="5"/>
  <c r="HE90" i="5"/>
  <c r="FR90" i="5"/>
  <c r="EL90" i="5"/>
  <c r="DC90" i="5"/>
  <c r="CC90" i="5"/>
  <c r="AX90" i="5"/>
  <c r="V90" i="5"/>
  <c r="NT90" i="5"/>
  <c r="LY90" i="5"/>
  <c r="KG90" i="5"/>
  <c r="IP90" i="5"/>
  <c r="HC90" i="5"/>
  <c r="FQ90" i="5"/>
  <c r="EK90" i="5"/>
  <c r="DB90" i="5"/>
  <c r="BW90" i="5"/>
  <c r="AW90" i="5"/>
  <c r="NQ90" i="5"/>
  <c r="LU90" i="5"/>
  <c r="KB90" i="5"/>
  <c r="IM90" i="5"/>
  <c r="HA90" i="5"/>
  <c r="FO90" i="5"/>
  <c r="EF90" i="5"/>
  <c r="CY90" i="5"/>
  <c r="BV90" i="5"/>
  <c r="AV90" i="5"/>
  <c r="NL90" i="5"/>
  <c r="LS90" i="5"/>
  <c r="KA90" i="5"/>
  <c r="IL90" i="5"/>
  <c r="GX90" i="5"/>
  <c r="FN90" i="5"/>
  <c r="EE90" i="5"/>
  <c r="CX90" i="5"/>
  <c r="BS90" i="5"/>
  <c r="AN90" i="5"/>
  <c r="NK90" i="5"/>
  <c r="LR90" i="5"/>
  <c r="JZ90" i="5"/>
  <c r="IK90" i="5"/>
  <c r="GW90" i="5"/>
  <c r="FM90" i="5"/>
  <c r="ED90" i="5"/>
  <c r="CW90" i="5"/>
  <c r="BQ90" i="5"/>
  <c r="AM90" i="5"/>
  <c r="NH90" i="5"/>
  <c r="LP90" i="5"/>
  <c r="JY90" i="5"/>
  <c r="IJ90" i="5"/>
  <c r="GT90" i="5"/>
  <c r="FL90" i="5"/>
  <c r="EC90" i="5"/>
  <c r="CV90" i="5"/>
  <c r="BO90" i="5"/>
  <c r="AL90" i="5"/>
  <c r="LC90" i="5"/>
  <c r="HX90" i="5"/>
  <c r="FB90" i="5"/>
  <c r="CM90" i="5"/>
  <c r="AI90" i="5"/>
  <c r="LB90" i="5"/>
  <c r="HW90" i="5"/>
  <c r="FA90" i="5"/>
  <c r="CL90" i="5"/>
  <c r="AE90" i="5"/>
  <c r="KZ90" i="5"/>
  <c r="HS90" i="5"/>
  <c r="EY90" i="5"/>
  <c r="CK90" i="5"/>
  <c r="AD90" i="5"/>
  <c r="KT90" i="5"/>
  <c r="HR90" i="5"/>
  <c r="EX90" i="5"/>
  <c r="CI90" i="5"/>
  <c r="AC90" i="5"/>
  <c r="KS90" i="5"/>
  <c r="HQ90" i="5"/>
  <c r="EW90" i="5"/>
  <c r="CF90" i="5"/>
  <c r="X90" i="5"/>
  <c r="KR90" i="5"/>
  <c r="HM90" i="5"/>
  <c r="ES90" i="5"/>
  <c r="CE90" i="5"/>
  <c r="W90" i="5"/>
  <c r="JM90" i="5"/>
  <c r="DS90" i="5"/>
  <c r="JK90" i="5"/>
  <c r="DR90" i="5"/>
  <c r="MT90" i="5"/>
  <c r="BL90" i="5"/>
  <c r="JG90" i="5"/>
  <c r="DP90" i="5"/>
  <c r="GM90" i="5"/>
  <c r="JF90" i="5"/>
  <c r="DO90" i="5"/>
  <c r="GL90" i="5"/>
  <c r="JE90" i="5"/>
  <c r="DN90" i="5"/>
  <c r="JC90" i="5"/>
  <c r="DM90" i="5"/>
  <c r="MZ90" i="5"/>
  <c r="BM90" i="5"/>
  <c r="GE90" i="5"/>
  <c r="GD90" i="5"/>
  <c r="GC90" i="5"/>
  <c r="GB90" i="5"/>
  <c r="BC90" i="5"/>
  <c r="BE90" i="5"/>
  <c r="AZ90" i="5"/>
  <c r="MP90" i="5"/>
  <c r="BB90" i="5"/>
  <c r="MO90" i="5"/>
  <c r="MN90" i="5"/>
  <c r="MM90" i="5"/>
  <c r="NL122" i="5"/>
  <c r="MZ122" i="5"/>
  <c r="MN122" i="5"/>
  <c r="MB122" i="5"/>
  <c r="LP122" i="5"/>
  <c r="LD122" i="5"/>
  <c r="KR122" i="5"/>
  <c r="KF122" i="5"/>
  <c r="JT122" i="5"/>
  <c r="JH122" i="5"/>
  <c r="IV122" i="5"/>
  <c r="IJ122" i="5"/>
  <c r="HX122" i="5"/>
  <c r="HL122" i="5"/>
  <c r="GZ122" i="5"/>
  <c r="GN122" i="5"/>
  <c r="GB122" i="5"/>
  <c r="FP122" i="5"/>
  <c r="FD122" i="5"/>
  <c r="ER122" i="5"/>
  <c r="EF122" i="5"/>
  <c r="DT122" i="5"/>
  <c r="DH122" i="5"/>
  <c r="CV122" i="5"/>
  <c r="CJ122" i="5"/>
  <c r="BX122" i="5"/>
  <c r="BL122" i="5"/>
  <c r="AZ122" i="5"/>
  <c r="AN122" i="5"/>
  <c r="AB122" i="5"/>
  <c r="NK122" i="5"/>
  <c r="MY122" i="5"/>
  <c r="MM122" i="5"/>
  <c r="MA122" i="5"/>
  <c r="LO122" i="5"/>
  <c r="LC122" i="5"/>
  <c r="KQ122" i="5"/>
  <c r="KE122" i="5"/>
  <c r="JS122" i="5"/>
  <c r="JG122" i="5"/>
  <c r="IU122" i="5"/>
  <c r="II122" i="5"/>
  <c r="HW122" i="5"/>
  <c r="HK122" i="5"/>
  <c r="GY122" i="5"/>
  <c r="GM122" i="5"/>
  <c r="GA122" i="5"/>
  <c r="FO122" i="5"/>
  <c r="FC122" i="5"/>
  <c r="EQ122" i="5"/>
  <c r="EE122" i="5"/>
  <c r="DS122" i="5"/>
  <c r="DG122" i="5"/>
  <c r="CU122" i="5"/>
  <c r="CI122" i="5"/>
  <c r="BW122" i="5"/>
  <c r="BK122" i="5"/>
  <c r="AY122" i="5"/>
  <c r="AM122" i="5"/>
  <c r="AA122" i="5"/>
  <c r="NG122" i="5"/>
  <c r="MS122" i="5"/>
  <c r="ME122" i="5"/>
  <c r="LQ122" i="5"/>
  <c r="LA122" i="5"/>
  <c r="KM122" i="5"/>
  <c r="JY122" i="5"/>
  <c r="JK122" i="5"/>
  <c r="IW122" i="5"/>
  <c r="IG122" i="5"/>
  <c r="HS122" i="5"/>
  <c r="HE122" i="5"/>
  <c r="GQ122" i="5"/>
  <c r="GC122" i="5"/>
  <c r="FM122" i="5"/>
  <c r="EY122" i="5"/>
  <c r="EK122" i="5"/>
  <c r="DW122" i="5"/>
  <c r="DI122" i="5"/>
  <c r="CS122" i="5"/>
  <c r="CE122" i="5"/>
  <c r="BQ122" i="5"/>
  <c r="BC122" i="5"/>
  <c r="AO122" i="5"/>
  <c r="Y122" i="5"/>
  <c r="NT122" i="5"/>
  <c r="NF122" i="5"/>
  <c r="MR122" i="5"/>
  <c r="MD122" i="5"/>
  <c r="LN122" i="5"/>
  <c r="KZ122" i="5"/>
  <c r="KL122" i="5"/>
  <c r="JX122" i="5"/>
  <c r="JJ122" i="5"/>
  <c r="IT122" i="5"/>
  <c r="IF122" i="5"/>
  <c r="HR122" i="5"/>
  <c r="HD122" i="5"/>
  <c r="GP122" i="5"/>
  <c r="FZ122" i="5"/>
  <c r="FL122" i="5"/>
  <c r="EX122" i="5"/>
  <c r="EJ122" i="5"/>
  <c r="DV122" i="5"/>
  <c r="DF122" i="5"/>
  <c r="CR122" i="5"/>
  <c r="CD122" i="5"/>
  <c r="BP122" i="5"/>
  <c r="BB122" i="5"/>
  <c r="AL122" i="5"/>
  <c r="X122" i="5"/>
  <c r="NH122" i="5"/>
  <c r="MP122" i="5"/>
  <c r="LX122" i="5"/>
  <c r="LH122" i="5"/>
  <c r="KP122" i="5"/>
  <c r="JZ122" i="5"/>
  <c r="JF122" i="5"/>
  <c r="IP122" i="5"/>
  <c r="HZ122" i="5"/>
  <c r="HH122" i="5"/>
  <c r="GR122" i="5"/>
  <c r="FX122" i="5"/>
  <c r="FH122" i="5"/>
  <c r="EP122" i="5"/>
  <c r="DZ122" i="5"/>
  <c r="DJ122" i="5"/>
  <c r="CP122" i="5"/>
  <c r="BZ122" i="5"/>
  <c r="BH122" i="5"/>
  <c r="AR122" i="5"/>
  <c r="Z122" i="5"/>
  <c r="NE122" i="5"/>
  <c r="MO122" i="5"/>
  <c r="LW122" i="5"/>
  <c r="LG122" i="5"/>
  <c r="KO122" i="5"/>
  <c r="JW122" i="5"/>
  <c r="JE122" i="5"/>
  <c r="IO122" i="5"/>
  <c r="HY122" i="5"/>
  <c r="HG122" i="5"/>
  <c r="GO122" i="5"/>
  <c r="FW122" i="5"/>
  <c r="FG122" i="5"/>
  <c r="EO122" i="5"/>
  <c r="DY122" i="5"/>
  <c r="DE122" i="5"/>
  <c r="CO122" i="5"/>
  <c r="BY122" i="5"/>
  <c r="BG122" i="5"/>
  <c r="AQ122" i="5"/>
  <c r="W122" i="5"/>
  <c r="NB122" i="5"/>
  <c r="MH122" i="5"/>
  <c r="LL122" i="5"/>
  <c r="KT122" i="5"/>
  <c r="JV122" i="5"/>
  <c r="JB122" i="5"/>
  <c r="IH122" i="5"/>
  <c r="HN122" i="5"/>
  <c r="GT122" i="5"/>
  <c r="FV122" i="5"/>
  <c r="FB122" i="5"/>
  <c r="EH122" i="5"/>
  <c r="DN122" i="5"/>
  <c r="CT122" i="5"/>
  <c r="BV122" i="5"/>
  <c r="BD122" i="5"/>
  <c r="AH122" i="5"/>
  <c r="NR122" i="5"/>
  <c r="MX122" i="5"/>
  <c r="MF122" i="5"/>
  <c r="LJ122" i="5"/>
  <c r="KN122" i="5"/>
  <c r="JR122" i="5"/>
  <c r="IZ122" i="5"/>
  <c r="ID122" i="5"/>
  <c r="HJ122" i="5"/>
  <c r="GL122" i="5"/>
  <c r="FT122" i="5"/>
  <c r="EZ122" i="5"/>
  <c r="ED122" i="5"/>
  <c r="DL122" i="5"/>
  <c r="CN122" i="5"/>
  <c r="BT122" i="5"/>
  <c r="AX122" i="5"/>
  <c r="AF122" i="5"/>
  <c r="NS122" i="5"/>
  <c r="MV122" i="5"/>
  <c r="LV122" i="5"/>
  <c r="KX122" i="5"/>
  <c r="KB122" i="5"/>
  <c r="JA122" i="5"/>
  <c r="IB122" i="5"/>
  <c r="HB122" i="5"/>
  <c r="GF122" i="5"/>
  <c r="FF122" i="5"/>
  <c r="EG122" i="5"/>
  <c r="DD122" i="5"/>
  <c r="CH122" i="5"/>
  <c r="BJ122" i="5"/>
  <c r="AJ122" i="5"/>
  <c r="NQ122" i="5"/>
  <c r="MU122" i="5"/>
  <c r="LU122" i="5"/>
  <c r="KW122" i="5"/>
  <c r="KA122" i="5"/>
  <c r="IY122" i="5"/>
  <c r="IA122" i="5"/>
  <c r="HA122" i="5"/>
  <c r="GE122" i="5"/>
  <c r="FE122" i="5"/>
  <c r="EC122" i="5"/>
  <c r="DC122" i="5"/>
  <c r="CG122" i="5"/>
  <c r="BI122" i="5"/>
  <c r="AI122" i="5"/>
  <c r="NP122" i="5"/>
  <c r="MT122" i="5"/>
  <c r="LT122" i="5"/>
  <c r="KV122" i="5"/>
  <c r="JU122" i="5"/>
  <c r="IX122" i="5"/>
  <c r="HV122" i="5"/>
  <c r="GX122" i="5"/>
  <c r="GD122" i="5"/>
  <c r="FA122" i="5"/>
  <c r="EB122" i="5"/>
  <c r="DB122" i="5"/>
  <c r="CF122" i="5"/>
  <c r="BF122" i="5"/>
  <c r="AG122" i="5"/>
  <c r="MQ122" i="5"/>
  <c r="LK122" i="5"/>
  <c r="KG122" i="5"/>
  <c r="IS122" i="5"/>
  <c r="HP122" i="5"/>
  <c r="GI122" i="5"/>
  <c r="EW122" i="5"/>
  <c r="DR122" i="5"/>
  <c r="CM122" i="5"/>
  <c r="BE122" i="5"/>
  <c r="V122" i="5"/>
  <c r="ML122" i="5"/>
  <c r="LI122" i="5"/>
  <c r="KD122" i="5"/>
  <c r="IR122" i="5"/>
  <c r="HO122" i="5"/>
  <c r="GH122" i="5"/>
  <c r="EV122" i="5"/>
  <c r="DQ122" i="5"/>
  <c r="CL122" i="5"/>
  <c r="BA122" i="5"/>
  <c r="U122" i="5"/>
  <c r="NM122" i="5"/>
  <c r="MG122" i="5"/>
  <c r="KY122" i="5"/>
  <c r="JO122" i="5"/>
  <c r="IL122" i="5"/>
  <c r="HC122" i="5"/>
  <c r="FS122" i="5"/>
  <c r="EN122" i="5"/>
  <c r="DK122" i="5"/>
  <c r="CA122" i="5"/>
  <c r="AT122" i="5"/>
  <c r="NJ122" i="5"/>
  <c r="MC122" i="5"/>
  <c r="KU122" i="5"/>
  <c r="JN122" i="5"/>
  <c r="IK122" i="5"/>
  <c r="GW122" i="5"/>
  <c r="FR122" i="5"/>
  <c r="EM122" i="5"/>
  <c r="DA122" i="5"/>
  <c r="BU122" i="5"/>
  <c r="AS122" i="5"/>
  <c r="MK122" i="5"/>
  <c r="KK122" i="5"/>
  <c r="IQ122" i="5"/>
  <c r="GU122" i="5"/>
  <c r="EU122" i="5"/>
  <c r="CY122" i="5"/>
  <c r="AW122" i="5"/>
  <c r="MJ122" i="5"/>
  <c r="KJ122" i="5"/>
  <c r="IN122" i="5"/>
  <c r="GS122" i="5"/>
  <c r="ET122" i="5"/>
  <c r="CX122" i="5"/>
  <c r="AV122" i="5"/>
  <c r="MI122" i="5"/>
  <c r="KI122" i="5"/>
  <c r="IM122" i="5"/>
  <c r="GK122" i="5"/>
  <c r="ES122" i="5"/>
  <c r="CW122" i="5"/>
  <c r="AU122" i="5"/>
  <c r="NO122" i="5"/>
  <c r="LS122" i="5"/>
  <c r="JQ122" i="5"/>
  <c r="HU122" i="5"/>
  <c r="FY122" i="5"/>
  <c r="EA122" i="5"/>
  <c r="CC122" i="5"/>
  <c r="AE122" i="5"/>
  <c r="ND122" i="5"/>
  <c r="KH122" i="5"/>
  <c r="HM122" i="5"/>
  <c r="EL122" i="5"/>
  <c r="BR122" i="5"/>
  <c r="NC122" i="5"/>
  <c r="KC122" i="5"/>
  <c r="HI122" i="5"/>
  <c r="EI122" i="5"/>
  <c r="BO122" i="5"/>
  <c r="LY122" i="5"/>
  <c r="JI122" i="5"/>
  <c r="GG122" i="5"/>
  <c r="DO122" i="5"/>
  <c r="AK122" i="5"/>
  <c r="LR122" i="5"/>
  <c r="IC122" i="5"/>
  <c r="DX122" i="5"/>
  <c r="AD122" i="5"/>
  <c r="LM122" i="5"/>
  <c r="HT122" i="5"/>
  <c r="DU122" i="5"/>
  <c r="AC122" i="5"/>
  <c r="LF122" i="5"/>
  <c r="HQ122" i="5"/>
  <c r="DP122" i="5"/>
  <c r="T122" i="5"/>
  <c r="JD122" i="5"/>
  <c r="DM122" i="5"/>
  <c r="NN122" i="5"/>
  <c r="JC122" i="5"/>
  <c r="CZ122" i="5"/>
  <c r="NI122" i="5"/>
  <c r="IE122" i="5"/>
  <c r="CQ122" i="5"/>
  <c r="LZ122" i="5"/>
  <c r="GJ122" i="5"/>
  <c r="BS122" i="5"/>
  <c r="KS122" i="5"/>
  <c r="CK122" i="5"/>
  <c r="JP122" i="5"/>
  <c r="CB122" i="5"/>
  <c r="JM122" i="5"/>
  <c r="BN122" i="5"/>
  <c r="JL122" i="5"/>
  <c r="BM122" i="5"/>
  <c r="HF122" i="5"/>
  <c r="AP122" i="5"/>
  <c r="GV122" i="5"/>
  <c r="NA122" i="5"/>
  <c r="MW122" i="5"/>
  <c r="LE122" i="5"/>
  <c r="LB122" i="5"/>
  <c r="FU122" i="5"/>
  <c r="FQ122" i="5"/>
  <c r="FN122" i="5"/>
  <c r="FK122" i="5"/>
  <c r="FJ122" i="5"/>
  <c r="FI122" i="5"/>
  <c r="NK105" i="5"/>
  <c r="MY105" i="5"/>
  <c r="MM105" i="5"/>
  <c r="MA105" i="5"/>
  <c r="LO105" i="5"/>
  <c r="LC105" i="5"/>
  <c r="KQ105" i="5"/>
  <c r="KE105" i="5"/>
  <c r="JS105" i="5"/>
  <c r="JG105" i="5"/>
  <c r="IU105" i="5"/>
  <c r="II105" i="5"/>
  <c r="HW105" i="5"/>
  <c r="HK105" i="5"/>
  <c r="GY105" i="5"/>
  <c r="GM105" i="5"/>
  <c r="NJ105" i="5"/>
  <c r="MX105" i="5"/>
  <c r="ML105" i="5"/>
  <c r="LZ105" i="5"/>
  <c r="LN105" i="5"/>
  <c r="LB105" i="5"/>
  <c r="KP105" i="5"/>
  <c r="KD105" i="5"/>
  <c r="JR105" i="5"/>
  <c r="JF105" i="5"/>
  <c r="IT105" i="5"/>
  <c r="IH105" i="5"/>
  <c r="HV105" i="5"/>
  <c r="HJ105" i="5"/>
  <c r="GX105" i="5"/>
  <c r="GL105" i="5"/>
  <c r="FZ105" i="5"/>
  <c r="FN105" i="5"/>
  <c r="FB105" i="5"/>
  <c r="EP105" i="5"/>
  <c r="ED105" i="5"/>
  <c r="DR105" i="5"/>
  <c r="DF105" i="5"/>
  <c r="CT105" i="5"/>
  <c r="CH105" i="5"/>
  <c r="BV105" i="5"/>
  <c r="BJ105" i="5"/>
  <c r="AX105" i="5"/>
  <c r="NS105" i="5"/>
  <c r="NE105" i="5"/>
  <c r="MQ105" i="5"/>
  <c r="MC105" i="5"/>
  <c r="LM105" i="5"/>
  <c r="KY105" i="5"/>
  <c r="KK105" i="5"/>
  <c r="JW105" i="5"/>
  <c r="JI105" i="5"/>
  <c r="IS105" i="5"/>
  <c r="IE105" i="5"/>
  <c r="HQ105" i="5"/>
  <c r="HC105" i="5"/>
  <c r="GO105" i="5"/>
  <c r="GA105" i="5"/>
  <c r="FM105" i="5"/>
  <c r="EZ105" i="5"/>
  <c r="EM105" i="5"/>
  <c r="DZ105" i="5"/>
  <c r="DM105" i="5"/>
  <c r="CZ105" i="5"/>
  <c r="CM105" i="5"/>
  <c r="BZ105" i="5"/>
  <c r="BM105" i="5"/>
  <c r="AZ105" i="5"/>
  <c r="AM105" i="5"/>
  <c r="AA105" i="5"/>
  <c r="NR105" i="5"/>
  <c r="ND105" i="5"/>
  <c r="MP105" i="5"/>
  <c r="MB105" i="5"/>
  <c r="LL105" i="5"/>
  <c r="KX105" i="5"/>
  <c r="KJ105" i="5"/>
  <c r="JV105" i="5"/>
  <c r="JH105" i="5"/>
  <c r="IR105" i="5"/>
  <c r="NN105" i="5"/>
  <c r="MZ105" i="5"/>
  <c r="MJ105" i="5"/>
  <c r="LV105" i="5"/>
  <c r="LH105" i="5"/>
  <c r="KT105" i="5"/>
  <c r="KF105" i="5"/>
  <c r="JP105" i="5"/>
  <c r="JB105" i="5"/>
  <c r="IN105" i="5"/>
  <c r="HZ105" i="5"/>
  <c r="HL105" i="5"/>
  <c r="GV105" i="5"/>
  <c r="GH105" i="5"/>
  <c r="FU105" i="5"/>
  <c r="FH105" i="5"/>
  <c r="EU105" i="5"/>
  <c r="EH105" i="5"/>
  <c r="DU105" i="5"/>
  <c r="DH105" i="5"/>
  <c r="CU105" i="5"/>
  <c r="CG105" i="5"/>
  <c r="BT105" i="5"/>
  <c r="BG105" i="5"/>
  <c r="AT105" i="5"/>
  <c r="AH105" i="5"/>
  <c r="V105" i="5"/>
  <c r="NQ105" i="5"/>
  <c r="MW105" i="5"/>
  <c r="MF105" i="5"/>
  <c r="LK105" i="5"/>
  <c r="KS105" i="5"/>
  <c r="JZ105" i="5"/>
  <c r="JE105" i="5"/>
  <c r="IM105" i="5"/>
  <c r="HU105" i="5"/>
  <c r="HE105" i="5"/>
  <c r="GN105" i="5"/>
  <c r="FW105" i="5"/>
  <c r="FG105" i="5"/>
  <c r="ER105" i="5"/>
  <c r="EB105" i="5"/>
  <c r="DL105" i="5"/>
  <c r="CW105" i="5"/>
  <c r="CF105" i="5"/>
  <c r="BQ105" i="5"/>
  <c r="BB105" i="5"/>
  <c r="AL105" i="5"/>
  <c r="X105" i="5"/>
  <c r="NP105" i="5"/>
  <c r="MV105" i="5"/>
  <c r="ME105" i="5"/>
  <c r="LJ105" i="5"/>
  <c r="KR105" i="5"/>
  <c r="JY105" i="5"/>
  <c r="JD105" i="5"/>
  <c r="IL105" i="5"/>
  <c r="HT105" i="5"/>
  <c r="HD105" i="5"/>
  <c r="GK105" i="5"/>
  <c r="FV105" i="5"/>
  <c r="FF105" i="5"/>
  <c r="EQ105" i="5"/>
  <c r="EA105" i="5"/>
  <c r="DK105" i="5"/>
  <c r="CV105" i="5"/>
  <c r="CE105" i="5"/>
  <c r="BP105" i="5"/>
  <c r="BA105" i="5"/>
  <c r="AK105" i="5"/>
  <c r="W105" i="5"/>
  <c r="NO105" i="5"/>
  <c r="MU105" i="5"/>
  <c r="MD105" i="5"/>
  <c r="LI105" i="5"/>
  <c r="KO105" i="5"/>
  <c r="JX105" i="5"/>
  <c r="JC105" i="5"/>
  <c r="IK105" i="5"/>
  <c r="HS105" i="5"/>
  <c r="HB105" i="5"/>
  <c r="GJ105" i="5"/>
  <c r="FT105" i="5"/>
  <c r="FE105" i="5"/>
  <c r="EO105" i="5"/>
  <c r="DY105" i="5"/>
  <c r="DJ105" i="5"/>
  <c r="CS105" i="5"/>
  <c r="CD105" i="5"/>
  <c r="BO105" i="5"/>
  <c r="AY105" i="5"/>
  <c r="AJ105" i="5"/>
  <c r="U105" i="5"/>
  <c r="MT105" i="5"/>
  <c r="LU105" i="5"/>
  <c r="KW105" i="5"/>
  <c r="JU105" i="5"/>
  <c r="IX105" i="5"/>
  <c r="IA105" i="5"/>
  <c r="HA105" i="5"/>
  <c r="GE105" i="5"/>
  <c r="FK105" i="5"/>
  <c r="EN105" i="5"/>
  <c r="DT105" i="5"/>
  <c r="DA105" i="5"/>
  <c r="CC105" i="5"/>
  <c r="BI105" i="5"/>
  <c r="AP105" i="5"/>
  <c r="T105" i="5"/>
  <c r="MS105" i="5"/>
  <c r="LT105" i="5"/>
  <c r="KV105" i="5"/>
  <c r="JT105" i="5"/>
  <c r="IW105" i="5"/>
  <c r="HY105" i="5"/>
  <c r="GZ105" i="5"/>
  <c r="GD105" i="5"/>
  <c r="FJ105" i="5"/>
  <c r="EL105" i="5"/>
  <c r="DS105" i="5"/>
  <c r="CY105" i="5"/>
  <c r="CB105" i="5"/>
  <c r="BH105" i="5"/>
  <c r="AO105" i="5"/>
  <c r="NI105" i="5"/>
  <c r="MK105" i="5"/>
  <c r="LP105" i="5"/>
  <c r="KL105" i="5"/>
  <c r="JM105" i="5"/>
  <c r="IO105" i="5"/>
  <c r="HO105" i="5"/>
  <c r="GS105" i="5"/>
  <c r="FX105" i="5"/>
  <c r="FA105" i="5"/>
  <c r="EG105" i="5"/>
  <c r="DN105" i="5"/>
  <c r="CP105" i="5"/>
  <c r="BW105" i="5"/>
  <c r="BC105" i="5"/>
  <c r="AF105" i="5"/>
  <c r="NT105" i="5"/>
  <c r="MI105" i="5"/>
  <c r="LD105" i="5"/>
  <c r="JQ105" i="5"/>
  <c r="IJ105" i="5"/>
  <c r="HH105" i="5"/>
  <c r="GC105" i="5"/>
  <c r="EY105" i="5"/>
  <c r="DX105" i="5"/>
  <c r="CX105" i="5"/>
  <c r="BU105" i="5"/>
  <c r="AS105" i="5"/>
  <c r="NM105" i="5"/>
  <c r="MH105" i="5"/>
  <c r="LA105" i="5"/>
  <c r="JO105" i="5"/>
  <c r="IG105" i="5"/>
  <c r="HG105" i="5"/>
  <c r="GB105" i="5"/>
  <c r="EX105" i="5"/>
  <c r="DW105" i="5"/>
  <c r="CR105" i="5"/>
  <c r="BS105" i="5"/>
  <c r="AR105" i="5"/>
  <c r="NL105" i="5"/>
  <c r="MG105" i="5"/>
  <c r="KZ105" i="5"/>
  <c r="JN105" i="5"/>
  <c r="IF105" i="5"/>
  <c r="HF105" i="5"/>
  <c r="FY105" i="5"/>
  <c r="EW105" i="5"/>
  <c r="DV105" i="5"/>
  <c r="CQ105" i="5"/>
  <c r="BR105" i="5"/>
  <c r="AQ105" i="5"/>
  <c r="NH105" i="5"/>
  <c r="LY105" i="5"/>
  <c r="KU105" i="5"/>
  <c r="JL105" i="5"/>
  <c r="ID105" i="5"/>
  <c r="GW105" i="5"/>
  <c r="FS105" i="5"/>
  <c r="EV105" i="5"/>
  <c r="DQ105" i="5"/>
  <c r="CO105" i="5"/>
  <c r="BN105" i="5"/>
  <c r="AN105" i="5"/>
  <c r="NF105" i="5"/>
  <c r="LW105" i="5"/>
  <c r="KM105" i="5"/>
  <c r="JJ105" i="5"/>
  <c r="IB105" i="5"/>
  <c r="GT105" i="5"/>
  <c r="FQ105" i="5"/>
  <c r="ES105" i="5"/>
  <c r="DO105" i="5"/>
  <c r="CL105" i="5"/>
  <c r="BK105" i="5"/>
  <c r="AG105" i="5"/>
  <c r="MN105" i="5"/>
  <c r="KC105" i="5"/>
  <c r="HR105" i="5"/>
  <c r="FR105" i="5"/>
  <c r="EE105" i="5"/>
  <c r="CI105" i="5"/>
  <c r="AE105" i="5"/>
  <c r="LX105" i="5"/>
  <c r="KB105" i="5"/>
  <c r="HP105" i="5"/>
  <c r="FP105" i="5"/>
  <c r="EC105" i="5"/>
  <c r="CA105" i="5"/>
  <c r="AD105" i="5"/>
  <c r="LS105" i="5"/>
  <c r="KA105" i="5"/>
  <c r="HN105" i="5"/>
  <c r="FO105" i="5"/>
  <c r="DP105" i="5"/>
  <c r="BY105" i="5"/>
  <c r="AC105" i="5"/>
  <c r="LR105" i="5"/>
  <c r="JK105" i="5"/>
  <c r="HM105" i="5"/>
  <c r="FL105" i="5"/>
  <c r="DI105" i="5"/>
  <c r="BX105" i="5"/>
  <c r="AB105" i="5"/>
  <c r="LQ105" i="5"/>
  <c r="JA105" i="5"/>
  <c r="HI105" i="5"/>
  <c r="FI105" i="5"/>
  <c r="DG105" i="5"/>
  <c r="BL105" i="5"/>
  <c r="Z105" i="5"/>
  <c r="LG105" i="5"/>
  <c r="IZ105" i="5"/>
  <c r="GU105" i="5"/>
  <c r="FD105" i="5"/>
  <c r="DE105" i="5"/>
  <c r="BF105" i="5"/>
  <c r="Y105" i="5"/>
  <c r="NG105" i="5"/>
  <c r="IY105" i="5"/>
  <c r="FC105" i="5"/>
  <c r="BE105" i="5"/>
  <c r="NC105" i="5"/>
  <c r="IV105" i="5"/>
  <c r="ET105" i="5"/>
  <c r="BD105" i="5"/>
  <c r="NB105" i="5"/>
  <c r="IQ105" i="5"/>
  <c r="EK105" i="5"/>
  <c r="AW105" i="5"/>
  <c r="NA105" i="5"/>
  <c r="IP105" i="5"/>
  <c r="EJ105" i="5"/>
  <c r="AV105" i="5"/>
  <c r="MR105" i="5"/>
  <c r="IC105" i="5"/>
  <c r="EI105" i="5"/>
  <c r="AU105" i="5"/>
  <c r="LE105" i="5"/>
  <c r="GQ105" i="5"/>
  <c r="DC105" i="5"/>
  <c r="MO105" i="5"/>
  <c r="EF105" i="5"/>
  <c r="LF105" i="5"/>
  <c r="DD105" i="5"/>
  <c r="KN105" i="5"/>
  <c r="DB105" i="5"/>
  <c r="KI105" i="5"/>
  <c r="CN105" i="5"/>
  <c r="KH105" i="5"/>
  <c r="CK105" i="5"/>
  <c r="GR105" i="5"/>
  <c r="CJ105" i="5"/>
  <c r="AI105" i="5"/>
  <c r="KG105" i="5"/>
  <c r="HX105" i="5"/>
  <c r="GP105" i="5"/>
  <c r="GI105" i="5"/>
  <c r="GG105" i="5"/>
  <c r="GF105" i="5"/>
  <c r="NJ93" i="5"/>
  <c r="MX93" i="5"/>
  <c r="ML93" i="5"/>
  <c r="LZ93" i="5"/>
  <c r="LN93" i="5"/>
  <c r="LB93" i="5"/>
  <c r="KP93" i="5"/>
  <c r="KD93" i="5"/>
  <c r="JR93" i="5"/>
  <c r="JF93" i="5"/>
  <c r="IT93" i="5"/>
  <c r="IH93" i="5"/>
  <c r="HV93" i="5"/>
  <c r="HJ93" i="5"/>
  <c r="GX93" i="5"/>
  <c r="GL93" i="5"/>
  <c r="FZ93" i="5"/>
  <c r="FN93" i="5"/>
  <c r="FB93" i="5"/>
  <c r="EP93" i="5"/>
  <c r="ED93" i="5"/>
  <c r="DR93" i="5"/>
  <c r="DF93" i="5"/>
  <c r="CT93" i="5"/>
  <c r="CH93" i="5"/>
  <c r="BV93" i="5"/>
  <c r="BJ93" i="5"/>
  <c r="AX93" i="5"/>
  <c r="AL93" i="5"/>
  <c r="Z93" i="5"/>
  <c r="NI93" i="5"/>
  <c r="MW93" i="5"/>
  <c r="MK93" i="5"/>
  <c r="LY93" i="5"/>
  <c r="LM93" i="5"/>
  <c r="LA93" i="5"/>
  <c r="KO93" i="5"/>
  <c r="KC93" i="5"/>
  <c r="JQ93" i="5"/>
  <c r="JE93" i="5"/>
  <c r="IS93" i="5"/>
  <c r="IG93" i="5"/>
  <c r="HU93" i="5"/>
  <c r="HI93" i="5"/>
  <c r="GW93" i="5"/>
  <c r="GK93" i="5"/>
  <c r="FY93" i="5"/>
  <c r="FM93" i="5"/>
  <c r="FA93" i="5"/>
  <c r="EO93" i="5"/>
  <c r="EC93" i="5"/>
  <c r="DQ93" i="5"/>
  <c r="DE93" i="5"/>
  <c r="CS93" i="5"/>
  <c r="CG93" i="5"/>
  <c r="BU93" i="5"/>
  <c r="BI93" i="5"/>
  <c r="AW93" i="5"/>
  <c r="AK93" i="5"/>
  <c r="Y93" i="5"/>
  <c r="NT93" i="5"/>
  <c r="NH93" i="5"/>
  <c r="MV93" i="5"/>
  <c r="MJ93" i="5"/>
  <c r="LX93" i="5"/>
  <c r="LL93" i="5"/>
  <c r="KZ93" i="5"/>
  <c r="KN93" i="5"/>
  <c r="KB93" i="5"/>
  <c r="JP93" i="5"/>
  <c r="JD93" i="5"/>
  <c r="IR93" i="5"/>
  <c r="IF93" i="5"/>
  <c r="HT93" i="5"/>
  <c r="HH93" i="5"/>
  <c r="GV93" i="5"/>
  <c r="GJ93" i="5"/>
  <c r="FX93" i="5"/>
  <c r="FL93" i="5"/>
  <c r="EZ93" i="5"/>
  <c r="EN93" i="5"/>
  <c r="EB93" i="5"/>
  <c r="DP93" i="5"/>
  <c r="DD93" i="5"/>
  <c r="CR93" i="5"/>
  <c r="CF93" i="5"/>
  <c r="BT93" i="5"/>
  <c r="BH93" i="5"/>
  <c r="AV93" i="5"/>
  <c r="AJ93" i="5"/>
  <c r="X93" i="5"/>
  <c r="NR93" i="5"/>
  <c r="NF93" i="5"/>
  <c r="MT93" i="5"/>
  <c r="MH93" i="5"/>
  <c r="LV93" i="5"/>
  <c r="LJ93" i="5"/>
  <c r="KX93" i="5"/>
  <c r="KL93" i="5"/>
  <c r="JZ93" i="5"/>
  <c r="JN93" i="5"/>
  <c r="JB93" i="5"/>
  <c r="IP93" i="5"/>
  <c r="ID93" i="5"/>
  <c r="HR93" i="5"/>
  <c r="HF93" i="5"/>
  <c r="GT93" i="5"/>
  <c r="GH93" i="5"/>
  <c r="FV93" i="5"/>
  <c r="FJ93" i="5"/>
  <c r="EX93" i="5"/>
  <c r="EL93" i="5"/>
  <c r="DZ93" i="5"/>
  <c r="DN93" i="5"/>
  <c r="DB93" i="5"/>
  <c r="CP93" i="5"/>
  <c r="CD93" i="5"/>
  <c r="BR93" i="5"/>
  <c r="BF93" i="5"/>
  <c r="AT93" i="5"/>
  <c r="AH93" i="5"/>
  <c r="V93" i="5"/>
  <c r="NQ93" i="5"/>
  <c r="NE93" i="5"/>
  <c r="MS93" i="5"/>
  <c r="MG93" i="5"/>
  <c r="LU93" i="5"/>
  <c r="LI93" i="5"/>
  <c r="KW93" i="5"/>
  <c r="KK93" i="5"/>
  <c r="JY93" i="5"/>
  <c r="JM93" i="5"/>
  <c r="JA93" i="5"/>
  <c r="IO93" i="5"/>
  <c r="IC93" i="5"/>
  <c r="HQ93" i="5"/>
  <c r="HE93" i="5"/>
  <c r="GS93" i="5"/>
  <c r="GG93" i="5"/>
  <c r="FU93" i="5"/>
  <c r="FI93" i="5"/>
  <c r="EW93" i="5"/>
  <c r="EK93" i="5"/>
  <c r="DY93" i="5"/>
  <c r="DM93" i="5"/>
  <c r="DA93" i="5"/>
  <c r="CO93" i="5"/>
  <c r="CC93" i="5"/>
  <c r="BQ93" i="5"/>
  <c r="BE93" i="5"/>
  <c r="AS93" i="5"/>
  <c r="AG93" i="5"/>
  <c r="U93" i="5"/>
  <c r="NM93" i="5"/>
  <c r="MQ93" i="5"/>
  <c r="LW93" i="5"/>
  <c r="LD93" i="5"/>
  <c r="KH93" i="5"/>
  <c r="JL93" i="5"/>
  <c r="IU93" i="5"/>
  <c r="HY93" i="5"/>
  <c r="HC93" i="5"/>
  <c r="GI93" i="5"/>
  <c r="FP93" i="5"/>
  <c r="ET93" i="5"/>
  <c r="DX93" i="5"/>
  <c r="DG93" i="5"/>
  <c r="CK93" i="5"/>
  <c r="BO93" i="5"/>
  <c r="AU93" i="5"/>
  <c r="AB93" i="5"/>
  <c r="JW93" i="5"/>
  <c r="NL93" i="5"/>
  <c r="MP93" i="5"/>
  <c r="LT93" i="5"/>
  <c r="LC93" i="5"/>
  <c r="KG93" i="5"/>
  <c r="JK93" i="5"/>
  <c r="IQ93" i="5"/>
  <c r="HX93" i="5"/>
  <c r="HB93" i="5"/>
  <c r="GF93" i="5"/>
  <c r="FO93" i="5"/>
  <c r="ES93" i="5"/>
  <c r="DW93" i="5"/>
  <c r="DC93" i="5"/>
  <c r="CJ93" i="5"/>
  <c r="BN93" i="5"/>
  <c r="AR93" i="5"/>
  <c r="AA93" i="5"/>
  <c r="FE93" i="5"/>
  <c r="ME93" i="5"/>
  <c r="KR93" i="5"/>
  <c r="IZ93" i="5"/>
  <c r="HM93" i="5"/>
  <c r="FW93" i="5"/>
  <c r="EH93" i="5"/>
  <c r="CU93" i="5"/>
  <c r="AI93" i="5"/>
  <c r="NK93" i="5"/>
  <c r="MO93" i="5"/>
  <c r="LS93" i="5"/>
  <c r="KY93" i="5"/>
  <c r="KF93" i="5"/>
  <c r="JJ93" i="5"/>
  <c r="IN93" i="5"/>
  <c r="HW93" i="5"/>
  <c r="HA93" i="5"/>
  <c r="GE93" i="5"/>
  <c r="FK93" i="5"/>
  <c r="ER93" i="5"/>
  <c r="DV93" i="5"/>
  <c r="CZ93" i="5"/>
  <c r="CI93" i="5"/>
  <c r="BM93" i="5"/>
  <c r="AQ93" i="5"/>
  <c r="W93" i="5"/>
  <c r="MF93" i="5"/>
  <c r="KS93" i="5"/>
  <c r="IJ93" i="5"/>
  <c r="GA93" i="5"/>
  <c r="DO93" i="5"/>
  <c r="BZ93" i="5"/>
  <c r="AM93" i="5"/>
  <c r="NG93" i="5"/>
  <c r="MN93" i="5"/>
  <c r="LR93" i="5"/>
  <c r="KV93" i="5"/>
  <c r="KE93" i="5"/>
  <c r="JI93" i="5"/>
  <c r="IM93" i="5"/>
  <c r="HS93" i="5"/>
  <c r="GZ93" i="5"/>
  <c r="GD93" i="5"/>
  <c r="FH93" i="5"/>
  <c r="EQ93" i="5"/>
  <c r="DU93" i="5"/>
  <c r="CY93" i="5"/>
  <c r="CE93" i="5"/>
  <c r="BL93" i="5"/>
  <c r="AP93" i="5"/>
  <c r="T93" i="5"/>
  <c r="NA93" i="5"/>
  <c r="LK93" i="5"/>
  <c r="JV93" i="5"/>
  <c r="II93" i="5"/>
  <c r="GQ93" i="5"/>
  <c r="FD93" i="5"/>
  <c r="DL93" i="5"/>
  <c r="BY93" i="5"/>
  <c r="ND93" i="5"/>
  <c r="MM93" i="5"/>
  <c r="LQ93" i="5"/>
  <c r="KU93" i="5"/>
  <c r="KA93" i="5"/>
  <c r="JH93" i="5"/>
  <c r="IL93" i="5"/>
  <c r="HP93" i="5"/>
  <c r="GY93" i="5"/>
  <c r="GC93" i="5"/>
  <c r="FG93" i="5"/>
  <c r="EM93" i="5"/>
  <c r="DT93" i="5"/>
  <c r="CX93" i="5"/>
  <c r="CB93" i="5"/>
  <c r="BK93" i="5"/>
  <c r="AO93" i="5"/>
  <c r="HN93" i="5"/>
  <c r="NC93" i="5"/>
  <c r="MI93" i="5"/>
  <c r="LP93" i="5"/>
  <c r="KT93" i="5"/>
  <c r="JX93" i="5"/>
  <c r="JG93" i="5"/>
  <c r="IK93" i="5"/>
  <c r="HO93" i="5"/>
  <c r="GU93" i="5"/>
  <c r="GB93" i="5"/>
  <c r="FF93" i="5"/>
  <c r="EJ93" i="5"/>
  <c r="DS93" i="5"/>
  <c r="CW93" i="5"/>
  <c r="CA93" i="5"/>
  <c r="BG93" i="5"/>
  <c r="AN93" i="5"/>
  <c r="NB93" i="5"/>
  <c r="LO93" i="5"/>
  <c r="JC93" i="5"/>
  <c r="GR93" i="5"/>
  <c r="EI93" i="5"/>
  <c r="CV93" i="5"/>
  <c r="BD93" i="5"/>
  <c r="MD93" i="5"/>
  <c r="JU93" i="5"/>
  <c r="HL93" i="5"/>
  <c r="FC93" i="5"/>
  <c r="CQ93" i="5"/>
  <c r="AY93" i="5"/>
  <c r="MC93" i="5"/>
  <c r="JT93" i="5"/>
  <c r="HK93" i="5"/>
  <c r="EY93" i="5"/>
  <c r="CN93" i="5"/>
  <c r="AF93" i="5"/>
  <c r="MB93" i="5"/>
  <c r="JS93" i="5"/>
  <c r="HG93" i="5"/>
  <c r="EV93" i="5"/>
  <c r="CM93" i="5"/>
  <c r="AE93" i="5"/>
  <c r="NP93" i="5"/>
  <c r="LG93" i="5"/>
  <c r="IX93" i="5"/>
  <c r="GO93" i="5"/>
  <c r="EF93" i="5"/>
  <c r="BW93" i="5"/>
  <c r="MA93" i="5"/>
  <c r="JO93" i="5"/>
  <c r="HD93" i="5"/>
  <c r="EU93" i="5"/>
  <c r="CL93" i="5"/>
  <c r="AD93" i="5"/>
  <c r="NS93" i="5"/>
  <c r="LH93" i="5"/>
  <c r="IY93" i="5"/>
  <c r="GP93" i="5"/>
  <c r="EG93" i="5"/>
  <c r="BX93" i="5"/>
  <c r="AC93" i="5"/>
  <c r="NN93" i="5"/>
  <c r="LE93" i="5"/>
  <c r="IV93" i="5"/>
  <c r="GM93" i="5"/>
  <c r="EA93" i="5"/>
  <c r="BP93" i="5"/>
  <c r="MZ93" i="5"/>
  <c r="KQ93" i="5"/>
  <c r="IE93" i="5"/>
  <c r="FT93" i="5"/>
  <c r="DK93" i="5"/>
  <c r="BC93" i="5"/>
  <c r="IW93" i="5"/>
  <c r="BS93" i="5"/>
  <c r="KM93" i="5"/>
  <c r="IB93" i="5"/>
  <c r="BB93" i="5"/>
  <c r="FQ93" i="5"/>
  <c r="LF93" i="5"/>
  <c r="DJ93" i="5"/>
  <c r="KI93" i="5"/>
  <c r="IA93" i="5"/>
  <c r="BA93" i="5"/>
  <c r="FR93" i="5"/>
  <c r="KJ93" i="5"/>
  <c r="HZ93" i="5"/>
  <c r="AZ93" i="5"/>
  <c r="MR93" i="5"/>
  <c r="NO93" i="5"/>
  <c r="GN93" i="5"/>
  <c r="EE93" i="5"/>
  <c r="DI93" i="5"/>
  <c r="MY93" i="5"/>
  <c r="FS93" i="5"/>
  <c r="MU93" i="5"/>
  <c r="DH93" i="5"/>
  <c r="NL99" i="5"/>
  <c r="MZ99" i="5"/>
  <c r="MN99" i="5"/>
  <c r="MB99" i="5"/>
  <c r="LP99" i="5"/>
  <c r="LD99" i="5"/>
  <c r="KR99" i="5"/>
  <c r="KF99" i="5"/>
  <c r="JT99" i="5"/>
  <c r="JH99" i="5"/>
  <c r="IV99" i="5"/>
  <c r="IJ99" i="5"/>
  <c r="HX99" i="5"/>
  <c r="HL99" i="5"/>
  <c r="GZ99" i="5"/>
  <c r="GN99" i="5"/>
  <c r="GB99" i="5"/>
  <c r="FP99" i="5"/>
  <c r="FD99" i="5"/>
  <c r="ER99" i="5"/>
  <c r="EF99" i="5"/>
  <c r="DT99" i="5"/>
  <c r="DH99" i="5"/>
  <c r="CV99" i="5"/>
  <c r="CJ99" i="5"/>
  <c r="BX99" i="5"/>
  <c r="BL99" i="5"/>
  <c r="AZ99" i="5"/>
  <c r="AN99" i="5"/>
  <c r="AB99" i="5"/>
  <c r="NH99" i="5"/>
  <c r="MU99" i="5"/>
  <c r="MH99" i="5"/>
  <c r="LU99" i="5"/>
  <c r="LH99" i="5"/>
  <c r="KU99" i="5"/>
  <c r="KH99" i="5"/>
  <c r="JU99" i="5"/>
  <c r="JG99" i="5"/>
  <c r="IT99" i="5"/>
  <c r="IG99" i="5"/>
  <c r="HT99" i="5"/>
  <c r="HG99" i="5"/>
  <c r="GT99" i="5"/>
  <c r="GG99" i="5"/>
  <c r="FT99" i="5"/>
  <c r="FG99" i="5"/>
  <c r="ET99" i="5"/>
  <c r="EG99" i="5"/>
  <c r="DS99" i="5"/>
  <c r="DF99" i="5"/>
  <c r="CS99" i="5"/>
  <c r="CF99" i="5"/>
  <c r="BS99" i="5"/>
  <c r="BF99" i="5"/>
  <c r="AS99" i="5"/>
  <c r="AF99" i="5"/>
  <c r="NT99" i="5"/>
  <c r="NG99" i="5"/>
  <c r="MT99" i="5"/>
  <c r="MG99" i="5"/>
  <c r="LT99" i="5"/>
  <c r="LG99" i="5"/>
  <c r="KT99" i="5"/>
  <c r="KG99" i="5"/>
  <c r="JS99" i="5"/>
  <c r="JF99" i="5"/>
  <c r="IS99" i="5"/>
  <c r="IF99" i="5"/>
  <c r="HS99" i="5"/>
  <c r="HF99" i="5"/>
  <c r="GS99" i="5"/>
  <c r="GF99" i="5"/>
  <c r="FS99" i="5"/>
  <c r="FF99" i="5"/>
  <c r="ES99" i="5"/>
  <c r="EE99" i="5"/>
  <c r="DR99" i="5"/>
  <c r="DE99" i="5"/>
  <c r="CR99" i="5"/>
  <c r="CE99" i="5"/>
  <c r="BR99" i="5"/>
  <c r="BE99" i="5"/>
  <c r="AR99" i="5"/>
  <c r="AE99" i="5"/>
  <c r="NS99" i="5"/>
  <c r="NF99" i="5"/>
  <c r="MS99" i="5"/>
  <c r="MF99" i="5"/>
  <c r="LS99" i="5"/>
  <c r="LF99" i="5"/>
  <c r="KS99" i="5"/>
  <c r="KE99" i="5"/>
  <c r="JR99" i="5"/>
  <c r="JE99" i="5"/>
  <c r="IR99" i="5"/>
  <c r="IE99" i="5"/>
  <c r="HR99" i="5"/>
  <c r="HE99" i="5"/>
  <c r="GR99" i="5"/>
  <c r="GE99" i="5"/>
  <c r="FR99" i="5"/>
  <c r="FE99" i="5"/>
  <c r="EQ99" i="5"/>
  <c r="ED99" i="5"/>
  <c r="DQ99" i="5"/>
  <c r="DD99" i="5"/>
  <c r="CQ99" i="5"/>
  <c r="CD99" i="5"/>
  <c r="BQ99" i="5"/>
  <c r="BD99" i="5"/>
  <c r="AQ99" i="5"/>
  <c r="AD99" i="5"/>
  <c r="NR99" i="5"/>
  <c r="NE99" i="5"/>
  <c r="MR99" i="5"/>
  <c r="ME99" i="5"/>
  <c r="LR99" i="5"/>
  <c r="LE99" i="5"/>
  <c r="KQ99" i="5"/>
  <c r="KD99" i="5"/>
  <c r="JQ99" i="5"/>
  <c r="JD99" i="5"/>
  <c r="IQ99" i="5"/>
  <c r="ID99" i="5"/>
  <c r="HQ99" i="5"/>
  <c r="HD99" i="5"/>
  <c r="GQ99" i="5"/>
  <c r="GD99" i="5"/>
  <c r="FQ99" i="5"/>
  <c r="FC99" i="5"/>
  <c r="EP99" i="5"/>
  <c r="EC99" i="5"/>
  <c r="DP99" i="5"/>
  <c r="DC99" i="5"/>
  <c r="CP99" i="5"/>
  <c r="CC99" i="5"/>
  <c r="BP99" i="5"/>
  <c r="BC99" i="5"/>
  <c r="AP99" i="5"/>
  <c r="AC99" i="5"/>
  <c r="NN99" i="5"/>
  <c r="NA99" i="5"/>
  <c r="MM99" i="5"/>
  <c r="LZ99" i="5"/>
  <c r="LM99" i="5"/>
  <c r="KZ99" i="5"/>
  <c r="KM99" i="5"/>
  <c r="JZ99" i="5"/>
  <c r="JM99" i="5"/>
  <c r="IZ99" i="5"/>
  <c r="IM99" i="5"/>
  <c r="HZ99" i="5"/>
  <c r="HM99" i="5"/>
  <c r="GY99" i="5"/>
  <c r="GL99" i="5"/>
  <c r="FY99" i="5"/>
  <c r="FL99" i="5"/>
  <c r="EY99" i="5"/>
  <c r="EL99" i="5"/>
  <c r="DY99" i="5"/>
  <c r="DL99" i="5"/>
  <c r="CY99" i="5"/>
  <c r="CL99" i="5"/>
  <c r="BY99" i="5"/>
  <c r="BK99" i="5"/>
  <c r="AX99" i="5"/>
  <c r="AK99" i="5"/>
  <c r="X99" i="5"/>
  <c r="NB99" i="5"/>
  <c r="MD99" i="5"/>
  <c r="LJ99" i="5"/>
  <c r="KL99" i="5"/>
  <c r="JO99" i="5"/>
  <c r="IU99" i="5"/>
  <c r="HW99" i="5"/>
  <c r="HA99" i="5"/>
  <c r="GC99" i="5"/>
  <c r="FI99" i="5"/>
  <c r="EK99" i="5"/>
  <c r="DN99" i="5"/>
  <c r="CT99" i="5"/>
  <c r="BV99" i="5"/>
  <c r="AY99" i="5"/>
  <c r="AA99" i="5"/>
  <c r="MY99" i="5"/>
  <c r="MC99" i="5"/>
  <c r="LI99" i="5"/>
  <c r="KK99" i="5"/>
  <c r="JN99" i="5"/>
  <c r="IP99" i="5"/>
  <c r="HV99" i="5"/>
  <c r="GX99" i="5"/>
  <c r="GA99" i="5"/>
  <c r="FH99" i="5"/>
  <c r="EJ99" i="5"/>
  <c r="DM99" i="5"/>
  <c r="CO99" i="5"/>
  <c r="BU99" i="5"/>
  <c r="AW99" i="5"/>
  <c r="Z99" i="5"/>
  <c r="MX99" i="5"/>
  <c r="MA99" i="5"/>
  <c r="LC99" i="5"/>
  <c r="KJ99" i="5"/>
  <c r="JL99" i="5"/>
  <c r="IO99" i="5"/>
  <c r="HU99" i="5"/>
  <c r="GW99" i="5"/>
  <c r="FZ99" i="5"/>
  <c r="FB99" i="5"/>
  <c r="EI99" i="5"/>
  <c r="DK99" i="5"/>
  <c r="CN99" i="5"/>
  <c r="BT99" i="5"/>
  <c r="AV99" i="5"/>
  <c r="Y99" i="5"/>
  <c r="NQ99" i="5"/>
  <c r="MW99" i="5"/>
  <c r="LY99" i="5"/>
  <c r="LB99" i="5"/>
  <c r="KI99" i="5"/>
  <c r="JK99" i="5"/>
  <c r="IN99" i="5"/>
  <c r="HP99" i="5"/>
  <c r="GV99" i="5"/>
  <c r="FX99" i="5"/>
  <c r="FA99" i="5"/>
  <c r="EH99" i="5"/>
  <c r="DJ99" i="5"/>
  <c r="CM99" i="5"/>
  <c r="BO99" i="5"/>
  <c r="AU99" i="5"/>
  <c r="W99" i="5"/>
  <c r="NP99" i="5"/>
  <c r="MV99" i="5"/>
  <c r="LX99" i="5"/>
  <c r="LA99" i="5"/>
  <c r="KC99" i="5"/>
  <c r="JJ99" i="5"/>
  <c r="IL99" i="5"/>
  <c r="HO99" i="5"/>
  <c r="GU99" i="5"/>
  <c r="FW99" i="5"/>
  <c r="EZ99" i="5"/>
  <c r="EB99" i="5"/>
  <c r="DI99" i="5"/>
  <c r="CK99" i="5"/>
  <c r="BN99" i="5"/>
  <c r="AT99" i="5"/>
  <c r="V99" i="5"/>
  <c r="NO99" i="5"/>
  <c r="MQ99" i="5"/>
  <c r="LW99" i="5"/>
  <c r="KY99" i="5"/>
  <c r="KB99" i="5"/>
  <c r="JI99" i="5"/>
  <c r="IK99" i="5"/>
  <c r="HN99" i="5"/>
  <c r="GP99" i="5"/>
  <c r="FV99" i="5"/>
  <c r="EX99" i="5"/>
  <c r="EA99" i="5"/>
  <c r="DG99" i="5"/>
  <c r="CI99" i="5"/>
  <c r="BM99" i="5"/>
  <c r="AO99" i="5"/>
  <c r="U99" i="5"/>
  <c r="NM99" i="5"/>
  <c r="LV99" i="5"/>
  <c r="KA99" i="5"/>
  <c r="II99" i="5"/>
  <c r="GO99" i="5"/>
  <c r="EW99" i="5"/>
  <c r="DB99" i="5"/>
  <c r="BJ99" i="5"/>
  <c r="T99" i="5"/>
  <c r="NK99" i="5"/>
  <c r="LQ99" i="5"/>
  <c r="JY99" i="5"/>
  <c r="IH99" i="5"/>
  <c r="GM99" i="5"/>
  <c r="EV99" i="5"/>
  <c r="DA99" i="5"/>
  <c r="BI99" i="5"/>
  <c r="NJ99" i="5"/>
  <c r="LO99" i="5"/>
  <c r="JX99" i="5"/>
  <c r="IC99" i="5"/>
  <c r="GK99" i="5"/>
  <c r="EU99" i="5"/>
  <c r="CZ99" i="5"/>
  <c r="BH99" i="5"/>
  <c r="NI99" i="5"/>
  <c r="LN99" i="5"/>
  <c r="JW99" i="5"/>
  <c r="IB99" i="5"/>
  <c r="GJ99" i="5"/>
  <c r="EO99" i="5"/>
  <c r="CX99" i="5"/>
  <c r="BG99" i="5"/>
  <c r="ND99" i="5"/>
  <c r="LL99" i="5"/>
  <c r="JV99" i="5"/>
  <c r="IA99" i="5"/>
  <c r="GI99" i="5"/>
  <c r="EN99" i="5"/>
  <c r="CW99" i="5"/>
  <c r="BB99" i="5"/>
  <c r="NC99" i="5"/>
  <c r="LK99" i="5"/>
  <c r="JP99" i="5"/>
  <c r="HY99" i="5"/>
  <c r="GH99" i="5"/>
  <c r="EM99" i="5"/>
  <c r="CU99" i="5"/>
  <c r="BA99" i="5"/>
  <c r="KX99" i="5"/>
  <c r="HK99" i="5"/>
  <c r="DZ99" i="5"/>
  <c r="AM99" i="5"/>
  <c r="KW99" i="5"/>
  <c r="HJ99" i="5"/>
  <c r="DX99" i="5"/>
  <c r="AL99" i="5"/>
  <c r="MO99" i="5"/>
  <c r="FO99" i="5"/>
  <c r="KV99" i="5"/>
  <c r="HI99" i="5"/>
  <c r="DW99" i="5"/>
  <c r="AJ99" i="5"/>
  <c r="JC99" i="5"/>
  <c r="CH99" i="5"/>
  <c r="KP99" i="5"/>
  <c r="HH99" i="5"/>
  <c r="DV99" i="5"/>
  <c r="AI99" i="5"/>
  <c r="JB99" i="5"/>
  <c r="CG99" i="5"/>
  <c r="KO99" i="5"/>
  <c r="HC99" i="5"/>
  <c r="DU99" i="5"/>
  <c r="AH99" i="5"/>
  <c r="KN99" i="5"/>
  <c r="HB99" i="5"/>
  <c r="DO99" i="5"/>
  <c r="AG99" i="5"/>
  <c r="MP99" i="5"/>
  <c r="FU99" i="5"/>
  <c r="JA99" i="5"/>
  <c r="IY99" i="5"/>
  <c r="IX99" i="5"/>
  <c r="FM99" i="5"/>
  <c r="IW99" i="5"/>
  <c r="FN99" i="5"/>
  <c r="FJ99" i="5"/>
  <c r="ML99" i="5"/>
  <c r="CB99" i="5"/>
  <c r="MJ99" i="5"/>
  <c r="BW99" i="5"/>
  <c r="FK99" i="5"/>
  <c r="CA99" i="5"/>
  <c r="BZ99" i="5"/>
  <c r="MK99" i="5"/>
  <c r="MI99" i="5"/>
  <c r="NQ113" i="5"/>
  <c r="NE113" i="5"/>
  <c r="MS113" i="5"/>
  <c r="MG113" i="5"/>
  <c r="LU113" i="5"/>
  <c r="LI113" i="5"/>
  <c r="KW113" i="5"/>
  <c r="KK113" i="5"/>
  <c r="JY113" i="5"/>
  <c r="JM113" i="5"/>
  <c r="JA113" i="5"/>
  <c r="IO113" i="5"/>
  <c r="IC113" i="5"/>
  <c r="HQ113" i="5"/>
  <c r="HE113" i="5"/>
  <c r="GS113" i="5"/>
  <c r="GG113" i="5"/>
  <c r="FU113" i="5"/>
  <c r="FI113" i="5"/>
  <c r="EW113" i="5"/>
  <c r="EK113" i="5"/>
  <c r="DY113" i="5"/>
  <c r="DM113" i="5"/>
  <c r="DA113" i="5"/>
  <c r="CO113" i="5"/>
  <c r="CC113" i="5"/>
  <c r="BQ113" i="5"/>
  <c r="BE113" i="5"/>
  <c r="AS113" i="5"/>
  <c r="AG113" i="5"/>
  <c r="U113" i="5"/>
  <c r="NO113" i="5"/>
  <c r="NC113" i="5"/>
  <c r="MQ113" i="5"/>
  <c r="ME113" i="5"/>
  <c r="LS113" i="5"/>
  <c r="LG113" i="5"/>
  <c r="KU113" i="5"/>
  <c r="KI113" i="5"/>
  <c r="JW113" i="5"/>
  <c r="JK113" i="5"/>
  <c r="IY113" i="5"/>
  <c r="IM113" i="5"/>
  <c r="IA113" i="5"/>
  <c r="HO113" i="5"/>
  <c r="NI113" i="5"/>
  <c r="MU113" i="5"/>
  <c r="MF113" i="5"/>
  <c r="LQ113" i="5"/>
  <c r="LC113" i="5"/>
  <c r="KO113" i="5"/>
  <c r="KA113" i="5"/>
  <c r="JL113" i="5"/>
  <c r="IW113" i="5"/>
  <c r="II113" i="5"/>
  <c r="HU113" i="5"/>
  <c r="HG113" i="5"/>
  <c r="GT113" i="5"/>
  <c r="GF113" i="5"/>
  <c r="FS113" i="5"/>
  <c r="FF113" i="5"/>
  <c r="ES113" i="5"/>
  <c r="EF113" i="5"/>
  <c r="DS113" i="5"/>
  <c r="DF113" i="5"/>
  <c r="CS113" i="5"/>
  <c r="CF113" i="5"/>
  <c r="BS113" i="5"/>
  <c r="BF113" i="5"/>
  <c r="AR113" i="5"/>
  <c r="AE113" i="5"/>
  <c r="NH113" i="5"/>
  <c r="MT113" i="5"/>
  <c r="MD113" i="5"/>
  <c r="LP113" i="5"/>
  <c r="LB113" i="5"/>
  <c r="KN113" i="5"/>
  <c r="JZ113" i="5"/>
  <c r="JJ113" i="5"/>
  <c r="IV113" i="5"/>
  <c r="IH113" i="5"/>
  <c r="HT113" i="5"/>
  <c r="HF113" i="5"/>
  <c r="GR113" i="5"/>
  <c r="GE113" i="5"/>
  <c r="FR113" i="5"/>
  <c r="FE113" i="5"/>
  <c r="ER113" i="5"/>
  <c r="EE113" i="5"/>
  <c r="DR113" i="5"/>
  <c r="DE113" i="5"/>
  <c r="CR113" i="5"/>
  <c r="CE113" i="5"/>
  <c r="BR113" i="5"/>
  <c r="BD113" i="5"/>
  <c r="AQ113" i="5"/>
  <c r="AD113" i="5"/>
  <c r="NR113" i="5"/>
  <c r="NB113" i="5"/>
  <c r="MN113" i="5"/>
  <c r="LZ113" i="5"/>
  <c r="LL113" i="5"/>
  <c r="KX113" i="5"/>
  <c r="KH113" i="5"/>
  <c r="JT113" i="5"/>
  <c r="JF113" i="5"/>
  <c r="IR113" i="5"/>
  <c r="ID113" i="5"/>
  <c r="HN113" i="5"/>
  <c r="HA113" i="5"/>
  <c r="GN113" i="5"/>
  <c r="GA113" i="5"/>
  <c r="FN113" i="5"/>
  <c r="FA113" i="5"/>
  <c r="EN113" i="5"/>
  <c r="EA113" i="5"/>
  <c r="DN113" i="5"/>
  <c r="CZ113" i="5"/>
  <c r="CM113" i="5"/>
  <c r="BZ113" i="5"/>
  <c r="BM113" i="5"/>
  <c r="AZ113" i="5"/>
  <c r="AM113" i="5"/>
  <c r="Z113" i="5"/>
  <c r="NF113" i="5"/>
  <c r="ML113" i="5"/>
  <c r="LT113" i="5"/>
  <c r="KZ113" i="5"/>
  <c r="KF113" i="5"/>
  <c r="JO113" i="5"/>
  <c r="IT113" i="5"/>
  <c r="HZ113" i="5"/>
  <c r="HI113" i="5"/>
  <c r="GP113" i="5"/>
  <c r="FY113" i="5"/>
  <c r="FH113" i="5"/>
  <c r="EP113" i="5"/>
  <c r="DX113" i="5"/>
  <c r="DH113" i="5"/>
  <c r="CP113" i="5"/>
  <c r="BX113" i="5"/>
  <c r="BH113" i="5"/>
  <c r="AO113" i="5"/>
  <c r="X113" i="5"/>
  <c r="ND113" i="5"/>
  <c r="MK113" i="5"/>
  <c r="LR113" i="5"/>
  <c r="KY113" i="5"/>
  <c r="KE113" i="5"/>
  <c r="JN113" i="5"/>
  <c r="IS113" i="5"/>
  <c r="HY113" i="5"/>
  <c r="HH113" i="5"/>
  <c r="GO113" i="5"/>
  <c r="FX113" i="5"/>
  <c r="FG113" i="5"/>
  <c r="EO113" i="5"/>
  <c r="DW113" i="5"/>
  <c r="DG113" i="5"/>
  <c r="CN113" i="5"/>
  <c r="BW113" i="5"/>
  <c r="BG113" i="5"/>
  <c r="AN113" i="5"/>
  <c r="W113" i="5"/>
  <c r="NA113" i="5"/>
  <c r="MJ113" i="5"/>
  <c r="LO113" i="5"/>
  <c r="KV113" i="5"/>
  <c r="KD113" i="5"/>
  <c r="NT113" i="5"/>
  <c r="MZ113" i="5"/>
  <c r="MI113" i="5"/>
  <c r="LN113" i="5"/>
  <c r="KT113" i="5"/>
  <c r="KC113" i="5"/>
  <c r="JH113" i="5"/>
  <c r="IP113" i="5"/>
  <c r="HW113" i="5"/>
  <c r="HC113" i="5"/>
  <c r="GL113" i="5"/>
  <c r="FV113" i="5"/>
  <c r="FC113" i="5"/>
  <c r="EL113" i="5"/>
  <c r="DU113" i="5"/>
  <c r="DC113" i="5"/>
  <c r="CK113" i="5"/>
  <c r="BU113" i="5"/>
  <c r="BB113" i="5"/>
  <c r="AK113" i="5"/>
  <c r="T113" i="5"/>
  <c r="NP113" i="5"/>
  <c r="MX113" i="5"/>
  <c r="MC113" i="5"/>
  <c r="LK113" i="5"/>
  <c r="KR113" i="5"/>
  <c r="JX113" i="5"/>
  <c r="MW113" i="5"/>
  <c r="LV113" i="5"/>
  <c r="KL113" i="5"/>
  <c r="JE113" i="5"/>
  <c r="IG113" i="5"/>
  <c r="HJ113" i="5"/>
  <c r="GJ113" i="5"/>
  <c r="FM113" i="5"/>
  <c r="EQ113" i="5"/>
  <c r="DQ113" i="5"/>
  <c r="CV113" i="5"/>
  <c r="BY113" i="5"/>
  <c r="AY113" i="5"/>
  <c r="AC113" i="5"/>
  <c r="MV113" i="5"/>
  <c r="LM113" i="5"/>
  <c r="KJ113" i="5"/>
  <c r="JD113" i="5"/>
  <c r="IF113" i="5"/>
  <c r="HD113" i="5"/>
  <c r="GI113" i="5"/>
  <c r="FL113" i="5"/>
  <c r="EM113" i="5"/>
  <c r="DP113" i="5"/>
  <c r="CU113" i="5"/>
  <c r="BV113" i="5"/>
  <c r="AX113" i="5"/>
  <c r="AB113" i="5"/>
  <c r="MR113" i="5"/>
  <c r="LJ113" i="5"/>
  <c r="KG113" i="5"/>
  <c r="JC113" i="5"/>
  <c r="IE113" i="5"/>
  <c r="HB113" i="5"/>
  <c r="GH113" i="5"/>
  <c r="FK113" i="5"/>
  <c r="EJ113" i="5"/>
  <c r="DO113" i="5"/>
  <c r="CT113" i="5"/>
  <c r="BT113" i="5"/>
  <c r="AW113" i="5"/>
  <c r="AA113" i="5"/>
  <c r="MP113" i="5"/>
  <c r="LH113" i="5"/>
  <c r="KB113" i="5"/>
  <c r="JB113" i="5"/>
  <c r="IB113" i="5"/>
  <c r="GZ113" i="5"/>
  <c r="GD113" i="5"/>
  <c r="FJ113" i="5"/>
  <c r="EI113" i="5"/>
  <c r="DL113" i="5"/>
  <c r="CQ113" i="5"/>
  <c r="BP113" i="5"/>
  <c r="AV113" i="5"/>
  <c r="Y113" i="5"/>
  <c r="NS113" i="5"/>
  <c r="MO113" i="5"/>
  <c r="LF113" i="5"/>
  <c r="JV113" i="5"/>
  <c r="IZ113" i="5"/>
  <c r="HX113" i="5"/>
  <c r="GY113" i="5"/>
  <c r="GC113" i="5"/>
  <c r="FD113" i="5"/>
  <c r="EH113" i="5"/>
  <c r="DK113" i="5"/>
  <c r="CL113" i="5"/>
  <c r="BO113" i="5"/>
  <c r="AU113" i="5"/>
  <c r="NL113" i="5"/>
  <c r="MB113" i="5"/>
  <c r="LA113" i="5"/>
  <c r="JR113" i="5"/>
  <c r="IQ113" i="5"/>
  <c r="HR113" i="5"/>
  <c r="GV113" i="5"/>
  <c r="FW113" i="5"/>
  <c r="EY113" i="5"/>
  <c r="EC113" i="5"/>
  <c r="DD113" i="5"/>
  <c r="CH113" i="5"/>
  <c r="BK113" i="5"/>
  <c r="AL113" i="5"/>
  <c r="MM113" i="5"/>
  <c r="JU113" i="5"/>
  <c r="HV113" i="5"/>
  <c r="GB113" i="5"/>
  <c r="EG113" i="5"/>
  <c r="CJ113" i="5"/>
  <c r="AT113" i="5"/>
  <c r="MH113" i="5"/>
  <c r="JS113" i="5"/>
  <c r="HS113" i="5"/>
  <c r="FZ113" i="5"/>
  <c r="ED113" i="5"/>
  <c r="CI113" i="5"/>
  <c r="AP113" i="5"/>
  <c r="MA113" i="5"/>
  <c r="JQ113" i="5"/>
  <c r="HP113" i="5"/>
  <c r="FT113" i="5"/>
  <c r="EB113" i="5"/>
  <c r="CG113" i="5"/>
  <c r="AJ113" i="5"/>
  <c r="LY113" i="5"/>
  <c r="JP113" i="5"/>
  <c r="HM113" i="5"/>
  <c r="FQ113" i="5"/>
  <c r="DZ113" i="5"/>
  <c r="CD113" i="5"/>
  <c r="AI113" i="5"/>
  <c r="LX113" i="5"/>
  <c r="JI113" i="5"/>
  <c r="HL113" i="5"/>
  <c r="FP113" i="5"/>
  <c r="DV113" i="5"/>
  <c r="CB113" i="5"/>
  <c r="AH113" i="5"/>
  <c r="NM113" i="5"/>
  <c r="LD113" i="5"/>
  <c r="IU113" i="5"/>
  <c r="GW113" i="5"/>
  <c r="EZ113" i="5"/>
  <c r="DI113" i="5"/>
  <c r="BL113" i="5"/>
  <c r="LW113" i="5"/>
  <c r="HK113" i="5"/>
  <c r="DT113" i="5"/>
  <c r="AF113" i="5"/>
  <c r="LE113" i="5"/>
  <c r="GX113" i="5"/>
  <c r="DJ113" i="5"/>
  <c r="V113" i="5"/>
  <c r="KS113" i="5"/>
  <c r="GU113" i="5"/>
  <c r="DB113" i="5"/>
  <c r="KQ113" i="5"/>
  <c r="GQ113" i="5"/>
  <c r="CY113" i="5"/>
  <c r="KP113" i="5"/>
  <c r="GM113" i="5"/>
  <c r="CX113" i="5"/>
  <c r="KM113" i="5"/>
  <c r="GK113" i="5"/>
  <c r="CW113" i="5"/>
  <c r="JG113" i="5"/>
  <c r="CA113" i="5"/>
  <c r="IX113" i="5"/>
  <c r="BN113" i="5"/>
  <c r="IN113" i="5"/>
  <c r="BJ113" i="5"/>
  <c r="IL113" i="5"/>
  <c r="BI113" i="5"/>
  <c r="IK113" i="5"/>
  <c r="BC113" i="5"/>
  <c r="IJ113" i="5"/>
  <c r="BA113" i="5"/>
  <c r="FO113" i="5"/>
  <c r="NN113" i="5"/>
  <c r="NK113" i="5"/>
  <c r="NJ113" i="5"/>
  <c r="FB113" i="5"/>
  <c r="NG113" i="5"/>
  <c r="MY113" i="5"/>
  <c r="EV113" i="5"/>
  <c r="EX113" i="5"/>
  <c r="ET113" i="5"/>
  <c r="EU113" i="5"/>
  <c r="NT119" i="5"/>
  <c r="NH119" i="5"/>
  <c r="MV119" i="5"/>
  <c r="MJ119" i="5"/>
  <c r="LX119" i="5"/>
  <c r="LL119" i="5"/>
  <c r="KZ119" i="5"/>
  <c r="KN119" i="5"/>
  <c r="KB119" i="5"/>
  <c r="JP119" i="5"/>
  <c r="JD119" i="5"/>
  <c r="IR119" i="5"/>
  <c r="IF119" i="5"/>
  <c r="HT119" i="5"/>
  <c r="HH119" i="5"/>
  <c r="GV119" i="5"/>
  <c r="GJ119" i="5"/>
  <c r="FX119" i="5"/>
  <c r="FL119" i="5"/>
  <c r="EZ119" i="5"/>
  <c r="EN119" i="5"/>
  <c r="EB119" i="5"/>
  <c r="DP119" i="5"/>
  <c r="DD119" i="5"/>
  <c r="CR119" i="5"/>
  <c r="CF119" i="5"/>
  <c r="BT119" i="5"/>
  <c r="BH119" i="5"/>
  <c r="AV119" i="5"/>
  <c r="AJ119" i="5"/>
  <c r="X119" i="5"/>
  <c r="NL119" i="5"/>
  <c r="MY119" i="5"/>
  <c r="ML119" i="5"/>
  <c r="LY119" i="5"/>
  <c r="LK119" i="5"/>
  <c r="KX119" i="5"/>
  <c r="NK119" i="5"/>
  <c r="MX119" i="5"/>
  <c r="MK119" i="5"/>
  <c r="LW119" i="5"/>
  <c r="LJ119" i="5"/>
  <c r="NJ119" i="5"/>
  <c r="MT119" i="5"/>
  <c r="ME119" i="5"/>
  <c r="LP119" i="5"/>
  <c r="LA119" i="5"/>
  <c r="KL119" i="5"/>
  <c r="JY119" i="5"/>
  <c r="JL119" i="5"/>
  <c r="IY119" i="5"/>
  <c r="IL119" i="5"/>
  <c r="HY119" i="5"/>
  <c r="HL119" i="5"/>
  <c r="GY119" i="5"/>
  <c r="GL119" i="5"/>
  <c r="FY119" i="5"/>
  <c r="FK119" i="5"/>
  <c r="EX119" i="5"/>
  <c r="EK119" i="5"/>
  <c r="DX119" i="5"/>
  <c r="DK119" i="5"/>
  <c r="CX119" i="5"/>
  <c r="CK119" i="5"/>
  <c r="BX119" i="5"/>
  <c r="BK119" i="5"/>
  <c r="AX119" i="5"/>
  <c r="AK119" i="5"/>
  <c r="W119" i="5"/>
  <c r="NI119" i="5"/>
  <c r="MS119" i="5"/>
  <c r="MD119" i="5"/>
  <c r="LO119" i="5"/>
  <c r="KY119" i="5"/>
  <c r="KK119" i="5"/>
  <c r="JX119" i="5"/>
  <c r="JK119" i="5"/>
  <c r="IX119" i="5"/>
  <c r="IK119" i="5"/>
  <c r="HX119" i="5"/>
  <c r="HK119" i="5"/>
  <c r="GX119" i="5"/>
  <c r="GK119" i="5"/>
  <c r="FW119" i="5"/>
  <c r="FJ119" i="5"/>
  <c r="EW119" i="5"/>
  <c r="EJ119" i="5"/>
  <c r="DW119" i="5"/>
  <c r="DJ119" i="5"/>
  <c r="CW119" i="5"/>
  <c r="CJ119" i="5"/>
  <c r="BW119" i="5"/>
  <c r="BJ119" i="5"/>
  <c r="AW119" i="5"/>
  <c r="AI119" i="5"/>
  <c r="V119" i="5"/>
  <c r="NG119" i="5"/>
  <c r="MR119" i="5"/>
  <c r="MC119" i="5"/>
  <c r="LN119" i="5"/>
  <c r="KW119" i="5"/>
  <c r="KJ119" i="5"/>
  <c r="JW119" i="5"/>
  <c r="JJ119" i="5"/>
  <c r="IW119" i="5"/>
  <c r="IJ119" i="5"/>
  <c r="HW119" i="5"/>
  <c r="HJ119" i="5"/>
  <c r="GW119" i="5"/>
  <c r="GI119" i="5"/>
  <c r="FV119" i="5"/>
  <c r="FI119" i="5"/>
  <c r="EV119" i="5"/>
  <c r="EI119" i="5"/>
  <c r="DV119" i="5"/>
  <c r="DI119" i="5"/>
  <c r="CV119" i="5"/>
  <c r="CI119" i="5"/>
  <c r="BV119" i="5"/>
  <c r="BI119" i="5"/>
  <c r="AU119" i="5"/>
  <c r="AH119" i="5"/>
  <c r="U119" i="5"/>
  <c r="NS119" i="5"/>
  <c r="ND119" i="5"/>
  <c r="MO119" i="5"/>
  <c r="LZ119" i="5"/>
  <c r="LH119" i="5"/>
  <c r="KT119" i="5"/>
  <c r="KG119" i="5"/>
  <c r="JT119" i="5"/>
  <c r="JG119" i="5"/>
  <c r="IT119" i="5"/>
  <c r="IG119" i="5"/>
  <c r="HS119" i="5"/>
  <c r="HF119" i="5"/>
  <c r="GS119" i="5"/>
  <c r="GF119" i="5"/>
  <c r="FS119" i="5"/>
  <c r="FF119" i="5"/>
  <c r="ES119" i="5"/>
  <c r="EF119" i="5"/>
  <c r="DS119" i="5"/>
  <c r="DF119" i="5"/>
  <c r="CS119" i="5"/>
  <c r="CE119" i="5"/>
  <c r="BR119" i="5"/>
  <c r="BE119" i="5"/>
  <c r="AR119" i="5"/>
  <c r="AE119" i="5"/>
  <c r="NP119" i="5"/>
  <c r="MQ119" i="5"/>
  <c r="LT119" i="5"/>
  <c r="KV119" i="5"/>
  <c r="KD119" i="5"/>
  <c r="JI119" i="5"/>
  <c r="IP119" i="5"/>
  <c r="HV119" i="5"/>
  <c r="HC119" i="5"/>
  <c r="GH119" i="5"/>
  <c r="FP119" i="5"/>
  <c r="EU119" i="5"/>
  <c r="EC119" i="5"/>
  <c r="DH119" i="5"/>
  <c r="CO119" i="5"/>
  <c r="BU119" i="5"/>
  <c r="BB119" i="5"/>
  <c r="AG119" i="5"/>
  <c r="NO119" i="5"/>
  <c r="MP119" i="5"/>
  <c r="LS119" i="5"/>
  <c r="KU119" i="5"/>
  <c r="KC119" i="5"/>
  <c r="JH119" i="5"/>
  <c r="IO119" i="5"/>
  <c r="HU119" i="5"/>
  <c r="HB119" i="5"/>
  <c r="GG119" i="5"/>
  <c r="FO119" i="5"/>
  <c r="ET119" i="5"/>
  <c r="EA119" i="5"/>
  <c r="DG119" i="5"/>
  <c r="CN119" i="5"/>
  <c r="BS119" i="5"/>
  <c r="BA119" i="5"/>
  <c r="AF119" i="5"/>
  <c r="NE119" i="5"/>
  <c r="MH119" i="5"/>
  <c r="LI119" i="5"/>
  <c r="KP119" i="5"/>
  <c r="JU119" i="5"/>
  <c r="JB119" i="5"/>
  <c r="IH119" i="5"/>
  <c r="HO119" i="5"/>
  <c r="GT119" i="5"/>
  <c r="GB119" i="5"/>
  <c r="FG119" i="5"/>
  <c r="EO119" i="5"/>
  <c r="DT119" i="5"/>
  <c r="DA119" i="5"/>
  <c r="CG119" i="5"/>
  <c r="BN119" i="5"/>
  <c r="AS119" i="5"/>
  <c r="AA119" i="5"/>
  <c r="MN119" i="5"/>
  <c r="LG119" i="5"/>
  <c r="KH119" i="5"/>
  <c r="JF119" i="5"/>
  <c r="IE119" i="5"/>
  <c r="HG119" i="5"/>
  <c r="GE119" i="5"/>
  <c r="FE119" i="5"/>
  <c r="EG119" i="5"/>
  <c r="DE119" i="5"/>
  <c r="CD119" i="5"/>
  <c r="BF119" i="5"/>
  <c r="AD119" i="5"/>
  <c r="NR119" i="5"/>
  <c r="MM119" i="5"/>
  <c r="LF119" i="5"/>
  <c r="KF119" i="5"/>
  <c r="JE119" i="5"/>
  <c r="ID119" i="5"/>
  <c r="HE119" i="5"/>
  <c r="GD119" i="5"/>
  <c r="FD119" i="5"/>
  <c r="EE119" i="5"/>
  <c r="DC119" i="5"/>
  <c r="CC119" i="5"/>
  <c r="BD119" i="5"/>
  <c r="AC119" i="5"/>
  <c r="NQ119" i="5"/>
  <c r="MI119" i="5"/>
  <c r="LE119" i="5"/>
  <c r="KE119" i="5"/>
  <c r="JC119" i="5"/>
  <c r="IC119" i="5"/>
  <c r="HD119" i="5"/>
  <c r="GC119" i="5"/>
  <c r="FC119" i="5"/>
  <c r="ED119" i="5"/>
  <c r="DB119" i="5"/>
  <c r="CB119" i="5"/>
  <c r="BC119" i="5"/>
  <c r="AB119" i="5"/>
  <c r="NC119" i="5"/>
  <c r="LR119" i="5"/>
  <c r="KA119" i="5"/>
  <c r="IU119" i="5"/>
  <c r="HN119" i="5"/>
  <c r="GA119" i="5"/>
  <c r="ER119" i="5"/>
  <c r="DN119" i="5"/>
  <c r="CA119" i="5"/>
  <c r="AQ119" i="5"/>
  <c r="NB119" i="5"/>
  <c r="LQ119" i="5"/>
  <c r="JZ119" i="5"/>
  <c r="IS119" i="5"/>
  <c r="HM119" i="5"/>
  <c r="FZ119" i="5"/>
  <c r="EQ119" i="5"/>
  <c r="DM119" i="5"/>
  <c r="BZ119" i="5"/>
  <c r="AP119" i="5"/>
  <c r="NA119" i="5"/>
  <c r="LM119" i="5"/>
  <c r="JV119" i="5"/>
  <c r="IQ119" i="5"/>
  <c r="HI119" i="5"/>
  <c r="MU119" i="5"/>
  <c r="LB119" i="5"/>
  <c r="JQ119" i="5"/>
  <c r="II119" i="5"/>
  <c r="GU119" i="5"/>
  <c r="FQ119" i="5"/>
  <c r="EH119" i="5"/>
  <c r="CU119" i="5"/>
  <c r="BO119" i="5"/>
  <c r="AL119" i="5"/>
  <c r="MB119" i="5"/>
  <c r="JS119" i="5"/>
  <c r="HZ119" i="5"/>
  <c r="FU119" i="5"/>
  <c r="DZ119" i="5"/>
  <c r="CM119" i="5"/>
  <c r="AO119" i="5"/>
  <c r="MA119" i="5"/>
  <c r="JR119" i="5"/>
  <c r="HR119" i="5"/>
  <c r="FT119" i="5"/>
  <c r="DY119" i="5"/>
  <c r="CL119" i="5"/>
  <c r="AN119" i="5"/>
  <c r="LV119" i="5"/>
  <c r="JO119" i="5"/>
  <c r="HQ119" i="5"/>
  <c r="FR119" i="5"/>
  <c r="DU119" i="5"/>
  <c r="CH119" i="5"/>
  <c r="AM119" i="5"/>
  <c r="LU119" i="5"/>
  <c r="JN119" i="5"/>
  <c r="HP119" i="5"/>
  <c r="FN119" i="5"/>
  <c r="DR119" i="5"/>
  <c r="BY119" i="5"/>
  <c r="Z119" i="5"/>
  <c r="LD119" i="5"/>
  <c r="JM119" i="5"/>
  <c r="HA119" i="5"/>
  <c r="FM119" i="5"/>
  <c r="DQ119" i="5"/>
  <c r="BQ119" i="5"/>
  <c r="Y119" i="5"/>
  <c r="NN119" i="5"/>
  <c r="LC119" i="5"/>
  <c r="JA119" i="5"/>
  <c r="GZ119" i="5"/>
  <c r="FH119" i="5"/>
  <c r="DO119" i="5"/>
  <c r="BP119" i="5"/>
  <c r="T119" i="5"/>
  <c r="NM119" i="5"/>
  <c r="IZ119" i="5"/>
  <c r="FB119" i="5"/>
  <c r="BM119" i="5"/>
  <c r="NF119" i="5"/>
  <c r="IV119" i="5"/>
  <c r="FA119" i="5"/>
  <c r="BL119" i="5"/>
  <c r="MZ119" i="5"/>
  <c r="IN119" i="5"/>
  <c r="EY119" i="5"/>
  <c r="BG119" i="5"/>
  <c r="MW119" i="5"/>
  <c r="IM119" i="5"/>
  <c r="EP119" i="5"/>
  <c r="AZ119" i="5"/>
  <c r="MG119" i="5"/>
  <c r="IB119" i="5"/>
  <c r="EM119" i="5"/>
  <c r="AY119" i="5"/>
  <c r="MF119" i="5"/>
  <c r="IA119" i="5"/>
  <c r="EL119" i="5"/>
  <c r="AT119" i="5"/>
  <c r="GR119" i="5"/>
  <c r="GQ119" i="5"/>
  <c r="GP119" i="5"/>
  <c r="GO119" i="5"/>
  <c r="GN119" i="5"/>
  <c r="KR119" i="5"/>
  <c r="CZ119" i="5"/>
  <c r="KS119" i="5"/>
  <c r="KQ119" i="5"/>
  <c r="KO119" i="5"/>
  <c r="KM119" i="5"/>
  <c r="DL119" i="5"/>
  <c r="KI119" i="5"/>
  <c r="GM119" i="5"/>
  <c r="CY119" i="5"/>
  <c r="CT119" i="5"/>
  <c r="CQ119" i="5"/>
  <c r="CP119" i="5"/>
  <c r="J126" i="5"/>
  <c r="J134" i="5" s="1"/>
  <c r="NL94" i="5"/>
  <c r="MZ94" i="5"/>
  <c r="MN94" i="5"/>
  <c r="MB94" i="5"/>
  <c r="LP94" i="5"/>
  <c r="LD94" i="5"/>
  <c r="KR94" i="5"/>
  <c r="KF94" i="5"/>
  <c r="JT94" i="5"/>
  <c r="JH94" i="5"/>
  <c r="IV94" i="5"/>
  <c r="IJ94" i="5"/>
  <c r="HX94" i="5"/>
  <c r="HL94" i="5"/>
  <c r="GZ94" i="5"/>
  <c r="GN94" i="5"/>
  <c r="GB94" i="5"/>
  <c r="FP94" i="5"/>
  <c r="FD94" i="5"/>
  <c r="ER94" i="5"/>
  <c r="EF94" i="5"/>
  <c r="DT94" i="5"/>
  <c r="DH94" i="5"/>
  <c r="CV94" i="5"/>
  <c r="CJ94" i="5"/>
  <c r="BX94" i="5"/>
  <c r="BL94" i="5"/>
  <c r="AZ94" i="5"/>
  <c r="AN94" i="5"/>
  <c r="AB94" i="5"/>
  <c r="NK94" i="5"/>
  <c r="MY94" i="5"/>
  <c r="MM94" i="5"/>
  <c r="MA94" i="5"/>
  <c r="LO94" i="5"/>
  <c r="LC94" i="5"/>
  <c r="KQ94" i="5"/>
  <c r="KE94" i="5"/>
  <c r="JS94" i="5"/>
  <c r="JG94" i="5"/>
  <c r="IU94" i="5"/>
  <c r="II94" i="5"/>
  <c r="HW94" i="5"/>
  <c r="HK94" i="5"/>
  <c r="GY94" i="5"/>
  <c r="GM94" i="5"/>
  <c r="GA94" i="5"/>
  <c r="FO94" i="5"/>
  <c r="FC94" i="5"/>
  <c r="EQ94" i="5"/>
  <c r="EE94" i="5"/>
  <c r="DS94" i="5"/>
  <c r="DG94" i="5"/>
  <c r="CU94" i="5"/>
  <c r="CI94" i="5"/>
  <c r="BW94" i="5"/>
  <c r="BK94" i="5"/>
  <c r="AY94" i="5"/>
  <c r="AM94" i="5"/>
  <c r="AA94" i="5"/>
  <c r="NJ94" i="5"/>
  <c r="MX94" i="5"/>
  <c r="ML94" i="5"/>
  <c r="LZ94" i="5"/>
  <c r="LN94" i="5"/>
  <c r="LB94" i="5"/>
  <c r="KP94" i="5"/>
  <c r="KD94" i="5"/>
  <c r="JR94" i="5"/>
  <c r="JF94" i="5"/>
  <c r="IT94" i="5"/>
  <c r="IH94" i="5"/>
  <c r="HV94" i="5"/>
  <c r="HJ94" i="5"/>
  <c r="GX94" i="5"/>
  <c r="GL94" i="5"/>
  <c r="FZ94" i="5"/>
  <c r="FN94" i="5"/>
  <c r="FB94" i="5"/>
  <c r="EP94" i="5"/>
  <c r="ED94" i="5"/>
  <c r="DR94" i="5"/>
  <c r="DF94" i="5"/>
  <c r="CT94" i="5"/>
  <c r="CH94" i="5"/>
  <c r="BV94" i="5"/>
  <c r="BJ94" i="5"/>
  <c r="AX94" i="5"/>
  <c r="AL94" i="5"/>
  <c r="Z94" i="5"/>
  <c r="NI94" i="5"/>
  <c r="MW94" i="5"/>
  <c r="MK94" i="5"/>
  <c r="LY94" i="5"/>
  <c r="LM94" i="5"/>
  <c r="LA94" i="5"/>
  <c r="KO94" i="5"/>
  <c r="KC94" i="5"/>
  <c r="JQ94" i="5"/>
  <c r="JE94" i="5"/>
  <c r="IS94" i="5"/>
  <c r="IG94" i="5"/>
  <c r="HU94" i="5"/>
  <c r="HI94" i="5"/>
  <c r="GW94" i="5"/>
  <c r="GK94" i="5"/>
  <c r="FY94" i="5"/>
  <c r="FM94" i="5"/>
  <c r="FA94" i="5"/>
  <c r="EO94" i="5"/>
  <c r="EC94" i="5"/>
  <c r="DQ94" i="5"/>
  <c r="DE94" i="5"/>
  <c r="CS94" i="5"/>
  <c r="CG94" i="5"/>
  <c r="BU94" i="5"/>
  <c r="BI94" i="5"/>
  <c r="AW94" i="5"/>
  <c r="AK94" i="5"/>
  <c r="Y94" i="5"/>
  <c r="NT94" i="5"/>
  <c r="NH94" i="5"/>
  <c r="MV94" i="5"/>
  <c r="MJ94" i="5"/>
  <c r="LX94" i="5"/>
  <c r="LL94" i="5"/>
  <c r="KZ94" i="5"/>
  <c r="KN94" i="5"/>
  <c r="KB94" i="5"/>
  <c r="JP94" i="5"/>
  <c r="JD94" i="5"/>
  <c r="IR94" i="5"/>
  <c r="IF94" i="5"/>
  <c r="HT94" i="5"/>
  <c r="HH94" i="5"/>
  <c r="GV94" i="5"/>
  <c r="GJ94" i="5"/>
  <c r="FX94" i="5"/>
  <c r="FL94" i="5"/>
  <c r="EZ94" i="5"/>
  <c r="EN94" i="5"/>
  <c r="EB94" i="5"/>
  <c r="DP94" i="5"/>
  <c r="DD94" i="5"/>
  <c r="CR94" i="5"/>
  <c r="CF94" i="5"/>
  <c r="BT94" i="5"/>
  <c r="BH94" i="5"/>
  <c r="AV94" i="5"/>
  <c r="AJ94" i="5"/>
  <c r="X94" i="5"/>
  <c r="NS94" i="5"/>
  <c r="NG94" i="5"/>
  <c r="MU94" i="5"/>
  <c r="MI94" i="5"/>
  <c r="LW94" i="5"/>
  <c r="LK94" i="5"/>
  <c r="KY94" i="5"/>
  <c r="KM94" i="5"/>
  <c r="KA94" i="5"/>
  <c r="JO94" i="5"/>
  <c r="JC94" i="5"/>
  <c r="IQ94" i="5"/>
  <c r="IE94" i="5"/>
  <c r="HS94" i="5"/>
  <c r="HG94" i="5"/>
  <c r="GU94" i="5"/>
  <c r="GI94" i="5"/>
  <c r="FW94" i="5"/>
  <c r="FK94" i="5"/>
  <c r="EY94" i="5"/>
  <c r="EM94" i="5"/>
  <c r="EA94" i="5"/>
  <c r="DO94" i="5"/>
  <c r="DC94" i="5"/>
  <c r="CQ94" i="5"/>
  <c r="CE94" i="5"/>
  <c r="BS94" i="5"/>
  <c r="BG94" i="5"/>
  <c r="AU94" i="5"/>
  <c r="AI94" i="5"/>
  <c r="W94" i="5"/>
  <c r="NR94" i="5"/>
  <c r="MT94" i="5"/>
  <c r="LV94" i="5"/>
  <c r="KX94" i="5"/>
  <c r="JZ94" i="5"/>
  <c r="JB94" i="5"/>
  <c r="ID94" i="5"/>
  <c r="HF94" i="5"/>
  <c r="GH94" i="5"/>
  <c r="FJ94" i="5"/>
  <c r="EL94" i="5"/>
  <c r="DN94" i="5"/>
  <c r="CP94" i="5"/>
  <c r="BR94" i="5"/>
  <c r="AT94" i="5"/>
  <c r="V94" i="5"/>
  <c r="CD94" i="5"/>
  <c r="NQ94" i="5"/>
  <c r="MS94" i="5"/>
  <c r="LU94" i="5"/>
  <c r="KW94" i="5"/>
  <c r="JY94" i="5"/>
  <c r="JA94" i="5"/>
  <c r="IC94" i="5"/>
  <c r="HE94" i="5"/>
  <c r="GG94" i="5"/>
  <c r="FI94" i="5"/>
  <c r="EK94" i="5"/>
  <c r="DM94" i="5"/>
  <c r="CO94" i="5"/>
  <c r="BQ94" i="5"/>
  <c r="AS94" i="5"/>
  <c r="U94" i="5"/>
  <c r="MG94" i="5"/>
  <c r="KK94" i="5"/>
  <c r="IO94" i="5"/>
  <c r="GS94" i="5"/>
  <c r="EW94" i="5"/>
  <c r="DA94" i="5"/>
  <c r="AG94" i="5"/>
  <c r="NP94" i="5"/>
  <c r="MR94" i="5"/>
  <c r="LT94" i="5"/>
  <c r="KV94" i="5"/>
  <c r="JX94" i="5"/>
  <c r="IZ94" i="5"/>
  <c r="IB94" i="5"/>
  <c r="HD94" i="5"/>
  <c r="GF94" i="5"/>
  <c r="FH94" i="5"/>
  <c r="EJ94" i="5"/>
  <c r="DL94" i="5"/>
  <c r="CN94" i="5"/>
  <c r="BP94" i="5"/>
  <c r="AR94" i="5"/>
  <c r="T94" i="5"/>
  <c r="NF94" i="5"/>
  <c r="KL94" i="5"/>
  <c r="IP94" i="5"/>
  <c r="GT94" i="5"/>
  <c r="EX94" i="5"/>
  <c r="DB94" i="5"/>
  <c r="AH94" i="5"/>
  <c r="NO94" i="5"/>
  <c r="MQ94" i="5"/>
  <c r="LS94" i="5"/>
  <c r="KU94" i="5"/>
  <c r="JW94" i="5"/>
  <c r="IY94" i="5"/>
  <c r="IA94" i="5"/>
  <c r="HC94" i="5"/>
  <c r="GE94" i="5"/>
  <c r="FG94" i="5"/>
  <c r="EI94" i="5"/>
  <c r="DK94" i="5"/>
  <c r="CM94" i="5"/>
  <c r="BO94" i="5"/>
  <c r="AQ94" i="5"/>
  <c r="LJ94" i="5"/>
  <c r="NE94" i="5"/>
  <c r="LI94" i="5"/>
  <c r="JM94" i="5"/>
  <c r="HQ94" i="5"/>
  <c r="FU94" i="5"/>
  <c r="DY94" i="5"/>
  <c r="BE94" i="5"/>
  <c r="NN94" i="5"/>
  <c r="MP94" i="5"/>
  <c r="LR94" i="5"/>
  <c r="KT94" i="5"/>
  <c r="JV94" i="5"/>
  <c r="IX94" i="5"/>
  <c r="HZ94" i="5"/>
  <c r="HB94" i="5"/>
  <c r="GD94" i="5"/>
  <c r="FF94" i="5"/>
  <c r="EH94" i="5"/>
  <c r="DJ94" i="5"/>
  <c r="CL94" i="5"/>
  <c r="BN94" i="5"/>
  <c r="AP94" i="5"/>
  <c r="NM94" i="5"/>
  <c r="MO94" i="5"/>
  <c r="LQ94" i="5"/>
  <c r="KS94" i="5"/>
  <c r="JU94" i="5"/>
  <c r="IW94" i="5"/>
  <c r="HY94" i="5"/>
  <c r="HA94" i="5"/>
  <c r="GC94" i="5"/>
  <c r="FE94" i="5"/>
  <c r="EG94" i="5"/>
  <c r="DI94" i="5"/>
  <c r="CK94" i="5"/>
  <c r="BM94" i="5"/>
  <c r="AO94" i="5"/>
  <c r="MH94" i="5"/>
  <c r="JN94" i="5"/>
  <c r="HR94" i="5"/>
  <c r="FV94" i="5"/>
  <c r="DZ94" i="5"/>
  <c r="BF94" i="5"/>
  <c r="CC94" i="5"/>
  <c r="ND94" i="5"/>
  <c r="KJ94" i="5"/>
  <c r="HP94" i="5"/>
  <c r="EV94" i="5"/>
  <c r="CB94" i="5"/>
  <c r="NC94" i="5"/>
  <c r="KI94" i="5"/>
  <c r="HO94" i="5"/>
  <c r="EU94" i="5"/>
  <c r="CA94" i="5"/>
  <c r="NB94" i="5"/>
  <c r="KH94" i="5"/>
  <c r="HN94" i="5"/>
  <c r="ET94" i="5"/>
  <c r="BZ94" i="5"/>
  <c r="ME94" i="5"/>
  <c r="GQ94" i="5"/>
  <c r="BC94" i="5"/>
  <c r="NA94" i="5"/>
  <c r="KG94" i="5"/>
  <c r="HM94" i="5"/>
  <c r="ES94" i="5"/>
  <c r="BY94" i="5"/>
  <c r="DW94" i="5"/>
  <c r="MF94" i="5"/>
  <c r="JL94" i="5"/>
  <c r="GR94" i="5"/>
  <c r="DX94" i="5"/>
  <c r="BD94" i="5"/>
  <c r="JK94" i="5"/>
  <c r="MC94" i="5"/>
  <c r="JI94" i="5"/>
  <c r="GO94" i="5"/>
  <c r="DU94" i="5"/>
  <c r="BA94" i="5"/>
  <c r="LH94" i="5"/>
  <c r="IN94" i="5"/>
  <c r="FT94" i="5"/>
  <c r="CZ94" i="5"/>
  <c r="AF94" i="5"/>
  <c r="MD94" i="5"/>
  <c r="DV94" i="5"/>
  <c r="LG94" i="5"/>
  <c r="CY94" i="5"/>
  <c r="LF94" i="5"/>
  <c r="CX94" i="5"/>
  <c r="IL94" i="5"/>
  <c r="IK94" i="5"/>
  <c r="FQ94" i="5"/>
  <c r="LE94" i="5"/>
  <c r="CW94" i="5"/>
  <c r="JJ94" i="5"/>
  <c r="BB94" i="5"/>
  <c r="IM94" i="5"/>
  <c r="AE94" i="5"/>
  <c r="AD94" i="5"/>
  <c r="AC94" i="5"/>
  <c r="GP94" i="5"/>
  <c r="FS94" i="5"/>
  <c r="FR94" i="5"/>
  <c r="NS103" i="5"/>
  <c r="NG103" i="5"/>
  <c r="MU103" i="5"/>
  <c r="MI103" i="5"/>
  <c r="LW103" i="5"/>
  <c r="LK103" i="5"/>
  <c r="KY103" i="5"/>
  <c r="KM103" i="5"/>
  <c r="KA103" i="5"/>
  <c r="JO103" i="5"/>
  <c r="JC103" i="5"/>
  <c r="IQ103" i="5"/>
  <c r="IE103" i="5"/>
  <c r="HS103" i="5"/>
  <c r="HG103" i="5"/>
  <c r="GU103" i="5"/>
  <c r="GI103" i="5"/>
  <c r="FW103" i="5"/>
  <c r="FK103" i="5"/>
  <c r="EY103" i="5"/>
  <c r="EM103" i="5"/>
  <c r="EA103" i="5"/>
  <c r="DO103" i="5"/>
  <c r="DC103" i="5"/>
  <c r="CQ103" i="5"/>
  <c r="CE103" i="5"/>
  <c r="BS103" i="5"/>
  <c r="BG103" i="5"/>
  <c r="AU103" i="5"/>
  <c r="AI103" i="5"/>
  <c r="W103" i="5"/>
  <c r="NH103" i="5"/>
  <c r="MT103" i="5"/>
  <c r="MG103" i="5"/>
  <c r="LT103" i="5"/>
  <c r="LG103" i="5"/>
  <c r="KT103" i="5"/>
  <c r="KG103" i="5"/>
  <c r="JT103" i="5"/>
  <c r="JG103" i="5"/>
  <c r="IT103" i="5"/>
  <c r="IG103" i="5"/>
  <c r="HT103" i="5"/>
  <c r="HF103" i="5"/>
  <c r="GS103" i="5"/>
  <c r="GF103" i="5"/>
  <c r="FS103" i="5"/>
  <c r="FF103" i="5"/>
  <c r="ES103" i="5"/>
  <c r="EF103" i="5"/>
  <c r="DS103" i="5"/>
  <c r="DF103" i="5"/>
  <c r="CS103" i="5"/>
  <c r="CF103" i="5"/>
  <c r="BR103" i="5"/>
  <c r="BE103" i="5"/>
  <c r="AR103" i="5"/>
  <c r="AE103" i="5"/>
  <c r="NT103" i="5"/>
  <c r="NF103" i="5"/>
  <c r="MS103" i="5"/>
  <c r="MF103" i="5"/>
  <c r="LS103" i="5"/>
  <c r="LF103" i="5"/>
  <c r="KS103" i="5"/>
  <c r="KF103" i="5"/>
  <c r="JS103" i="5"/>
  <c r="JF103" i="5"/>
  <c r="IS103" i="5"/>
  <c r="IF103" i="5"/>
  <c r="HR103" i="5"/>
  <c r="HE103" i="5"/>
  <c r="GR103" i="5"/>
  <c r="GE103" i="5"/>
  <c r="FR103" i="5"/>
  <c r="FE103" i="5"/>
  <c r="ER103" i="5"/>
  <c r="EE103" i="5"/>
  <c r="DR103" i="5"/>
  <c r="DE103" i="5"/>
  <c r="CR103" i="5"/>
  <c r="CD103" i="5"/>
  <c r="BQ103" i="5"/>
  <c r="BD103" i="5"/>
  <c r="AQ103" i="5"/>
  <c r="AD103" i="5"/>
  <c r="NR103" i="5"/>
  <c r="NE103" i="5"/>
  <c r="MR103" i="5"/>
  <c r="ME103" i="5"/>
  <c r="LR103" i="5"/>
  <c r="LE103" i="5"/>
  <c r="KR103" i="5"/>
  <c r="KE103" i="5"/>
  <c r="JR103" i="5"/>
  <c r="JE103" i="5"/>
  <c r="IR103" i="5"/>
  <c r="ID103" i="5"/>
  <c r="HQ103" i="5"/>
  <c r="HD103" i="5"/>
  <c r="GQ103" i="5"/>
  <c r="GD103" i="5"/>
  <c r="FQ103" i="5"/>
  <c r="FD103" i="5"/>
  <c r="EQ103" i="5"/>
  <c r="ED103" i="5"/>
  <c r="DQ103" i="5"/>
  <c r="DD103" i="5"/>
  <c r="CP103" i="5"/>
  <c r="CC103" i="5"/>
  <c r="BP103" i="5"/>
  <c r="BC103" i="5"/>
  <c r="AP103" i="5"/>
  <c r="AC103" i="5"/>
  <c r="ND103" i="5"/>
  <c r="MN103" i="5"/>
  <c r="LX103" i="5"/>
  <c r="LD103" i="5"/>
  <c r="KN103" i="5"/>
  <c r="JW103" i="5"/>
  <c r="JD103" i="5"/>
  <c r="IM103" i="5"/>
  <c r="HW103" i="5"/>
  <c r="HC103" i="5"/>
  <c r="GM103" i="5"/>
  <c r="FV103" i="5"/>
  <c r="FC103" i="5"/>
  <c r="EL103" i="5"/>
  <c r="DV103" i="5"/>
  <c r="DB103" i="5"/>
  <c r="CL103" i="5"/>
  <c r="BV103" i="5"/>
  <c r="BB103" i="5"/>
  <c r="AL103" i="5"/>
  <c r="U103" i="5"/>
  <c r="NC103" i="5"/>
  <c r="MM103" i="5"/>
  <c r="LV103" i="5"/>
  <c r="LC103" i="5"/>
  <c r="KL103" i="5"/>
  <c r="JV103" i="5"/>
  <c r="JB103" i="5"/>
  <c r="IL103" i="5"/>
  <c r="HV103" i="5"/>
  <c r="HB103" i="5"/>
  <c r="GL103" i="5"/>
  <c r="FU103" i="5"/>
  <c r="FB103" i="5"/>
  <c r="EK103" i="5"/>
  <c r="DU103" i="5"/>
  <c r="DA103" i="5"/>
  <c r="CK103" i="5"/>
  <c r="BU103" i="5"/>
  <c r="BA103" i="5"/>
  <c r="AK103" i="5"/>
  <c r="T103" i="5"/>
  <c r="NO103" i="5"/>
  <c r="MY103" i="5"/>
  <c r="MH103" i="5"/>
  <c r="LO103" i="5"/>
  <c r="KX103" i="5"/>
  <c r="KH103" i="5"/>
  <c r="JN103" i="5"/>
  <c r="IX103" i="5"/>
  <c r="IH103" i="5"/>
  <c r="HN103" i="5"/>
  <c r="GX103" i="5"/>
  <c r="GG103" i="5"/>
  <c r="FN103" i="5"/>
  <c r="EW103" i="5"/>
  <c r="EG103" i="5"/>
  <c r="DM103" i="5"/>
  <c r="CW103" i="5"/>
  <c r="CG103" i="5"/>
  <c r="BM103" i="5"/>
  <c r="AW103" i="5"/>
  <c r="AF103" i="5"/>
  <c r="NM103" i="5"/>
  <c r="MP103" i="5"/>
  <c r="LQ103" i="5"/>
  <c r="KV103" i="5"/>
  <c r="JY103" i="5"/>
  <c r="IZ103" i="5"/>
  <c r="IB103" i="5"/>
  <c r="HI103" i="5"/>
  <c r="GJ103" i="5"/>
  <c r="FL103" i="5"/>
  <c r="EO103" i="5"/>
  <c r="DP103" i="5"/>
  <c r="CU103" i="5"/>
  <c r="BX103" i="5"/>
  <c r="AY103" i="5"/>
  <c r="AA103" i="5"/>
  <c r="NL103" i="5"/>
  <c r="MO103" i="5"/>
  <c r="LP103" i="5"/>
  <c r="KU103" i="5"/>
  <c r="JX103" i="5"/>
  <c r="IY103" i="5"/>
  <c r="IA103" i="5"/>
  <c r="HH103" i="5"/>
  <c r="GH103" i="5"/>
  <c r="FJ103" i="5"/>
  <c r="EN103" i="5"/>
  <c r="DN103" i="5"/>
  <c r="CT103" i="5"/>
  <c r="BW103" i="5"/>
  <c r="AX103" i="5"/>
  <c r="Z103" i="5"/>
  <c r="NK103" i="5"/>
  <c r="ML103" i="5"/>
  <c r="LN103" i="5"/>
  <c r="KQ103" i="5"/>
  <c r="JU103" i="5"/>
  <c r="IW103" i="5"/>
  <c r="HZ103" i="5"/>
  <c r="HA103" i="5"/>
  <c r="GC103" i="5"/>
  <c r="FI103" i="5"/>
  <c r="EJ103" i="5"/>
  <c r="DL103" i="5"/>
  <c r="CO103" i="5"/>
  <c r="BT103" i="5"/>
  <c r="AV103" i="5"/>
  <c r="Y103" i="5"/>
  <c r="NJ103" i="5"/>
  <c r="MK103" i="5"/>
  <c r="LM103" i="5"/>
  <c r="KP103" i="5"/>
  <c r="JQ103" i="5"/>
  <c r="IV103" i="5"/>
  <c r="HY103" i="5"/>
  <c r="GZ103" i="5"/>
  <c r="GB103" i="5"/>
  <c r="FH103" i="5"/>
  <c r="EI103" i="5"/>
  <c r="DK103" i="5"/>
  <c r="CN103" i="5"/>
  <c r="BO103" i="5"/>
  <c r="AT103" i="5"/>
  <c r="X103" i="5"/>
  <c r="NB103" i="5"/>
  <c r="MD103" i="5"/>
  <c r="LJ103" i="5"/>
  <c r="KK103" i="5"/>
  <c r="JM103" i="5"/>
  <c r="IP103" i="5"/>
  <c r="HU103" i="5"/>
  <c r="GW103" i="5"/>
  <c r="FZ103" i="5"/>
  <c r="FA103" i="5"/>
  <c r="EC103" i="5"/>
  <c r="DI103" i="5"/>
  <c r="CJ103" i="5"/>
  <c r="BL103" i="5"/>
  <c r="AO103" i="5"/>
  <c r="MX103" i="5"/>
  <c r="LI103" i="5"/>
  <c r="JZ103" i="5"/>
  <c r="IJ103" i="5"/>
  <c r="GT103" i="5"/>
  <c r="FG103" i="5"/>
  <c r="DW103" i="5"/>
  <c r="CB103" i="5"/>
  <c r="AN103" i="5"/>
  <c r="MW103" i="5"/>
  <c r="LH103" i="5"/>
  <c r="JP103" i="5"/>
  <c r="II103" i="5"/>
  <c r="GP103" i="5"/>
  <c r="EZ103" i="5"/>
  <c r="DT103" i="5"/>
  <c r="CA103" i="5"/>
  <c r="AM103" i="5"/>
  <c r="MV103" i="5"/>
  <c r="LB103" i="5"/>
  <c r="JL103" i="5"/>
  <c r="IC103" i="5"/>
  <c r="GO103" i="5"/>
  <c r="EX103" i="5"/>
  <c r="DJ103" i="5"/>
  <c r="BZ103" i="5"/>
  <c r="AJ103" i="5"/>
  <c r="MQ103" i="5"/>
  <c r="LA103" i="5"/>
  <c r="JK103" i="5"/>
  <c r="HX103" i="5"/>
  <c r="GN103" i="5"/>
  <c r="EV103" i="5"/>
  <c r="DH103" i="5"/>
  <c r="BY103" i="5"/>
  <c r="AH103" i="5"/>
  <c r="MJ103" i="5"/>
  <c r="KZ103" i="5"/>
  <c r="JJ103" i="5"/>
  <c r="HP103" i="5"/>
  <c r="GK103" i="5"/>
  <c r="EU103" i="5"/>
  <c r="DG103" i="5"/>
  <c r="BN103" i="5"/>
  <c r="AG103" i="5"/>
  <c r="NP103" i="5"/>
  <c r="MA103" i="5"/>
  <c r="KJ103" i="5"/>
  <c r="JA103" i="5"/>
  <c r="HL103" i="5"/>
  <c r="FX103" i="5"/>
  <c r="EH103" i="5"/>
  <c r="CX103" i="5"/>
  <c r="BI103" i="5"/>
  <c r="KW103" i="5"/>
  <c r="HO103" i="5"/>
  <c r="ET103" i="5"/>
  <c r="BK103" i="5"/>
  <c r="NQ103" i="5"/>
  <c r="KO103" i="5"/>
  <c r="HM103" i="5"/>
  <c r="EP103" i="5"/>
  <c r="BJ103" i="5"/>
  <c r="NN103" i="5"/>
  <c r="KI103" i="5"/>
  <c r="HK103" i="5"/>
  <c r="EB103" i="5"/>
  <c r="BH103" i="5"/>
  <c r="NI103" i="5"/>
  <c r="KD103" i="5"/>
  <c r="HJ103" i="5"/>
  <c r="DZ103" i="5"/>
  <c r="BF103" i="5"/>
  <c r="NA103" i="5"/>
  <c r="KC103" i="5"/>
  <c r="GY103" i="5"/>
  <c r="DY103" i="5"/>
  <c r="AZ103" i="5"/>
  <c r="MB103" i="5"/>
  <c r="JH103" i="5"/>
  <c r="FY103" i="5"/>
  <c r="CY103" i="5"/>
  <c r="V103" i="5"/>
  <c r="KB103" i="5"/>
  <c r="DX103" i="5"/>
  <c r="JI103" i="5"/>
  <c r="CZ103" i="5"/>
  <c r="IU103" i="5"/>
  <c r="CV103" i="5"/>
  <c r="IO103" i="5"/>
  <c r="CM103" i="5"/>
  <c r="IN103" i="5"/>
  <c r="CI103" i="5"/>
  <c r="IK103" i="5"/>
  <c r="CH103" i="5"/>
  <c r="MZ103" i="5"/>
  <c r="AS103" i="5"/>
  <c r="MC103" i="5"/>
  <c r="AB103" i="5"/>
  <c r="LZ103" i="5"/>
  <c r="LY103" i="5"/>
  <c r="LU103" i="5"/>
  <c r="LL103" i="5"/>
  <c r="GA103" i="5"/>
  <c r="GV103" i="5"/>
  <c r="FT103" i="5"/>
  <c r="FP103" i="5"/>
  <c r="FO103" i="5"/>
  <c r="FM103" i="5"/>
  <c r="NP96" i="5"/>
  <c r="ND96" i="5"/>
  <c r="MR96" i="5"/>
  <c r="MF96" i="5"/>
  <c r="LT96" i="5"/>
  <c r="LH96" i="5"/>
  <c r="KV96" i="5"/>
  <c r="KJ96" i="5"/>
  <c r="JX96" i="5"/>
  <c r="JL96" i="5"/>
  <c r="IZ96" i="5"/>
  <c r="IN96" i="5"/>
  <c r="IB96" i="5"/>
  <c r="HP96" i="5"/>
  <c r="HD96" i="5"/>
  <c r="GR96" i="5"/>
  <c r="GF96" i="5"/>
  <c r="FT96" i="5"/>
  <c r="FH96" i="5"/>
  <c r="EV96" i="5"/>
  <c r="EJ96" i="5"/>
  <c r="DX96" i="5"/>
  <c r="DL96" i="5"/>
  <c r="CZ96" i="5"/>
  <c r="CN96" i="5"/>
  <c r="CB96" i="5"/>
  <c r="BP96" i="5"/>
  <c r="BD96" i="5"/>
  <c r="AR96" i="5"/>
  <c r="AF96" i="5"/>
  <c r="T96" i="5"/>
  <c r="NO96" i="5"/>
  <c r="NC96" i="5"/>
  <c r="MQ96" i="5"/>
  <c r="ME96" i="5"/>
  <c r="LS96" i="5"/>
  <c r="LG96" i="5"/>
  <c r="KU96" i="5"/>
  <c r="KI96" i="5"/>
  <c r="JW96" i="5"/>
  <c r="JK96" i="5"/>
  <c r="IY96" i="5"/>
  <c r="IM96" i="5"/>
  <c r="IA96" i="5"/>
  <c r="HO96" i="5"/>
  <c r="HC96" i="5"/>
  <c r="GQ96" i="5"/>
  <c r="GE96" i="5"/>
  <c r="FS96" i="5"/>
  <c r="FG96" i="5"/>
  <c r="EU96" i="5"/>
  <c r="EI96" i="5"/>
  <c r="DW96" i="5"/>
  <c r="DK96" i="5"/>
  <c r="CY96" i="5"/>
  <c r="CM96" i="5"/>
  <c r="CA96" i="5"/>
  <c r="BO96" i="5"/>
  <c r="BC96" i="5"/>
  <c r="AQ96" i="5"/>
  <c r="AE96" i="5"/>
  <c r="NN96" i="5"/>
  <c r="NB96" i="5"/>
  <c r="MP96" i="5"/>
  <c r="MD96" i="5"/>
  <c r="LR96" i="5"/>
  <c r="LF96" i="5"/>
  <c r="KT96" i="5"/>
  <c r="KH96" i="5"/>
  <c r="JV96" i="5"/>
  <c r="JJ96" i="5"/>
  <c r="IX96" i="5"/>
  <c r="IL96" i="5"/>
  <c r="HZ96" i="5"/>
  <c r="HN96" i="5"/>
  <c r="HB96" i="5"/>
  <c r="GP96" i="5"/>
  <c r="GD96" i="5"/>
  <c r="FR96" i="5"/>
  <c r="FF96" i="5"/>
  <c r="ET96" i="5"/>
  <c r="EH96" i="5"/>
  <c r="DV96" i="5"/>
  <c r="DJ96" i="5"/>
  <c r="CX96" i="5"/>
  <c r="CL96" i="5"/>
  <c r="BZ96" i="5"/>
  <c r="BN96" i="5"/>
  <c r="BB96" i="5"/>
  <c r="AP96" i="5"/>
  <c r="AD96" i="5"/>
  <c r="NM96" i="5"/>
  <c r="NA96" i="5"/>
  <c r="MO96" i="5"/>
  <c r="MC96" i="5"/>
  <c r="LQ96" i="5"/>
  <c r="LE96" i="5"/>
  <c r="KS96" i="5"/>
  <c r="KG96" i="5"/>
  <c r="JU96" i="5"/>
  <c r="JI96" i="5"/>
  <c r="IW96" i="5"/>
  <c r="IK96" i="5"/>
  <c r="HY96" i="5"/>
  <c r="HM96" i="5"/>
  <c r="HA96" i="5"/>
  <c r="GO96" i="5"/>
  <c r="GC96" i="5"/>
  <c r="FQ96" i="5"/>
  <c r="FE96" i="5"/>
  <c r="ES96" i="5"/>
  <c r="EG96" i="5"/>
  <c r="DU96" i="5"/>
  <c r="DI96" i="5"/>
  <c r="CW96" i="5"/>
  <c r="CK96" i="5"/>
  <c r="BY96" i="5"/>
  <c r="BM96" i="5"/>
  <c r="BA96" i="5"/>
  <c r="AO96" i="5"/>
  <c r="AC96" i="5"/>
  <c r="NL96" i="5"/>
  <c r="MZ96" i="5"/>
  <c r="MN96" i="5"/>
  <c r="MB96" i="5"/>
  <c r="LP96" i="5"/>
  <c r="LD96" i="5"/>
  <c r="KR96" i="5"/>
  <c r="KF96" i="5"/>
  <c r="JT96" i="5"/>
  <c r="JH96" i="5"/>
  <c r="IV96" i="5"/>
  <c r="IJ96" i="5"/>
  <c r="HX96" i="5"/>
  <c r="HL96" i="5"/>
  <c r="GZ96" i="5"/>
  <c r="GN96" i="5"/>
  <c r="GB96" i="5"/>
  <c r="FP96" i="5"/>
  <c r="FD96" i="5"/>
  <c r="ER96" i="5"/>
  <c r="EF96" i="5"/>
  <c r="DT96" i="5"/>
  <c r="DH96" i="5"/>
  <c r="CV96" i="5"/>
  <c r="CJ96" i="5"/>
  <c r="BX96" i="5"/>
  <c r="BL96" i="5"/>
  <c r="AZ96" i="5"/>
  <c r="AN96" i="5"/>
  <c r="AB96" i="5"/>
  <c r="NK96" i="5"/>
  <c r="MY96" i="5"/>
  <c r="MM96" i="5"/>
  <c r="MA96" i="5"/>
  <c r="LO96" i="5"/>
  <c r="LC96" i="5"/>
  <c r="KQ96" i="5"/>
  <c r="KE96" i="5"/>
  <c r="JS96" i="5"/>
  <c r="JG96" i="5"/>
  <c r="IU96" i="5"/>
  <c r="II96" i="5"/>
  <c r="HW96" i="5"/>
  <c r="HK96" i="5"/>
  <c r="GY96" i="5"/>
  <c r="GM96" i="5"/>
  <c r="GA96" i="5"/>
  <c r="FO96" i="5"/>
  <c r="FC96" i="5"/>
  <c r="EQ96" i="5"/>
  <c r="EE96" i="5"/>
  <c r="DS96" i="5"/>
  <c r="DG96" i="5"/>
  <c r="CU96" i="5"/>
  <c r="CI96" i="5"/>
  <c r="BW96" i="5"/>
  <c r="BK96" i="5"/>
  <c r="AY96" i="5"/>
  <c r="AM96" i="5"/>
  <c r="AA96" i="5"/>
  <c r="MX96" i="5"/>
  <c r="LZ96" i="5"/>
  <c r="LB96" i="5"/>
  <c r="KD96" i="5"/>
  <c r="JF96" i="5"/>
  <c r="IH96" i="5"/>
  <c r="HJ96" i="5"/>
  <c r="GL96" i="5"/>
  <c r="FN96" i="5"/>
  <c r="EP96" i="5"/>
  <c r="DR96" i="5"/>
  <c r="CT96" i="5"/>
  <c r="BV96" i="5"/>
  <c r="AX96" i="5"/>
  <c r="Z96" i="5"/>
  <c r="ML96" i="5"/>
  <c r="FY96" i="5"/>
  <c r="MW96" i="5"/>
  <c r="LY96" i="5"/>
  <c r="LA96" i="5"/>
  <c r="KC96" i="5"/>
  <c r="JE96" i="5"/>
  <c r="IG96" i="5"/>
  <c r="HI96" i="5"/>
  <c r="GK96" i="5"/>
  <c r="FM96" i="5"/>
  <c r="EO96" i="5"/>
  <c r="DQ96" i="5"/>
  <c r="CS96" i="5"/>
  <c r="BU96" i="5"/>
  <c r="AW96" i="5"/>
  <c r="Y96" i="5"/>
  <c r="FZ96" i="5"/>
  <c r="NI96" i="5"/>
  <c r="LM96" i="5"/>
  <c r="JQ96" i="5"/>
  <c r="HU96" i="5"/>
  <c r="FA96" i="5"/>
  <c r="DE96" i="5"/>
  <c r="AK96" i="5"/>
  <c r="NT96" i="5"/>
  <c r="MV96" i="5"/>
  <c r="LX96" i="5"/>
  <c r="KZ96" i="5"/>
  <c r="KB96" i="5"/>
  <c r="JD96" i="5"/>
  <c r="IF96" i="5"/>
  <c r="HH96" i="5"/>
  <c r="GJ96" i="5"/>
  <c r="FL96" i="5"/>
  <c r="EN96" i="5"/>
  <c r="DP96" i="5"/>
  <c r="CR96" i="5"/>
  <c r="BT96" i="5"/>
  <c r="AV96" i="5"/>
  <c r="X96" i="5"/>
  <c r="NJ96" i="5"/>
  <c r="JR96" i="5"/>
  <c r="HV96" i="5"/>
  <c r="FB96" i="5"/>
  <c r="DF96" i="5"/>
  <c r="BJ96" i="5"/>
  <c r="NS96" i="5"/>
  <c r="MU96" i="5"/>
  <c r="LW96" i="5"/>
  <c r="KY96" i="5"/>
  <c r="KA96" i="5"/>
  <c r="JC96" i="5"/>
  <c r="IE96" i="5"/>
  <c r="HG96" i="5"/>
  <c r="GI96" i="5"/>
  <c r="FK96" i="5"/>
  <c r="EM96" i="5"/>
  <c r="DO96" i="5"/>
  <c r="CQ96" i="5"/>
  <c r="BS96" i="5"/>
  <c r="AU96" i="5"/>
  <c r="W96" i="5"/>
  <c r="MK96" i="5"/>
  <c r="KO96" i="5"/>
  <c r="IS96" i="5"/>
  <c r="GW96" i="5"/>
  <c r="EC96" i="5"/>
  <c r="CG96" i="5"/>
  <c r="NR96" i="5"/>
  <c r="MT96" i="5"/>
  <c r="LV96" i="5"/>
  <c r="KX96" i="5"/>
  <c r="JZ96" i="5"/>
  <c r="JB96" i="5"/>
  <c r="ID96" i="5"/>
  <c r="HF96" i="5"/>
  <c r="GH96" i="5"/>
  <c r="FJ96" i="5"/>
  <c r="EL96" i="5"/>
  <c r="DN96" i="5"/>
  <c r="CP96" i="5"/>
  <c r="BR96" i="5"/>
  <c r="AT96" i="5"/>
  <c r="V96" i="5"/>
  <c r="LN96" i="5"/>
  <c r="BI96" i="5"/>
  <c r="NQ96" i="5"/>
  <c r="MS96" i="5"/>
  <c r="LU96" i="5"/>
  <c r="KW96" i="5"/>
  <c r="JY96" i="5"/>
  <c r="JA96" i="5"/>
  <c r="IC96" i="5"/>
  <c r="HE96" i="5"/>
  <c r="GG96" i="5"/>
  <c r="FI96" i="5"/>
  <c r="EK96" i="5"/>
  <c r="DM96" i="5"/>
  <c r="CO96" i="5"/>
  <c r="BQ96" i="5"/>
  <c r="AS96" i="5"/>
  <c r="U96" i="5"/>
  <c r="KP96" i="5"/>
  <c r="IT96" i="5"/>
  <c r="GX96" i="5"/>
  <c r="ED96" i="5"/>
  <c r="CH96" i="5"/>
  <c r="AL96" i="5"/>
  <c r="MJ96" i="5"/>
  <c r="JP96" i="5"/>
  <c r="GV96" i="5"/>
  <c r="EB96" i="5"/>
  <c r="BH96" i="5"/>
  <c r="MI96" i="5"/>
  <c r="JO96" i="5"/>
  <c r="GU96" i="5"/>
  <c r="EA96" i="5"/>
  <c r="BG96" i="5"/>
  <c r="MH96" i="5"/>
  <c r="JN96" i="5"/>
  <c r="GT96" i="5"/>
  <c r="DZ96" i="5"/>
  <c r="BF96" i="5"/>
  <c r="LK96" i="5"/>
  <c r="IQ96" i="5"/>
  <c r="FW96" i="5"/>
  <c r="DC96" i="5"/>
  <c r="AI96" i="5"/>
  <c r="MG96" i="5"/>
  <c r="JM96" i="5"/>
  <c r="GS96" i="5"/>
  <c r="DY96" i="5"/>
  <c r="BE96" i="5"/>
  <c r="LL96" i="5"/>
  <c r="IR96" i="5"/>
  <c r="FX96" i="5"/>
  <c r="DD96" i="5"/>
  <c r="AJ96" i="5"/>
  <c r="LI96" i="5"/>
  <c r="IO96" i="5"/>
  <c r="FU96" i="5"/>
  <c r="DA96" i="5"/>
  <c r="AG96" i="5"/>
  <c r="NH96" i="5"/>
  <c r="KN96" i="5"/>
  <c r="HT96" i="5"/>
  <c r="EZ96" i="5"/>
  <c r="CF96" i="5"/>
  <c r="FV96" i="5"/>
  <c r="HQ96" i="5"/>
  <c r="NG96" i="5"/>
  <c r="EY96" i="5"/>
  <c r="NF96" i="5"/>
  <c r="EX96" i="5"/>
  <c r="CD96" i="5"/>
  <c r="CC96" i="5"/>
  <c r="IP96" i="5"/>
  <c r="NE96" i="5"/>
  <c r="EW96" i="5"/>
  <c r="HS96" i="5"/>
  <c r="HR96" i="5"/>
  <c r="LJ96" i="5"/>
  <c r="DB96" i="5"/>
  <c r="KK96" i="5"/>
  <c r="KM96" i="5"/>
  <c r="CE96" i="5"/>
  <c r="KL96" i="5"/>
  <c r="AH96" i="5"/>
  <c r="NR86" i="5"/>
  <c r="NF86" i="5"/>
  <c r="MT86" i="5"/>
  <c r="MH86" i="5"/>
  <c r="LV86" i="5"/>
  <c r="LJ86" i="5"/>
  <c r="KX86" i="5"/>
  <c r="KL86" i="5"/>
  <c r="JZ86" i="5"/>
  <c r="JN86" i="5"/>
  <c r="JB86" i="5"/>
  <c r="IP86" i="5"/>
  <c r="ID86" i="5"/>
  <c r="HR86" i="5"/>
  <c r="HF86" i="5"/>
  <c r="GT86" i="5"/>
  <c r="GH86" i="5"/>
  <c r="FV86" i="5"/>
  <c r="FJ86" i="5"/>
  <c r="EX86" i="5"/>
  <c r="EL86" i="5"/>
  <c r="DZ86" i="5"/>
  <c r="DN86" i="5"/>
  <c r="DB86" i="5"/>
  <c r="CP86" i="5"/>
  <c r="CD86" i="5"/>
  <c r="BR86" i="5"/>
  <c r="BF86" i="5"/>
  <c r="NQ86" i="5"/>
  <c r="NE86" i="5"/>
  <c r="MS86" i="5"/>
  <c r="MG86" i="5"/>
  <c r="LU86" i="5"/>
  <c r="LI86" i="5"/>
  <c r="KW86" i="5"/>
  <c r="KK86" i="5"/>
  <c r="JY86" i="5"/>
  <c r="JM86" i="5"/>
  <c r="JA86" i="5"/>
  <c r="IO86" i="5"/>
  <c r="IC86" i="5"/>
  <c r="HQ86" i="5"/>
  <c r="HE86" i="5"/>
  <c r="GS86" i="5"/>
  <c r="GG86" i="5"/>
  <c r="FU86" i="5"/>
  <c r="FI86" i="5"/>
  <c r="EW86" i="5"/>
  <c r="EK86" i="5"/>
  <c r="DY86" i="5"/>
  <c r="DM86" i="5"/>
  <c r="DA86" i="5"/>
  <c r="CO86" i="5"/>
  <c r="CC86" i="5"/>
  <c r="BQ86" i="5"/>
  <c r="BE86" i="5"/>
  <c r="NP86" i="5"/>
  <c r="ND86" i="5"/>
  <c r="MR86" i="5"/>
  <c r="MF86" i="5"/>
  <c r="LT86" i="5"/>
  <c r="LH86" i="5"/>
  <c r="KV86" i="5"/>
  <c r="KJ86" i="5"/>
  <c r="JX86" i="5"/>
  <c r="JL86" i="5"/>
  <c r="IZ86" i="5"/>
  <c r="IN86" i="5"/>
  <c r="IB86" i="5"/>
  <c r="HP86" i="5"/>
  <c r="HD86" i="5"/>
  <c r="GR86" i="5"/>
  <c r="GF86" i="5"/>
  <c r="FT86" i="5"/>
  <c r="FH86" i="5"/>
  <c r="EV86" i="5"/>
  <c r="EJ86" i="5"/>
  <c r="DX86" i="5"/>
  <c r="DL86" i="5"/>
  <c r="CZ86" i="5"/>
  <c r="CN86" i="5"/>
  <c r="CB86" i="5"/>
  <c r="BP86" i="5"/>
  <c r="BD86" i="5"/>
  <c r="AR86" i="5"/>
  <c r="AF86" i="5"/>
  <c r="NO86" i="5"/>
  <c r="NC86" i="5"/>
  <c r="MQ86" i="5"/>
  <c r="ME86" i="5"/>
  <c r="LS86" i="5"/>
  <c r="LG86" i="5"/>
  <c r="KU86" i="5"/>
  <c r="KI86" i="5"/>
  <c r="JW86" i="5"/>
  <c r="JK86" i="5"/>
  <c r="IY86" i="5"/>
  <c r="IM86" i="5"/>
  <c r="IA86" i="5"/>
  <c r="HO86" i="5"/>
  <c r="HC86" i="5"/>
  <c r="GQ86" i="5"/>
  <c r="GE86" i="5"/>
  <c r="FS86" i="5"/>
  <c r="FG86" i="5"/>
  <c r="EU86" i="5"/>
  <c r="EI86" i="5"/>
  <c r="DW86" i="5"/>
  <c r="DK86" i="5"/>
  <c r="CY86" i="5"/>
  <c r="CM86" i="5"/>
  <c r="NM86" i="5"/>
  <c r="NA86" i="5"/>
  <c r="MO86" i="5"/>
  <c r="MC86" i="5"/>
  <c r="LQ86" i="5"/>
  <c r="LE86" i="5"/>
  <c r="KS86" i="5"/>
  <c r="KG86" i="5"/>
  <c r="JU86" i="5"/>
  <c r="JI86" i="5"/>
  <c r="IW86" i="5"/>
  <c r="IK86" i="5"/>
  <c r="HY86" i="5"/>
  <c r="HM86" i="5"/>
  <c r="HA86" i="5"/>
  <c r="GO86" i="5"/>
  <c r="GC86" i="5"/>
  <c r="FQ86" i="5"/>
  <c r="FE86" i="5"/>
  <c r="ES86" i="5"/>
  <c r="EG86" i="5"/>
  <c r="DU86" i="5"/>
  <c r="DI86" i="5"/>
  <c r="CW86" i="5"/>
  <c r="CK86" i="5"/>
  <c r="NJ86" i="5"/>
  <c r="MN86" i="5"/>
  <c r="LW86" i="5"/>
  <c r="LA86" i="5"/>
  <c r="KE86" i="5"/>
  <c r="JJ86" i="5"/>
  <c r="IR86" i="5"/>
  <c r="HV86" i="5"/>
  <c r="GZ86" i="5"/>
  <c r="GI86" i="5"/>
  <c r="FM86" i="5"/>
  <c r="EQ86" i="5"/>
  <c r="DV86" i="5"/>
  <c r="DD86" i="5"/>
  <c r="CH86" i="5"/>
  <c r="BS86" i="5"/>
  <c r="BA86" i="5"/>
  <c r="AN86" i="5"/>
  <c r="AA86" i="5"/>
  <c r="NI86" i="5"/>
  <c r="MM86" i="5"/>
  <c r="LR86" i="5"/>
  <c r="KZ86" i="5"/>
  <c r="KD86" i="5"/>
  <c r="JH86" i="5"/>
  <c r="IQ86" i="5"/>
  <c r="HU86" i="5"/>
  <c r="GY86" i="5"/>
  <c r="GD86" i="5"/>
  <c r="FL86" i="5"/>
  <c r="EP86" i="5"/>
  <c r="DT86" i="5"/>
  <c r="DC86" i="5"/>
  <c r="CG86" i="5"/>
  <c r="BO86" i="5"/>
  <c r="AZ86" i="5"/>
  <c r="AM86" i="5"/>
  <c r="Z86" i="5"/>
  <c r="NH86" i="5"/>
  <c r="ML86" i="5"/>
  <c r="LP86" i="5"/>
  <c r="KY86" i="5"/>
  <c r="KC86" i="5"/>
  <c r="JG86" i="5"/>
  <c r="IL86" i="5"/>
  <c r="HT86" i="5"/>
  <c r="GX86" i="5"/>
  <c r="GB86" i="5"/>
  <c r="FK86" i="5"/>
  <c r="EO86" i="5"/>
  <c r="DS86" i="5"/>
  <c r="CX86" i="5"/>
  <c r="CF86" i="5"/>
  <c r="BN86" i="5"/>
  <c r="AY86" i="5"/>
  <c r="AL86" i="5"/>
  <c r="Y86" i="5"/>
  <c r="NG86" i="5"/>
  <c r="MK86" i="5"/>
  <c r="LO86" i="5"/>
  <c r="KT86" i="5"/>
  <c r="KB86" i="5"/>
  <c r="JF86" i="5"/>
  <c r="IJ86" i="5"/>
  <c r="HS86" i="5"/>
  <c r="GW86" i="5"/>
  <c r="GA86" i="5"/>
  <c r="FF86" i="5"/>
  <c r="EN86" i="5"/>
  <c r="DR86" i="5"/>
  <c r="CV86" i="5"/>
  <c r="CE86" i="5"/>
  <c r="BM86" i="5"/>
  <c r="AX86" i="5"/>
  <c r="AK86" i="5"/>
  <c r="X86" i="5"/>
  <c r="NB86" i="5"/>
  <c r="MJ86" i="5"/>
  <c r="LN86" i="5"/>
  <c r="KR86" i="5"/>
  <c r="KA86" i="5"/>
  <c r="JE86" i="5"/>
  <c r="II86" i="5"/>
  <c r="HN86" i="5"/>
  <c r="GV86" i="5"/>
  <c r="FZ86" i="5"/>
  <c r="FD86" i="5"/>
  <c r="EM86" i="5"/>
  <c r="DQ86" i="5"/>
  <c r="CU86" i="5"/>
  <c r="CA86" i="5"/>
  <c r="BL86" i="5"/>
  <c r="AW86" i="5"/>
  <c r="AJ86" i="5"/>
  <c r="W86" i="5"/>
  <c r="MZ86" i="5"/>
  <c r="MI86" i="5"/>
  <c r="LM86" i="5"/>
  <c r="KQ86" i="5"/>
  <c r="JV86" i="5"/>
  <c r="JD86" i="5"/>
  <c r="IH86" i="5"/>
  <c r="HL86" i="5"/>
  <c r="GU86" i="5"/>
  <c r="FY86" i="5"/>
  <c r="FC86" i="5"/>
  <c r="EH86" i="5"/>
  <c r="DP86" i="5"/>
  <c r="CT86" i="5"/>
  <c r="BZ86" i="5"/>
  <c r="BK86" i="5"/>
  <c r="AV86" i="5"/>
  <c r="AI86" i="5"/>
  <c r="V86" i="5"/>
  <c r="MY86" i="5"/>
  <c r="LL86" i="5"/>
  <c r="JT86" i="5"/>
  <c r="IG86" i="5"/>
  <c r="GP86" i="5"/>
  <c r="FB86" i="5"/>
  <c r="DO86" i="5"/>
  <c r="BY86" i="5"/>
  <c r="AU86" i="5"/>
  <c r="U86" i="5"/>
  <c r="MX86" i="5"/>
  <c r="LK86" i="5"/>
  <c r="JS86" i="5"/>
  <c r="IF86" i="5"/>
  <c r="GN86" i="5"/>
  <c r="FA86" i="5"/>
  <c r="DJ86" i="5"/>
  <c r="BX86" i="5"/>
  <c r="AT86" i="5"/>
  <c r="T86" i="5"/>
  <c r="MD86" i="5"/>
  <c r="NT86" i="5"/>
  <c r="IX86" i="5"/>
  <c r="EE86" i="5"/>
  <c r="BI86" i="5"/>
  <c r="MW86" i="5"/>
  <c r="LF86" i="5"/>
  <c r="JR86" i="5"/>
  <c r="IE86" i="5"/>
  <c r="GM86" i="5"/>
  <c r="EZ86" i="5"/>
  <c r="DH86" i="5"/>
  <c r="BW86" i="5"/>
  <c r="AS86" i="5"/>
  <c r="JC86" i="5"/>
  <c r="FX86" i="5"/>
  <c r="BJ86" i="5"/>
  <c r="HJ86" i="5"/>
  <c r="MV86" i="5"/>
  <c r="LD86" i="5"/>
  <c r="JQ86" i="5"/>
  <c r="HZ86" i="5"/>
  <c r="GL86" i="5"/>
  <c r="EY86" i="5"/>
  <c r="DG86" i="5"/>
  <c r="BV86" i="5"/>
  <c r="AQ86" i="5"/>
  <c r="EF86" i="5"/>
  <c r="KO86" i="5"/>
  <c r="FW86" i="5"/>
  <c r="CR86" i="5"/>
  <c r="AG86" i="5"/>
  <c r="MU86" i="5"/>
  <c r="LC86" i="5"/>
  <c r="JP86" i="5"/>
  <c r="HX86" i="5"/>
  <c r="GK86" i="5"/>
  <c r="ET86" i="5"/>
  <c r="DF86" i="5"/>
  <c r="BU86" i="5"/>
  <c r="AP86" i="5"/>
  <c r="MP86" i="5"/>
  <c r="LB86" i="5"/>
  <c r="JO86" i="5"/>
  <c r="HW86" i="5"/>
  <c r="GJ86" i="5"/>
  <c r="ER86" i="5"/>
  <c r="DE86" i="5"/>
  <c r="BT86" i="5"/>
  <c r="AO86" i="5"/>
  <c r="KP86" i="5"/>
  <c r="HK86" i="5"/>
  <c r="CS86" i="5"/>
  <c r="AH86" i="5"/>
  <c r="MB86" i="5"/>
  <c r="KN86" i="5"/>
  <c r="FR86" i="5"/>
  <c r="BH86" i="5"/>
  <c r="KM86" i="5"/>
  <c r="FP86" i="5"/>
  <c r="BG86" i="5"/>
  <c r="KH86" i="5"/>
  <c r="FO86" i="5"/>
  <c r="BC86" i="5"/>
  <c r="NN86" i="5"/>
  <c r="IU86" i="5"/>
  <c r="EC86" i="5"/>
  <c r="AD86" i="5"/>
  <c r="KF86" i="5"/>
  <c r="FN86" i="5"/>
  <c r="BB86" i="5"/>
  <c r="NS86" i="5"/>
  <c r="IV86" i="5"/>
  <c r="ED86" i="5"/>
  <c r="AE86" i="5"/>
  <c r="NK86" i="5"/>
  <c r="IS86" i="5"/>
  <c r="EA86" i="5"/>
  <c r="AB86" i="5"/>
  <c r="MA86" i="5"/>
  <c r="HI86" i="5"/>
  <c r="CQ86" i="5"/>
  <c r="NL86" i="5"/>
  <c r="AC86" i="5"/>
  <c r="HB86" i="5"/>
  <c r="CJ86" i="5"/>
  <c r="LZ86" i="5"/>
  <c r="HG86" i="5"/>
  <c r="EB86" i="5"/>
  <c r="CI86" i="5"/>
  <c r="LY86" i="5"/>
  <c r="CL86" i="5"/>
  <c r="LX86" i="5"/>
  <c r="IT86" i="5"/>
  <c r="HH86" i="5"/>
  <c r="NQ83" i="5"/>
  <c r="NE83" i="5"/>
  <c r="MS83" i="5"/>
  <c r="MG83" i="5"/>
  <c r="LU83" i="5"/>
  <c r="LI83" i="5"/>
  <c r="KW83" i="5"/>
  <c r="KK83" i="5"/>
  <c r="JY83" i="5"/>
  <c r="JM83" i="5"/>
  <c r="JA83" i="5"/>
  <c r="IO83" i="5"/>
  <c r="IC83" i="5"/>
  <c r="HQ83" i="5"/>
  <c r="HE83" i="5"/>
  <c r="GS83" i="5"/>
  <c r="GG83" i="5"/>
  <c r="FU83" i="5"/>
  <c r="FI83" i="5"/>
  <c r="EW83" i="5"/>
  <c r="EK83" i="5"/>
  <c r="DY83" i="5"/>
  <c r="DM83" i="5"/>
  <c r="DA83" i="5"/>
  <c r="CO83" i="5"/>
  <c r="CC83" i="5"/>
  <c r="BQ83" i="5"/>
  <c r="BE83" i="5"/>
  <c r="AS83" i="5"/>
  <c r="AG83" i="5"/>
  <c r="U83" i="5"/>
  <c r="NP83" i="5"/>
  <c r="ND83" i="5"/>
  <c r="MR83" i="5"/>
  <c r="MF83" i="5"/>
  <c r="LT83" i="5"/>
  <c r="LH83" i="5"/>
  <c r="KV83" i="5"/>
  <c r="KJ83" i="5"/>
  <c r="JX83" i="5"/>
  <c r="JL83" i="5"/>
  <c r="IZ83" i="5"/>
  <c r="IN83" i="5"/>
  <c r="IB83" i="5"/>
  <c r="HP83" i="5"/>
  <c r="HD83" i="5"/>
  <c r="GR83" i="5"/>
  <c r="GF83" i="5"/>
  <c r="FT83" i="5"/>
  <c r="FH83" i="5"/>
  <c r="EV83" i="5"/>
  <c r="EJ83" i="5"/>
  <c r="DX83" i="5"/>
  <c r="DL83" i="5"/>
  <c r="CZ83" i="5"/>
  <c r="CN83" i="5"/>
  <c r="CB83" i="5"/>
  <c r="BP83" i="5"/>
  <c r="BD83" i="5"/>
  <c r="AR83" i="5"/>
  <c r="AF83" i="5"/>
  <c r="T83" i="5"/>
  <c r="NO83" i="5"/>
  <c r="NC83" i="5"/>
  <c r="MQ83" i="5"/>
  <c r="ME83" i="5"/>
  <c r="LS83" i="5"/>
  <c r="LG83" i="5"/>
  <c r="KU83" i="5"/>
  <c r="KI83" i="5"/>
  <c r="JW83" i="5"/>
  <c r="JK83" i="5"/>
  <c r="IY83" i="5"/>
  <c r="IM83" i="5"/>
  <c r="IA83" i="5"/>
  <c r="HO83" i="5"/>
  <c r="HC83" i="5"/>
  <c r="GQ83" i="5"/>
  <c r="GE83" i="5"/>
  <c r="FS83" i="5"/>
  <c r="FG83" i="5"/>
  <c r="EU83" i="5"/>
  <c r="EI83" i="5"/>
  <c r="DW83" i="5"/>
  <c r="DK83" i="5"/>
  <c r="CY83" i="5"/>
  <c r="CM83" i="5"/>
  <c r="CA83" i="5"/>
  <c r="BO83" i="5"/>
  <c r="BC83" i="5"/>
  <c r="AQ83" i="5"/>
  <c r="AE83" i="5"/>
  <c r="NN83" i="5"/>
  <c r="NB83" i="5"/>
  <c r="MP83" i="5"/>
  <c r="MD83" i="5"/>
  <c r="LR83" i="5"/>
  <c r="LF83" i="5"/>
  <c r="KT83" i="5"/>
  <c r="KH83" i="5"/>
  <c r="JV83" i="5"/>
  <c r="JJ83" i="5"/>
  <c r="IX83" i="5"/>
  <c r="IL83" i="5"/>
  <c r="HZ83" i="5"/>
  <c r="HN83" i="5"/>
  <c r="HB83" i="5"/>
  <c r="GP83" i="5"/>
  <c r="NM83" i="5"/>
  <c r="NA83" i="5"/>
  <c r="MO83" i="5"/>
  <c r="MC83" i="5"/>
  <c r="LQ83" i="5"/>
  <c r="LE83" i="5"/>
  <c r="KS83" i="5"/>
  <c r="KG83" i="5"/>
  <c r="JU83" i="5"/>
  <c r="JI83" i="5"/>
  <c r="IW83" i="5"/>
  <c r="IK83" i="5"/>
  <c r="HY83" i="5"/>
  <c r="HM83" i="5"/>
  <c r="HA83" i="5"/>
  <c r="GO83" i="5"/>
  <c r="GC83" i="5"/>
  <c r="FQ83" i="5"/>
  <c r="FE83" i="5"/>
  <c r="ES83" i="5"/>
  <c r="EG83" i="5"/>
  <c r="DU83" i="5"/>
  <c r="DI83" i="5"/>
  <c r="CW83" i="5"/>
  <c r="CK83" i="5"/>
  <c r="BY83" i="5"/>
  <c r="BM83" i="5"/>
  <c r="BA83" i="5"/>
  <c r="AO83" i="5"/>
  <c r="AC83" i="5"/>
  <c r="NL83" i="5"/>
  <c r="MZ83" i="5"/>
  <c r="MN83" i="5"/>
  <c r="MB83" i="5"/>
  <c r="LP83" i="5"/>
  <c r="LD83" i="5"/>
  <c r="KR83" i="5"/>
  <c r="KF83" i="5"/>
  <c r="JT83" i="5"/>
  <c r="JH83" i="5"/>
  <c r="IV83" i="5"/>
  <c r="IJ83" i="5"/>
  <c r="HX83" i="5"/>
  <c r="HL83" i="5"/>
  <c r="GZ83" i="5"/>
  <c r="GN83" i="5"/>
  <c r="GB83" i="5"/>
  <c r="FP83" i="5"/>
  <c r="FD83" i="5"/>
  <c r="ER83" i="5"/>
  <c r="EF83" i="5"/>
  <c r="DT83" i="5"/>
  <c r="DH83" i="5"/>
  <c r="CV83" i="5"/>
  <c r="CJ83" i="5"/>
  <c r="BX83" i="5"/>
  <c r="BL83" i="5"/>
  <c r="AZ83" i="5"/>
  <c r="AN83" i="5"/>
  <c r="AB83" i="5"/>
  <c r="MY83" i="5"/>
  <c r="MA83" i="5"/>
  <c r="LC83" i="5"/>
  <c r="KE83" i="5"/>
  <c r="JG83" i="5"/>
  <c r="II83" i="5"/>
  <c r="HK83" i="5"/>
  <c r="GM83" i="5"/>
  <c r="FV83" i="5"/>
  <c r="EZ83" i="5"/>
  <c r="ED83" i="5"/>
  <c r="DJ83" i="5"/>
  <c r="CQ83" i="5"/>
  <c r="BU83" i="5"/>
  <c r="AY83" i="5"/>
  <c r="AH83" i="5"/>
  <c r="KP83" i="5"/>
  <c r="MX83" i="5"/>
  <c r="LZ83" i="5"/>
  <c r="LB83" i="5"/>
  <c r="KD83" i="5"/>
  <c r="JF83" i="5"/>
  <c r="IH83" i="5"/>
  <c r="HJ83" i="5"/>
  <c r="GL83" i="5"/>
  <c r="FR83" i="5"/>
  <c r="EY83" i="5"/>
  <c r="EC83" i="5"/>
  <c r="DG83" i="5"/>
  <c r="CP83" i="5"/>
  <c r="BT83" i="5"/>
  <c r="AX83" i="5"/>
  <c r="AD83" i="5"/>
  <c r="KQ83" i="5"/>
  <c r="LN83" i="5"/>
  <c r="IT83" i="5"/>
  <c r="GA83" i="5"/>
  <c r="EN83" i="5"/>
  <c r="CX83" i="5"/>
  <c r="BI83" i="5"/>
  <c r="V83" i="5"/>
  <c r="MW83" i="5"/>
  <c r="LY83" i="5"/>
  <c r="LA83" i="5"/>
  <c r="KC83" i="5"/>
  <c r="JE83" i="5"/>
  <c r="IG83" i="5"/>
  <c r="HI83" i="5"/>
  <c r="GK83" i="5"/>
  <c r="FO83" i="5"/>
  <c r="EX83" i="5"/>
  <c r="EB83" i="5"/>
  <c r="DF83" i="5"/>
  <c r="CL83" i="5"/>
  <c r="BS83" i="5"/>
  <c r="AW83" i="5"/>
  <c r="AA83" i="5"/>
  <c r="LO83" i="5"/>
  <c r="IU83" i="5"/>
  <c r="GY83" i="5"/>
  <c r="FK83" i="5"/>
  <c r="DS83" i="5"/>
  <c r="BJ83" i="5"/>
  <c r="W83" i="5"/>
  <c r="ML83" i="5"/>
  <c r="NT83" i="5"/>
  <c r="MV83" i="5"/>
  <c r="LX83" i="5"/>
  <c r="KZ83" i="5"/>
  <c r="KB83" i="5"/>
  <c r="JD83" i="5"/>
  <c r="IF83" i="5"/>
  <c r="HH83" i="5"/>
  <c r="GJ83" i="5"/>
  <c r="FN83" i="5"/>
  <c r="ET83" i="5"/>
  <c r="EA83" i="5"/>
  <c r="DE83" i="5"/>
  <c r="CI83" i="5"/>
  <c r="BR83" i="5"/>
  <c r="AV83" i="5"/>
  <c r="Z83" i="5"/>
  <c r="DB83" i="5"/>
  <c r="NJ83" i="5"/>
  <c r="JR83" i="5"/>
  <c r="HV83" i="5"/>
  <c r="FJ83" i="5"/>
  <c r="DR83" i="5"/>
  <c r="CE83" i="5"/>
  <c r="AM83" i="5"/>
  <c r="NS83" i="5"/>
  <c r="MU83" i="5"/>
  <c r="LW83" i="5"/>
  <c r="KY83" i="5"/>
  <c r="KA83" i="5"/>
  <c r="JC83" i="5"/>
  <c r="IE83" i="5"/>
  <c r="HG83" i="5"/>
  <c r="GI83" i="5"/>
  <c r="FM83" i="5"/>
  <c r="EQ83" i="5"/>
  <c r="DZ83" i="5"/>
  <c r="DD83" i="5"/>
  <c r="CH83" i="5"/>
  <c r="BN83" i="5"/>
  <c r="AU83" i="5"/>
  <c r="Y83" i="5"/>
  <c r="NK83" i="5"/>
  <c r="GX83" i="5"/>
  <c r="NR83" i="5"/>
  <c r="MT83" i="5"/>
  <c r="LV83" i="5"/>
  <c r="KX83" i="5"/>
  <c r="JZ83" i="5"/>
  <c r="JB83" i="5"/>
  <c r="ID83" i="5"/>
  <c r="HF83" i="5"/>
  <c r="GH83" i="5"/>
  <c r="FL83" i="5"/>
  <c r="EP83" i="5"/>
  <c r="DV83" i="5"/>
  <c r="DC83" i="5"/>
  <c r="CG83" i="5"/>
  <c r="BK83" i="5"/>
  <c r="AT83" i="5"/>
  <c r="X83" i="5"/>
  <c r="MM83" i="5"/>
  <c r="JS83" i="5"/>
  <c r="HW83" i="5"/>
  <c r="GD83" i="5"/>
  <c r="EO83" i="5"/>
  <c r="CF83" i="5"/>
  <c r="AP83" i="5"/>
  <c r="NI83" i="5"/>
  <c r="KO83" i="5"/>
  <c r="HU83" i="5"/>
  <c r="FF83" i="5"/>
  <c r="CU83" i="5"/>
  <c r="AL83" i="5"/>
  <c r="MJ83" i="5"/>
  <c r="NH83" i="5"/>
  <c r="KN83" i="5"/>
  <c r="HT83" i="5"/>
  <c r="FC83" i="5"/>
  <c r="CT83" i="5"/>
  <c r="AK83" i="5"/>
  <c r="NG83" i="5"/>
  <c r="KM83" i="5"/>
  <c r="HS83" i="5"/>
  <c r="FB83" i="5"/>
  <c r="CS83" i="5"/>
  <c r="AJ83" i="5"/>
  <c r="JP83" i="5"/>
  <c r="GV83" i="5"/>
  <c r="EL83" i="5"/>
  <c r="BZ83" i="5"/>
  <c r="NF83" i="5"/>
  <c r="KL83" i="5"/>
  <c r="HR83" i="5"/>
  <c r="FA83" i="5"/>
  <c r="CR83" i="5"/>
  <c r="AI83" i="5"/>
  <c r="MK83" i="5"/>
  <c r="JQ83" i="5"/>
  <c r="GW83" i="5"/>
  <c r="EM83" i="5"/>
  <c r="CD83" i="5"/>
  <c r="MH83" i="5"/>
  <c r="JN83" i="5"/>
  <c r="GT83" i="5"/>
  <c r="EE83" i="5"/>
  <c r="BV83" i="5"/>
  <c r="LM83" i="5"/>
  <c r="IS83" i="5"/>
  <c r="FZ83" i="5"/>
  <c r="DQ83" i="5"/>
  <c r="BH83" i="5"/>
  <c r="JO83" i="5"/>
  <c r="BW83" i="5"/>
  <c r="EH83" i="5"/>
  <c r="DO83" i="5"/>
  <c r="LJ83" i="5"/>
  <c r="IR83" i="5"/>
  <c r="BG83" i="5"/>
  <c r="MI83" i="5"/>
  <c r="IQ83" i="5"/>
  <c r="BF83" i="5"/>
  <c r="FX83" i="5"/>
  <c r="FW83" i="5"/>
  <c r="IP83" i="5"/>
  <c r="BB83" i="5"/>
  <c r="DP83" i="5"/>
  <c r="LK83" i="5"/>
  <c r="GU83" i="5"/>
  <c r="LL83" i="5"/>
  <c r="FY83" i="5"/>
  <c r="DN83" i="5"/>
  <c r="NI89" i="5"/>
  <c r="MW89" i="5"/>
  <c r="MK89" i="5"/>
  <c r="LY89" i="5"/>
  <c r="LM89" i="5"/>
  <c r="LA89" i="5"/>
  <c r="KO89" i="5"/>
  <c r="KC89" i="5"/>
  <c r="JQ89" i="5"/>
  <c r="JE89" i="5"/>
  <c r="IS89" i="5"/>
  <c r="IG89" i="5"/>
  <c r="HU89" i="5"/>
  <c r="NH89" i="5"/>
  <c r="MU89" i="5"/>
  <c r="MH89" i="5"/>
  <c r="LU89" i="5"/>
  <c r="LH89" i="5"/>
  <c r="KU89" i="5"/>
  <c r="KH89" i="5"/>
  <c r="JU89" i="5"/>
  <c r="JH89" i="5"/>
  <c r="IU89" i="5"/>
  <c r="IH89" i="5"/>
  <c r="HT89" i="5"/>
  <c r="HH89" i="5"/>
  <c r="GV89" i="5"/>
  <c r="GJ89" i="5"/>
  <c r="FX89" i="5"/>
  <c r="FL89" i="5"/>
  <c r="EZ89" i="5"/>
  <c r="EN89" i="5"/>
  <c r="EB89" i="5"/>
  <c r="DP89" i="5"/>
  <c r="DD89" i="5"/>
  <c r="CR89" i="5"/>
  <c r="CF89" i="5"/>
  <c r="BT89" i="5"/>
  <c r="BH89" i="5"/>
  <c r="AV89" i="5"/>
  <c r="NT89" i="5"/>
  <c r="NG89" i="5"/>
  <c r="MT89" i="5"/>
  <c r="MG89" i="5"/>
  <c r="LT89" i="5"/>
  <c r="LG89" i="5"/>
  <c r="KT89" i="5"/>
  <c r="KG89" i="5"/>
  <c r="JT89" i="5"/>
  <c r="JG89" i="5"/>
  <c r="IT89" i="5"/>
  <c r="IF89" i="5"/>
  <c r="HS89" i="5"/>
  <c r="HG89" i="5"/>
  <c r="GU89" i="5"/>
  <c r="GI89" i="5"/>
  <c r="FW89" i="5"/>
  <c r="FK89" i="5"/>
  <c r="EY89" i="5"/>
  <c r="EM89" i="5"/>
  <c r="EA89" i="5"/>
  <c r="DO89" i="5"/>
  <c r="DC89" i="5"/>
  <c r="CQ89" i="5"/>
  <c r="CE89" i="5"/>
  <c r="BS89" i="5"/>
  <c r="BG89" i="5"/>
  <c r="AU89" i="5"/>
  <c r="AI89" i="5"/>
  <c r="W89" i="5"/>
  <c r="NS89" i="5"/>
  <c r="ND89" i="5"/>
  <c r="MO89" i="5"/>
  <c r="LZ89" i="5"/>
  <c r="LJ89" i="5"/>
  <c r="KS89" i="5"/>
  <c r="KD89" i="5"/>
  <c r="JN89" i="5"/>
  <c r="IY89" i="5"/>
  <c r="IJ89" i="5"/>
  <c r="HR89" i="5"/>
  <c r="HD89" i="5"/>
  <c r="GP89" i="5"/>
  <c r="GB89" i="5"/>
  <c r="FN89" i="5"/>
  <c r="EX89" i="5"/>
  <c r="EJ89" i="5"/>
  <c r="DV89" i="5"/>
  <c r="DH89" i="5"/>
  <c r="CT89" i="5"/>
  <c r="CD89" i="5"/>
  <c r="BP89" i="5"/>
  <c r="BB89" i="5"/>
  <c r="AN89" i="5"/>
  <c r="AA89" i="5"/>
  <c r="NM89" i="5"/>
  <c r="MV89" i="5"/>
  <c r="MD89" i="5"/>
  <c r="LN89" i="5"/>
  <c r="KW89" i="5"/>
  <c r="KE89" i="5"/>
  <c r="JM89" i="5"/>
  <c r="IW89" i="5"/>
  <c r="ID89" i="5"/>
  <c r="HN89" i="5"/>
  <c r="GY89" i="5"/>
  <c r="GH89" i="5"/>
  <c r="FS89" i="5"/>
  <c r="FD89" i="5"/>
  <c r="EO89" i="5"/>
  <c r="DX89" i="5"/>
  <c r="DI89" i="5"/>
  <c r="CS89" i="5"/>
  <c r="CB89" i="5"/>
  <c r="BM89" i="5"/>
  <c r="AX89" i="5"/>
  <c r="AH89" i="5"/>
  <c r="T89" i="5"/>
  <c r="NL89" i="5"/>
  <c r="MS89" i="5"/>
  <c r="MC89" i="5"/>
  <c r="LL89" i="5"/>
  <c r="KV89" i="5"/>
  <c r="KB89" i="5"/>
  <c r="JL89" i="5"/>
  <c r="IV89" i="5"/>
  <c r="IC89" i="5"/>
  <c r="HM89" i="5"/>
  <c r="GX89" i="5"/>
  <c r="GG89" i="5"/>
  <c r="FR89" i="5"/>
  <c r="FC89" i="5"/>
  <c r="EL89" i="5"/>
  <c r="DW89" i="5"/>
  <c r="DG89" i="5"/>
  <c r="CP89" i="5"/>
  <c r="CA89" i="5"/>
  <c r="BL89" i="5"/>
  <c r="AW89" i="5"/>
  <c r="AG89" i="5"/>
  <c r="NK89" i="5"/>
  <c r="MR89" i="5"/>
  <c r="MB89" i="5"/>
  <c r="LK89" i="5"/>
  <c r="KR89" i="5"/>
  <c r="KA89" i="5"/>
  <c r="JK89" i="5"/>
  <c r="IR89" i="5"/>
  <c r="IB89" i="5"/>
  <c r="HL89" i="5"/>
  <c r="GW89" i="5"/>
  <c r="GF89" i="5"/>
  <c r="FQ89" i="5"/>
  <c r="FB89" i="5"/>
  <c r="EK89" i="5"/>
  <c r="DU89" i="5"/>
  <c r="DF89" i="5"/>
  <c r="CO89" i="5"/>
  <c r="BZ89" i="5"/>
  <c r="BK89" i="5"/>
  <c r="AT89" i="5"/>
  <c r="AF89" i="5"/>
  <c r="NJ89" i="5"/>
  <c r="MQ89" i="5"/>
  <c r="MA89" i="5"/>
  <c r="LI89" i="5"/>
  <c r="KQ89" i="5"/>
  <c r="JZ89" i="5"/>
  <c r="JJ89" i="5"/>
  <c r="IQ89" i="5"/>
  <c r="IA89" i="5"/>
  <c r="HK89" i="5"/>
  <c r="GT89" i="5"/>
  <c r="GE89" i="5"/>
  <c r="FP89" i="5"/>
  <c r="FA89" i="5"/>
  <c r="EI89" i="5"/>
  <c r="DT89" i="5"/>
  <c r="DE89" i="5"/>
  <c r="CN89" i="5"/>
  <c r="BY89" i="5"/>
  <c r="BJ89" i="5"/>
  <c r="AS89" i="5"/>
  <c r="AE89" i="5"/>
  <c r="NR89" i="5"/>
  <c r="NB89" i="5"/>
  <c r="ML89" i="5"/>
  <c r="LS89" i="5"/>
  <c r="LC89" i="5"/>
  <c r="KL89" i="5"/>
  <c r="JV89" i="5"/>
  <c r="JC89" i="5"/>
  <c r="IM89" i="5"/>
  <c r="HW89" i="5"/>
  <c r="HE89" i="5"/>
  <c r="GO89" i="5"/>
  <c r="FZ89" i="5"/>
  <c r="FI89" i="5"/>
  <c r="ET89" i="5"/>
  <c r="EE89" i="5"/>
  <c r="DN89" i="5"/>
  <c r="CY89" i="5"/>
  <c r="CJ89" i="5"/>
  <c r="BU89" i="5"/>
  <c r="BD89" i="5"/>
  <c r="AO89" i="5"/>
  <c r="Z89" i="5"/>
  <c r="MP89" i="5"/>
  <c r="LP89" i="5"/>
  <c r="KK89" i="5"/>
  <c r="JF89" i="5"/>
  <c r="IE89" i="5"/>
  <c r="HB89" i="5"/>
  <c r="GA89" i="5"/>
  <c r="EW89" i="5"/>
  <c r="DZ89" i="5"/>
  <c r="CX89" i="5"/>
  <c r="BW89" i="5"/>
  <c r="AY89" i="5"/>
  <c r="X89" i="5"/>
  <c r="NQ89" i="5"/>
  <c r="MN89" i="5"/>
  <c r="LO89" i="5"/>
  <c r="KJ89" i="5"/>
  <c r="JD89" i="5"/>
  <c r="HZ89" i="5"/>
  <c r="HA89" i="5"/>
  <c r="FY89" i="5"/>
  <c r="EV89" i="5"/>
  <c r="DY89" i="5"/>
  <c r="CW89" i="5"/>
  <c r="BV89" i="5"/>
  <c r="AR89" i="5"/>
  <c r="V89" i="5"/>
  <c r="NP89" i="5"/>
  <c r="MM89" i="5"/>
  <c r="LF89" i="5"/>
  <c r="KI89" i="5"/>
  <c r="JB89" i="5"/>
  <c r="HY89" i="5"/>
  <c r="GZ89" i="5"/>
  <c r="FV89" i="5"/>
  <c r="EU89" i="5"/>
  <c r="DS89" i="5"/>
  <c r="CV89" i="5"/>
  <c r="BR89" i="5"/>
  <c r="AQ89" i="5"/>
  <c r="U89" i="5"/>
  <c r="NO89" i="5"/>
  <c r="MJ89" i="5"/>
  <c r="LE89" i="5"/>
  <c r="KF89" i="5"/>
  <c r="JA89" i="5"/>
  <c r="HX89" i="5"/>
  <c r="GS89" i="5"/>
  <c r="FU89" i="5"/>
  <c r="ES89" i="5"/>
  <c r="DR89" i="5"/>
  <c r="CU89" i="5"/>
  <c r="BQ89" i="5"/>
  <c r="AP89" i="5"/>
  <c r="NN89" i="5"/>
  <c r="MI89" i="5"/>
  <c r="LD89" i="5"/>
  <c r="JY89" i="5"/>
  <c r="IZ89" i="5"/>
  <c r="HV89" i="5"/>
  <c r="GR89" i="5"/>
  <c r="FT89" i="5"/>
  <c r="ER89" i="5"/>
  <c r="DQ89" i="5"/>
  <c r="CM89" i="5"/>
  <c r="BO89" i="5"/>
  <c r="AM89" i="5"/>
  <c r="NF89" i="5"/>
  <c r="MF89" i="5"/>
  <c r="LB89" i="5"/>
  <c r="JX89" i="5"/>
  <c r="IX89" i="5"/>
  <c r="HQ89" i="5"/>
  <c r="GQ89" i="5"/>
  <c r="FO89" i="5"/>
  <c r="EQ89" i="5"/>
  <c r="DM89" i="5"/>
  <c r="CL89" i="5"/>
  <c r="BN89" i="5"/>
  <c r="AL89" i="5"/>
  <c r="ME89" i="5"/>
  <c r="JW89" i="5"/>
  <c r="HP89" i="5"/>
  <c r="FM89" i="5"/>
  <c r="DL89" i="5"/>
  <c r="BI89" i="5"/>
  <c r="LX89" i="5"/>
  <c r="JS89" i="5"/>
  <c r="HO89" i="5"/>
  <c r="FJ89" i="5"/>
  <c r="DK89" i="5"/>
  <c r="BF89" i="5"/>
  <c r="LW89" i="5"/>
  <c r="JR89" i="5"/>
  <c r="HJ89" i="5"/>
  <c r="FH89" i="5"/>
  <c r="DJ89" i="5"/>
  <c r="BE89" i="5"/>
  <c r="LV89" i="5"/>
  <c r="JP89" i="5"/>
  <c r="HI89" i="5"/>
  <c r="FG89" i="5"/>
  <c r="DB89" i="5"/>
  <c r="BC89" i="5"/>
  <c r="LR89" i="5"/>
  <c r="JO89" i="5"/>
  <c r="HF89" i="5"/>
  <c r="FF89" i="5"/>
  <c r="DA89" i="5"/>
  <c r="BA89" i="5"/>
  <c r="LQ89" i="5"/>
  <c r="JI89" i="5"/>
  <c r="HC89" i="5"/>
  <c r="FE89" i="5"/>
  <c r="CZ89" i="5"/>
  <c r="AZ89" i="5"/>
  <c r="NE89" i="5"/>
  <c r="IP89" i="5"/>
  <c r="EP89" i="5"/>
  <c r="AK89" i="5"/>
  <c r="NC89" i="5"/>
  <c r="IO89" i="5"/>
  <c r="EH89" i="5"/>
  <c r="AJ89" i="5"/>
  <c r="GM89" i="5"/>
  <c r="NA89" i="5"/>
  <c r="IN89" i="5"/>
  <c r="EG89" i="5"/>
  <c r="AD89" i="5"/>
  <c r="KZ89" i="5"/>
  <c r="CK89" i="5"/>
  <c r="MZ89" i="5"/>
  <c r="IL89" i="5"/>
  <c r="EF89" i="5"/>
  <c r="AC89" i="5"/>
  <c r="KY89" i="5"/>
  <c r="CI89" i="5"/>
  <c r="MY89" i="5"/>
  <c r="IK89" i="5"/>
  <c r="ED89" i="5"/>
  <c r="AB89" i="5"/>
  <c r="MX89" i="5"/>
  <c r="II89" i="5"/>
  <c r="EC89" i="5"/>
  <c r="Y89" i="5"/>
  <c r="GN89" i="5"/>
  <c r="GL89" i="5"/>
  <c r="GK89" i="5"/>
  <c r="CG89" i="5"/>
  <c r="GD89" i="5"/>
  <c r="GC89" i="5"/>
  <c r="CH89" i="5"/>
  <c r="BX89" i="5"/>
  <c r="KX89" i="5"/>
  <c r="KP89" i="5"/>
  <c r="KN89" i="5"/>
  <c r="KM89" i="5"/>
  <c r="CC89" i="5"/>
  <c r="NL102" i="5"/>
  <c r="MZ102" i="5"/>
  <c r="MN102" i="5"/>
  <c r="MB102" i="5"/>
  <c r="LP102" i="5"/>
  <c r="LD102" i="5"/>
  <c r="KR102" i="5"/>
  <c r="KF102" i="5"/>
  <c r="JT102" i="5"/>
  <c r="JH102" i="5"/>
  <c r="IV102" i="5"/>
  <c r="IJ102" i="5"/>
  <c r="HX102" i="5"/>
  <c r="HL102" i="5"/>
  <c r="GZ102" i="5"/>
  <c r="GN102" i="5"/>
  <c r="GB102" i="5"/>
  <c r="FP102" i="5"/>
  <c r="FD102" i="5"/>
  <c r="ER102" i="5"/>
  <c r="EF102" i="5"/>
  <c r="DT102" i="5"/>
  <c r="DH102" i="5"/>
  <c r="CV102" i="5"/>
  <c r="CJ102" i="5"/>
  <c r="BX102" i="5"/>
  <c r="BL102" i="5"/>
  <c r="AZ102" i="5"/>
  <c r="AN102" i="5"/>
  <c r="AB102" i="5"/>
  <c r="NK102" i="5"/>
  <c r="MY102" i="5"/>
  <c r="MM102" i="5"/>
  <c r="MA102" i="5"/>
  <c r="LO102" i="5"/>
  <c r="LC102" i="5"/>
  <c r="KQ102" i="5"/>
  <c r="KE102" i="5"/>
  <c r="JS102" i="5"/>
  <c r="JG102" i="5"/>
  <c r="IU102" i="5"/>
  <c r="II102" i="5"/>
  <c r="HW102" i="5"/>
  <c r="HK102" i="5"/>
  <c r="GY102" i="5"/>
  <c r="GM102" i="5"/>
  <c r="GA102" i="5"/>
  <c r="FO102" i="5"/>
  <c r="FC102" i="5"/>
  <c r="EQ102" i="5"/>
  <c r="EE102" i="5"/>
  <c r="DS102" i="5"/>
  <c r="DG102" i="5"/>
  <c r="CU102" i="5"/>
  <c r="CI102" i="5"/>
  <c r="BW102" i="5"/>
  <c r="BK102" i="5"/>
  <c r="NJ102" i="5"/>
  <c r="MX102" i="5"/>
  <c r="ML102" i="5"/>
  <c r="LZ102" i="5"/>
  <c r="LN102" i="5"/>
  <c r="LB102" i="5"/>
  <c r="KP102" i="5"/>
  <c r="KD102" i="5"/>
  <c r="JR102" i="5"/>
  <c r="JF102" i="5"/>
  <c r="IT102" i="5"/>
  <c r="IH102" i="5"/>
  <c r="HV102" i="5"/>
  <c r="HJ102" i="5"/>
  <c r="GX102" i="5"/>
  <c r="GL102" i="5"/>
  <c r="FZ102" i="5"/>
  <c r="FN102" i="5"/>
  <c r="FB102" i="5"/>
  <c r="EP102" i="5"/>
  <c r="ED102" i="5"/>
  <c r="DR102" i="5"/>
  <c r="DF102" i="5"/>
  <c r="CT102" i="5"/>
  <c r="CH102" i="5"/>
  <c r="BV102" i="5"/>
  <c r="BJ102" i="5"/>
  <c r="AX102" i="5"/>
  <c r="AL102" i="5"/>
  <c r="Z102" i="5"/>
  <c r="NF102" i="5"/>
  <c r="MQ102" i="5"/>
  <c r="LY102" i="5"/>
  <c r="LJ102" i="5"/>
  <c r="KU102" i="5"/>
  <c r="KC102" i="5"/>
  <c r="JN102" i="5"/>
  <c r="IY102" i="5"/>
  <c r="IG102" i="5"/>
  <c r="HR102" i="5"/>
  <c r="HC102" i="5"/>
  <c r="GK102" i="5"/>
  <c r="FV102" i="5"/>
  <c r="FG102" i="5"/>
  <c r="EO102" i="5"/>
  <c r="DZ102" i="5"/>
  <c r="DK102" i="5"/>
  <c r="CS102" i="5"/>
  <c r="CD102" i="5"/>
  <c r="BO102" i="5"/>
  <c r="AY102" i="5"/>
  <c r="AJ102" i="5"/>
  <c r="V102" i="5"/>
  <c r="NT102" i="5"/>
  <c r="NE102" i="5"/>
  <c r="MP102" i="5"/>
  <c r="LX102" i="5"/>
  <c r="LI102" i="5"/>
  <c r="KT102" i="5"/>
  <c r="KB102" i="5"/>
  <c r="JM102" i="5"/>
  <c r="IX102" i="5"/>
  <c r="IF102" i="5"/>
  <c r="HQ102" i="5"/>
  <c r="HB102" i="5"/>
  <c r="GJ102" i="5"/>
  <c r="FU102" i="5"/>
  <c r="FF102" i="5"/>
  <c r="EN102" i="5"/>
  <c r="DY102" i="5"/>
  <c r="DJ102" i="5"/>
  <c r="CR102" i="5"/>
  <c r="CC102" i="5"/>
  <c r="BN102" i="5"/>
  <c r="AW102" i="5"/>
  <c r="AI102" i="5"/>
  <c r="U102" i="5"/>
  <c r="NP102" i="5"/>
  <c r="NA102" i="5"/>
  <c r="MI102" i="5"/>
  <c r="LT102" i="5"/>
  <c r="LE102" i="5"/>
  <c r="KM102" i="5"/>
  <c r="JX102" i="5"/>
  <c r="JI102" i="5"/>
  <c r="IQ102" i="5"/>
  <c r="IB102" i="5"/>
  <c r="HM102" i="5"/>
  <c r="GU102" i="5"/>
  <c r="GF102" i="5"/>
  <c r="FQ102" i="5"/>
  <c r="EY102" i="5"/>
  <c r="EJ102" i="5"/>
  <c r="DU102" i="5"/>
  <c r="DC102" i="5"/>
  <c r="CN102" i="5"/>
  <c r="BY102" i="5"/>
  <c r="BG102" i="5"/>
  <c r="AS102" i="5"/>
  <c r="AE102" i="5"/>
  <c r="NR102" i="5"/>
  <c r="MV102" i="5"/>
  <c r="MD102" i="5"/>
  <c r="LG102" i="5"/>
  <c r="KK102" i="5"/>
  <c r="JP102" i="5"/>
  <c r="IS102" i="5"/>
  <c r="HZ102" i="5"/>
  <c r="HE102" i="5"/>
  <c r="GH102" i="5"/>
  <c r="FL102" i="5"/>
  <c r="ET102" i="5"/>
  <c r="DW102" i="5"/>
  <c r="DA102" i="5"/>
  <c r="CF102" i="5"/>
  <c r="BI102" i="5"/>
  <c r="AQ102" i="5"/>
  <c r="X102" i="5"/>
  <c r="NQ102" i="5"/>
  <c r="MU102" i="5"/>
  <c r="MC102" i="5"/>
  <c r="LF102" i="5"/>
  <c r="KJ102" i="5"/>
  <c r="JO102" i="5"/>
  <c r="IR102" i="5"/>
  <c r="HY102" i="5"/>
  <c r="HD102" i="5"/>
  <c r="GG102" i="5"/>
  <c r="FK102" i="5"/>
  <c r="ES102" i="5"/>
  <c r="DV102" i="5"/>
  <c r="CZ102" i="5"/>
  <c r="CE102" i="5"/>
  <c r="BH102" i="5"/>
  <c r="AP102" i="5"/>
  <c r="W102" i="5"/>
  <c r="NO102" i="5"/>
  <c r="MT102" i="5"/>
  <c r="LW102" i="5"/>
  <c r="LA102" i="5"/>
  <c r="KI102" i="5"/>
  <c r="JL102" i="5"/>
  <c r="IP102" i="5"/>
  <c r="HU102" i="5"/>
  <c r="HA102" i="5"/>
  <c r="GE102" i="5"/>
  <c r="FJ102" i="5"/>
  <c r="EM102" i="5"/>
  <c r="DQ102" i="5"/>
  <c r="CY102" i="5"/>
  <c r="CB102" i="5"/>
  <c r="BF102" i="5"/>
  <c r="AO102" i="5"/>
  <c r="T102" i="5"/>
  <c r="NN102" i="5"/>
  <c r="MS102" i="5"/>
  <c r="LV102" i="5"/>
  <c r="KZ102" i="5"/>
  <c r="KH102" i="5"/>
  <c r="JK102" i="5"/>
  <c r="IO102" i="5"/>
  <c r="HT102" i="5"/>
  <c r="GW102" i="5"/>
  <c r="GD102" i="5"/>
  <c r="FI102" i="5"/>
  <c r="EL102" i="5"/>
  <c r="DP102" i="5"/>
  <c r="CX102" i="5"/>
  <c r="CA102" i="5"/>
  <c r="BE102" i="5"/>
  <c r="AM102" i="5"/>
  <c r="NI102" i="5"/>
  <c r="MO102" i="5"/>
  <c r="LS102" i="5"/>
  <c r="KX102" i="5"/>
  <c r="KA102" i="5"/>
  <c r="JE102" i="5"/>
  <c r="IM102" i="5"/>
  <c r="HP102" i="5"/>
  <c r="GT102" i="5"/>
  <c r="FY102" i="5"/>
  <c r="FE102" i="5"/>
  <c r="EI102" i="5"/>
  <c r="DN102" i="5"/>
  <c r="CQ102" i="5"/>
  <c r="BU102" i="5"/>
  <c r="BC102" i="5"/>
  <c r="AH102" i="5"/>
  <c r="MR102" i="5"/>
  <c r="LK102" i="5"/>
  <c r="JW102" i="5"/>
  <c r="IL102" i="5"/>
  <c r="HF102" i="5"/>
  <c r="FS102" i="5"/>
  <c r="EG102" i="5"/>
  <c r="CW102" i="5"/>
  <c r="BP102" i="5"/>
  <c r="AD102" i="5"/>
  <c r="MK102" i="5"/>
  <c r="LH102" i="5"/>
  <c r="JV102" i="5"/>
  <c r="IK102" i="5"/>
  <c r="GV102" i="5"/>
  <c r="FR102" i="5"/>
  <c r="EC102" i="5"/>
  <c r="CP102" i="5"/>
  <c r="BM102" i="5"/>
  <c r="AC102" i="5"/>
  <c r="MJ102" i="5"/>
  <c r="KY102" i="5"/>
  <c r="JU102" i="5"/>
  <c r="IE102" i="5"/>
  <c r="GS102" i="5"/>
  <c r="FM102" i="5"/>
  <c r="EB102" i="5"/>
  <c r="CO102" i="5"/>
  <c r="BD102" i="5"/>
  <c r="AA102" i="5"/>
  <c r="MH102" i="5"/>
  <c r="KW102" i="5"/>
  <c r="JQ102" i="5"/>
  <c r="ID102" i="5"/>
  <c r="GR102" i="5"/>
  <c r="FH102" i="5"/>
  <c r="EA102" i="5"/>
  <c r="CM102" i="5"/>
  <c r="BB102" i="5"/>
  <c r="Y102" i="5"/>
  <c r="NS102" i="5"/>
  <c r="MG102" i="5"/>
  <c r="KV102" i="5"/>
  <c r="JJ102" i="5"/>
  <c r="IC102" i="5"/>
  <c r="GQ102" i="5"/>
  <c r="FA102" i="5"/>
  <c r="DX102" i="5"/>
  <c r="CL102" i="5"/>
  <c r="BA102" i="5"/>
  <c r="NG102" i="5"/>
  <c r="LU102" i="5"/>
  <c r="KN102" i="5"/>
  <c r="JB102" i="5"/>
  <c r="HO102" i="5"/>
  <c r="GI102" i="5"/>
  <c r="EW102" i="5"/>
  <c r="DL102" i="5"/>
  <c r="BZ102" i="5"/>
  <c r="AT102" i="5"/>
  <c r="MF102" i="5"/>
  <c r="JD102" i="5"/>
  <c r="GP102" i="5"/>
  <c r="DO102" i="5"/>
  <c r="AV102" i="5"/>
  <c r="ME102" i="5"/>
  <c r="JC102" i="5"/>
  <c r="GO102" i="5"/>
  <c r="DM102" i="5"/>
  <c r="AU102" i="5"/>
  <c r="LR102" i="5"/>
  <c r="JA102" i="5"/>
  <c r="GC102" i="5"/>
  <c r="DI102" i="5"/>
  <c r="AR102" i="5"/>
  <c r="LQ102" i="5"/>
  <c r="IZ102" i="5"/>
  <c r="FX102" i="5"/>
  <c r="DE102" i="5"/>
  <c r="AK102" i="5"/>
  <c r="LM102" i="5"/>
  <c r="IW102" i="5"/>
  <c r="FW102" i="5"/>
  <c r="DD102" i="5"/>
  <c r="AG102" i="5"/>
  <c r="NH102" i="5"/>
  <c r="KO102" i="5"/>
  <c r="HS102" i="5"/>
  <c r="EX102" i="5"/>
  <c r="CG102" i="5"/>
  <c r="IN102" i="5"/>
  <c r="DB102" i="5"/>
  <c r="NM102" i="5"/>
  <c r="IA102" i="5"/>
  <c r="CK102" i="5"/>
  <c r="ND102" i="5"/>
  <c r="HN102" i="5"/>
  <c r="BT102" i="5"/>
  <c r="NC102" i="5"/>
  <c r="HI102" i="5"/>
  <c r="BS102" i="5"/>
  <c r="NB102" i="5"/>
  <c r="HH102" i="5"/>
  <c r="BR102" i="5"/>
  <c r="MW102" i="5"/>
  <c r="HG102" i="5"/>
  <c r="BQ102" i="5"/>
  <c r="FT102" i="5"/>
  <c r="EZ102" i="5"/>
  <c r="EV102" i="5"/>
  <c r="EU102" i="5"/>
  <c r="EK102" i="5"/>
  <c r="EH102" i="5"/>
  <c r="AF102" i="5"/>
  <c r="KS102" i="5"/>
  <c r="LL102" i="5"/>
  <c r="KL102" i="5"/>
  <c r="KG102" i="5"/>
  <c r="JZ102" i="5"/>
  <c r="JY102" i="5"/>
  <c r="NO108" i="5"/>
  <c r="NC108" i="5"/>
  <c r="MQ108" i="5"/>
  <c r="ME108" i="5"/>
  <c r="LS108" i="5"/>
  <c r="LG108" i="5"/>
  <c r="KU108" i="5"/>
  <c r="KI108" i="5"/>
  <c r="JW108" i="5"/>
  <c r="JK108" i="5"/>
  <c r="IY108" i="5"/>
  <c r="IM108" i="5"/>
  <c r="IA108" i="5"/>
  <c r="HO108" i="5"/>
  <c r="HC108" i="5"/>
  <c r="GQ108" i="5"/>
  <c r="GE108" i="5"/>
  <c r="FS108" i="5"/>
  <c r="FG108" i="5"/>
  <c r="EU108" i="5"/>
  <c r="EI108" i="5"/>
  <c r="DW108" i="5"/>
  <c r="DK108" i="5"/>
  <c r="CY108" i="5"/>
  <c r="CM108" i="5"/>
  <c r="CA108" i="5"/>
  <c r="BO108" i="5"/>
  <c r="BC108" i="5"/>
  <c r="AQ108" i="5"/>
  <c r="AE108" i="5"/>
  <c r="NM108" i="5"/>
  <c r="MZ108" i="5"/>
  <c r="MM108" i="5"/>
  <c r="LZ108" i="5"/>
  <c r="LM108" i="5"/>
  <c r="KZ108" i="5"/>
  <c r="KM108" i="5"/>
  <c r="JZ108" i="5"/>
  <c r="JM108" i="5"/>
  <c r="IZ108" i="5"/>
  <c r="IL108" i="5"/>
  <c r="HY108" i="5"/>
  <c r="HL108" i="5"/>
  <c r="GY108" i="5"/>
  <c r="GL108" i="5"/>
  <c r="FY108" i="5"/>
  <c r="FL108" i="5"/>
  <c r="EY108" i="5"/>
  <c r="EL108" i="5"/>
  <c r="DY108" i="5"/>
  <c r="DL108" i="5"/>
  <c r="CX108" i="5"/>
  <c r="CK108" i="5"/>
  <c r="BX108" i="5"/>
  <c r="BK108" i="5"/>
  <c r="AX108" i="5"/>
  <c r="AK108" i="5"/>
  <c r="X108" i="5"/>
  <c r="NL108" i="5"/>
  <c r="MY108" i="5"/>
  <c r="ML108" i="5"/>
  <c r="LY108" i="5"/>
  <c r="LL108" i="5"/>
  <c r="KY108" i="5"/>
  <c r="KL108" i="5"/>
  <c r="JY108" i="5"/>
  <c r="JL108" i="5"/>
  <c r="IX108" i="5"/>
  <c r="IK108" i="5"/>
  <c r="HX108" i="5"/>
  <c r="HK108" i="5"/>
  <c r="GX108" i="5"/>
  <c r="GK108" i="5"/>
  <c r="FX108" i="5"/>
  <c r="FK108" i="5"/>
  <c r="EX108" i="5"/>
  <c r="EK108" i="5"/>
  <c r="DX108" i="5"/>
  <c r="DJ108" i="5"/>
  <c r="CW108" i="5"/>
  <c r="CJ108" i="5"/>
  <c r="BW108" i="5"/>
  <c r="BJ108" i="5"/>
  <c r="AW108" i="5"/>
  <c r="AJ108" i="5"/>
  <c r="W108" i="5"/>
  <c r="NG108" i="5"/>
  <c r="MR108" i="5"/>
  <c r="MB108" i="5"/>
  <c r="LK108" i="5"/>
  <c r="KV108" i="5"/>
  <c r="KF108" i="5"/>
  <c r="JQ108" i="5"/>
  <c r="JB108" i="5"/>
  <c r="IJ108" i="5"/>
  <c r="HU108" i="5"/>
  <c r="HF108" i="5"/>
  <c r="GP108" i="5"/>
  <c r="GA108" i="5"/>
  <c r="FJ108" i="5"/>
  <c r="ET108" i="5"/>
  <c r="EE108" i="5"/>
  <c r="DP108" i="5"/>
  <c r="DA108" i="5"/>
  <c r="CI108" i="5"/>
  <c r="BT108" i="5"/>
  <c r="BE108" i="5"/>
  <c r="AO108" i="5"/>
  <c r="Z108" i="5"/>
  <c r="NF108" i="5"/>
  <c r="MP108" i="5"/>
  <c r="MA108" i="5"/>
  <c r="LJ108" i="5"/>
  <c r="KT108" i="5"/>
  <c r="KE108" i="5"/>
  <c r="JP108" i="5"/>
  <c r="JA108" i="5"/>
  <c r="II108" i="5"/>
  <c r="HT108" i="5"/>
  <c r="HE108" i="5"/>
  <c r="GO108" i="5"/>
  <c r="FZ108" i="5"/>
  <c r="FI108" i="5"/>
  <c r="ES108" i="5"/>
  <c r="ED108" i="5"/>
  <c r="DO108" i="5"/>
  <c r="CZ108" i="5"/>
  <c r="CH108" i="5"/>
  <c r="BS108" i="5"/>
  <c r="BD108" i="5"/>
  <c r="AN108" i="5"/>
  <c r="Y108" i="5"/>
  <c r="NT108" i="5"/>
  <c r="NE108" i="5"/>
  <c r="MO108" i="5"/>
  <c r="LX108" i="5"/>
  <c r="LI108" i="5"/>
  <c r="KS108" i="5"/>
  <c r="KD108" i="5"/>
  <c r="JO108" i="5"/>
  <c r="IW108" i="5"/>
  <c r="IH108" i="5"/>
  <c r="HS108" i="5"/>
  <c r="HD108" i="5"/>
  <c r="GN108" i="5"/>
  <c r="FW108" i="5"/>
  <c r="FH108" i="5"/>
  <c r="ER108" i="5"/>
  <c r="EC108" i="5"/>
  <c r="DN108" i="5"/>
  <c r="CV108" i="5"/>
  <c r="CG108" i="5"/>
  <c r="BR108" i="5"/>
  <c r="BB108" i="5"/>
  <c r="AM108" i="5"/>
  <c r="V108" i="5"/>
  <c r="NQ108" i="5"/>
  <c r="NA108" i="5"/>
  <c r="MJ108" i="5"/>
  <c r="LU108" i="5"/>
  <c r="LE108" i="5"/>
  <c r="KP108" i="5"/>
  <c r="KA108" i="5"/>
  <c r="JI108" i="5"/>
  <c r="IT108" i="5"/>
  <c r="IE108" i="5"/>
  <c r="HP108" i="5"/>
  <c r="GZ108" i="5"/>
  <c r="GI108" i="5"/>
  <c r="FT108" i="5"/>
  <c r="FD108" i="5"/>
  <c r="EO108" i="5"/>
  <c r="DZ108" i="5"/>
  <c r="DH108" i="5"/>
  <c r="CS108" i="5"/>
  <c r="CD108" i="5"/>
  <c r="BN108" i="5"/>
  <c r="AY108" i="5"/>
  <c r="AH108" i="5"/>
  <c r="ND108" i="5"/>
  <c r="MG108" i="5"/>
  <c r="LH108" i="5"/>
  <c r="KK108" i="5"/>
  <c r="JN108" i="5"/>
  <c r="IQ108" i="5"/>
  <c r="HR108" i="5"/>
  <c r="GU108" i="5"/>
  <c r="FV108" i="5"/>
  <c r="FA108" i="5"/>
  <c r="EB108" i="5"/>
  <c r="DE108" i="5"/>
  <c r="CF108" i="5"/>
  <c r="BI108" i="5"/>
  <c r="AL108" i="5"/>
  <c r="NB108" i="5"/>
  <c r="MF108" i="5"/>
  <c r="LF108" i="5"/>
  <c r="KJ108" i="5"/>
  <c r="JJ108" i="5"/>
  <c r="IP108" i="5"/>
  <c r="HQ108" i="5"/>
  <c r="GT108" i="5"/>
  <c r="FU108" i="5"/>
  <c r="EZ108" i="5"/>
  <c r="EA108" i="5"/>
  <c r="DD108" i="5"/>
  <c r="CE108" i="5"/>
  <c r="BH108" i="5"/>
  <c r="AI108" i="5"/>
  <c r="NR108" i="5"/>
  <c r="MU108" i="5"/>
  <c r="LV108" i="5"/>
  <c r="LA108" i="5"/>
  <c r="KB108" i="5"/>
  <c r="JE108" i="5"/>
  <c r="IF108" i="5"/>
  <c r="HI108" i="5"/>
  <c r="GJ108" i="5"/>
  <c r="FO108" i="5"/>
  <c r="EP108" i="5"/>
  <c r="DS108" i="5"/>
  <c r="CT108" i="5"/>
  <c r="BY108" i="5"/>
  <c r="AZ108" i="5"/>
  <c r="AC108" i="5"/>
  <c r="MX108" i="5"/>
  <c r="LT108" i="5"/>
  <c r="KQ108" i="5"/>
  <c r="JH108" i="5"/>
  <c r="ID108" i="5"/>
  <c r="HA108" i="5"/>
  <c r="FR108" i="5"/>
  <c r="EN108" i="5"/>
  <c r="DI108" i="5"/>
  <c r="CC108" i="5"/>
  <c r="AV108" i="5"/>
  <c r="T108" i="5"/>
  <c r="MW108" i="5"/>
  <c r="LR108" i="5"/>
  <c r="KO108" i="5"/>
  <c r="JG108" i="5"/>
  <c r="IC108" i="5"/>
  <c r="GW108" i="5"/>
  <c r="FQ108" i="5"/>
  <c r="EM108" i="5"/>
  <c r="DG108" i="5"/>
  <c r="CB108" i="5"/>
  <c r="AU108" i="5"/>
  <c r="MV108" i="5"/>
  <c r="LQ108" i="5"/>
  <c r="KN108" i="5"/>
  <c r="JF108" i="5"/>
  <c r="IB108" i="5"/>
  <c r="GV108" i="5"/>
  <c r="FP108" i="5"/>
  <c r="EJ108" i="5"/>
  <c r="DF108" i="5"/>
  <c r="BZ108" i="5"/>
  <c r="AT108" i="5"/>
  <c r="NP108" i="5"/>
  <c r="MD108" i="5"/>
  <c r="KH108" i="5"/>
  <c r="IU108" i="5"/>
  <c r="HH108" i="5"/>
  <c r="FN108" i="5"/>
  <c r="DV108" i="5"/>
  <c r="CO108" i="5"/>
  <c r="AS108" i="5"/>
  <c r="NN108" i="5"/>
  <c r="MC108" i="5"/>
  <c r="KG108" i="5"/>
  <c r="IS108" i="5"/>
  <c r="HG108" i="5"/>
  <c r="FM108" i="5"/>
  <c r="DU108" i="5"/>
  <c r="CN108" i="5"/>
  <c r="AR108" i="5"/>
  <c r="NK108" i="5"/>
  <c r="LW108" i="5"/>
  <c r="KC108" i="5"/>
  <c r="IR108" i="5"/>
  <c r="HB108" i="5"/>
  <c r="FF108" i="5"/>
  <c r="DT108" i="5"/>
  <c r="CL108" i="5"/>
  <c r="AP108" i="5"/>
  <c r="NH108" i="5"/>
  <c r="LN108" i="5"/>
  <c r="JU108" i="5"/>
  <c r="IG108" i="5"/>
  <c r="GM108" i="5"/>
  <c r="FB108" i="5"/>
  <c r="DM108" i="5"/>
  <c r="BQ108" i="5"/>
  <c r="AD108" i="5"/>
  <c r="MN108" i="5"/>
  <c r="JX108" i="5"/>
  <c r="HV108" i="5"/>
  <c r="FE108" i="5"/>
  <c r="CU108" i="5"/>
  <c r="AG108" i="5"/>
  <c r="MK108" i="5"/>
  <c r="JV108" i="5"/>
  <c r="HN108" i="5"/>
  <c r="FC108" i="5"/>
  <c r="CR108" i="5"/>
  <c r="AF108" i="5"/>
  <c r="MI108" i="5"/>
  <c r="JT108" i="5"/>
  <c r="HM108" i="5"/>
  <c r="EW108" i="5"/>
  <c r="CQ108" i="5"/>
  <c r="AB108" i="5"/>
  <c r="MH108" i="5"/>
  <c r="JS108" i="5"/>
  <c r="HJ108" i="5"/>
  <c r="EV108" i="5"/>
  <c r="CP108" i="5"/>
  <c r="AA108" i="5"/>
  <c r="LP108" i="5"/>
  <c r="JR108" i="5"/>
  <c r="GS108" i="5"/>
  <c r="EQ108" i="5"/>
  <c r="BV108" i="5"/>
  <c r="U108" i="5"/>
  <c r="LO108" i="5"/>
  <c r="JD108" i="5"/>
  <c r="GR108" i="5"/>
  <c r="EH108" i="5"/>
  <c r="BU108" i="5"/>
  <c r="JC108" i="5"/>
  <c r="EG108" i="5"/>
  <c r="NS108" i="5"/>
  <c r="IV108" i="5"/>
  <c r="EF108" i="5"/>
  <c r="NJ108" i="5"/>
  <c r="IO108" i="5"/>
  <c r="DR108" i="5"/>
  <c r="NI108" i="5"/>
  <c r="IN108" i="5"/>
  <c r="DQ108" i="5"/>
  <c r="MT108" i="5"/>
  <c r="HZ108" i="5"/>
  <c r="DC108" i="5"/>
  <c r="MS108" i="5"/>
  <c r="HW108" i="5"/>
  <c r="DB108" i="5"/>
  <c r="LD108" i="5"/>
  <c r="BP108" i="5"/>
  <c r="LC108" i="5"/>
  <c r="BM108" i="5"/>
  <c r="LB108" i="5"/>
  <c r="BL108" i="5"/>
  <c r="KX108" i="5"/>
  <c r="BG108" i="5"/>
  <c r="KW108" i="5"/>
  <c r="BF108" i="5"/>
  <c r="GG108" i="5"/>
  <c r="BA108" i="5"/>
  <c r="GH108" i="5"/>
  <c r="KR108" i="5"/>
  <c r="GF108" i="5"/>
  <c r="GD108" i="5"/>
  <c r="GC108" i="5"/>
  <c r="GB108" i="5"/>
  <c r="K126" i="5"/>
  <c r="K134" i="5" s="1"/>
  <c r="N126" i="5"/>
  <c r="N134" i="5" s="1"/>
  <c r="S97" i="5"/>
  <c r="S119" i="5"/>
  <c r="U162" i="5"/>
  <c r="AG162" i="5"/>
  <c r="AS162" i="5"/>
  <c r="BE162" i="5"/>
  <c r="BQ162" i="5"/>
  <c r="CC162" i="5"/>
  <c r="CO162" i="5"/>
  <c r="DA162" i="5"/>
  <c r="DM162" i="5"/>
  <c r="DY162" i="5"/>
  <c r="EK162" i="5"/>
  <c r="EW162" i="5"/>
  <c r="FI162" i="5"/>
  <c r="FU162" i="5"/>
  <c r="GG162" i="5"/>
  <c r="GS162" i="5"/>
  <c r="HE162" i="5"/>
  <c r="HQ162" i="5"/>
  <c r="IC162" i="5"/>
  <c r="IO162" i="5"/>
  <c r="JA162" i="5"/>
  <c r="JM162" i="5"/>
  <c r="JY162" i="5"/>
  <c r="KK162" i="5"/>
  <c r="KW162" i="5"/>
  <c r="LI162" i="5"/>
  <c r="LU162" i="5"/>
  <c r="MG162" i="5"/>
  <c r="MS162" i="5"/>
  <c r="NE162" i="5"/>
  <c r="NQ162" i="5"/>
  <c r="Y162" i="5"/>
  <c r="AL162" i="5"/>
  <c r="AY162" i="5"/>
  <c r="BL162" i="5"/>
  <c r="BY162" i="5"/>
  <c r="CL162" i="5"/>
  <c r="CY162" i="5"/>
  <c r="DL162" i="5"/>
  <c r="DZ162" i="5"/>
  <c r="EM162" i="5"/>
  <c r="EZ162" i="5"/>
  <c r="FM162" i="5"/>
  <c r="FZ162" i="5"/>
  <c r="GM162" i="5"/>
  <c r="GZ162" i="5"/>
  <c r="HM162" i="5"/>
  <c r="HZ162" i="5"/>
  <c r="IM162" i="5"/>
  <c r="IZ162" i="5"/>
  <c r="JN162" i="5"/>
  <c r="KA162" i="5"/>
  <c r="KN162" i="5"/>
  <c r="LA162" i="5"/>
  <c r="LN162" i="5"/>
  <c r="MA162" i="5"/>
  <c r="MN162" i="5"/>
  <c r="NA162" i="5"/>
  <c r="NN162" i="5"/>
  <c r="Z162" i="5"/>
  <c r="AM162" i="5"/>
  <c r="AZ162" i="5"/>
  <c r="BM162" i="5"/>
  <c r="BZ162" i="5"/>
  <c r="CM162" i="5"/>
  <c r="CZ162" i="5"/>
  <c r="DN162" i="5"/>
  <c r="EA162" i="5"/>
  <c r="EN162" i="5"/>
  <c r="FA162" i="5"/>
  <c r="FN162" i="5"/>
  <c r="GA162" i="5"/>
  <c r="GN162" i="5"/>
  <c r="HA162" i="5"/>
  <c r="HN162" i="5"/>
  <c r="IA162" i="5"/>
  <c r="IN162" i="5"/>
  <c r="JB162" i="5"/>
  <c r="JO162" i="5"/>
  <c r="KB162" i="5"/>
  <c r="KO162" i="5"/>
  <c r="LB162" i="5"/>
  <c r="LO162" i="5"/>
  <c r="MB162" i="5"/>
  <c r="MO162" i="5"/>
  <c r="NB162" i="5"/>
  <c r="NO162" i="5"/>
  <c r="AA162" i="5"/>
  <c r="AN162" i="5"/>
  <c r="BA162" i="5"/>
  <c r="BN162" i="5"/>
  <c r="CA162" i="5"/>
  <c r="CN162" i="5"/>
  <c r="DB162" i="5"/>
  <c r="DO162" i="5"/>
  <c r="EB162" i="5"/>
  <c r="EO162" i="5"/>
  <c r="FB162" i="5"/>
  <c r="FO162" i="5"/>
  <c r="GB162" i="5"/>
  <c r="GO162" i="5"/>
  <c r="HB162" i="5"/>
  <c r="HO162" i="5"/>
  <c r="IB162" i="5"/>
  <c r="IP162" i="5"/>
  <c r="JC162" i="5"/>
  <c r="JP162" i="5"/>
  <c r="KC162" i="5"/>
  <c r="KP162" i="5"/>
  <c r="LC162" i="5"/>
  <c r="LP162" i="5"/>
  <c r="MC162" i="5"/>
  <c r="MP162" i="5"/>
  <c r="NC162" i="5"/>
  <c r="NP162" i="5"/>
  <c r="AB162" i="5"/>
  <c r="AO162" i="5"/>
  <c r="BB162" i="5"/>
  <c r="BO162" i="5"/>
  <c r="CB162" i="5"/>
  <c r="CP162" i="5"/>
  <c r="DC162" i="5"/>
  <c r="DP162" i="5"/>
  <c r="EC162" i="5"/>
  <c r="EP162" i="5"/>
  <c r="FC162" i="5"/>
  <c r="FP162" i="5"/>
  <c r="GC162" i="5"/>
  <c r="GP162" i="5"/>
  <c r="HC162" i="5"/>
  <c r="HP162" i="5"/>
  <c r="ID162" i="5"/>
  <c r="IQ162" i="5"/>
  <c r="JD162" i="5"/>
  <c r="JQ162" i="5"/>
  <c r="KD162" i="5"/>
  <c r="KQ162" i="5"/>
  <c r="LD162" i="5"/>
  <c r="LQ162" i="5"/>
  <c r="MD162" i="5"/>
  <c r="MQ162" i="5"/>
  <c r="ND162" i="5"/>
  <c r="NR162" i="5"/>
  <c r="AC162" i="5"/>
  <c r="AP162" i="5"/>
  <c r="BC162" i="5"/>
  <c r="BP162" i="5"/>
  <c r="CD162" i="5"/>
  <c r="CQ162" i="5"/>
  <c r="DD162" i="5"/>
  <c r="DQ162" i="5"/>
  <c r="ED162" i="5"/>
  <c r="EQ162" i="5"/>
  <c r="FD162" i="5"/>
  <c r="FQ162" i="5"/>
  <c r="GD162" i="5"/>
  <c r="GQ162" i="5"/>
  <c r="HD162" i="5"/>
  <c r="HR162" i="5"/>
  <c r="IE162" i="5"/>
  <c r="IR162" i="5"/>
  <c r="JE162" i="5"/>
  <c r="JR162" i="5"/>
  <c r="KE162" i="5"/>
  <c r="KR162" i="5"/>
  <c r="LE162" i="5"/>
  <c r="LR162" i="5"/>
  <c r="ME162" i="5"/>
  <c r="MR162" i="5"/>
  <c r="NF162" i="5"/>
  <c r="NS162" i="5"/>
  <c r="AF162" i="5"/>
  <c r="AT162" i="5"/>
  <c r="BG162" i="5"/>
  <c r="BT162" i="5"/>
  <c r="CG162" i="5"/>
  <c r="CT162" i="5"/>
  <c r="DG162" i="5"/>
  <c r="DT162" i="5"/>
  <c r="EG162" i="5"/>
  <c r="ET162" i="5"/>
  <c r="FG162" i="5"/>
  <c r="FT162" i="5"/>
  <c r="GH162" i="5"/>
  <c r="GU162" i="5"/>
  <c r="HH162" i="5"/>
  <c r="HU162" i="5"/>
  <c r="IH162" i="5"/>
  <c r="IU162" i="5"/>
  <c r="JH162" i="5"/>
  <c r="JU162" i="5"/>
  <c r="KH162" i="5"/>
  <c r="KU162" i="5"/>
  <c r="LH162" i="5"/>
  <c r="LV162" i="5"/>
  <c r="MI162" i="5"/>
  <c r="MV162" i="5"/>
  <c r="NI162" i="5"/>
  <c r="T162" i="5"/>
  <c r="AH162" i="5"/>
  <c r="AU162" i="5"/>
  <c r="BH162" i="5"/>
  <c r="BU162" i="5"/>
  <c r="CH162" i="5"/>
  <c r="CU162" i="5"/>
  <c r="DH162" i="5"/>
  <c r="DU162" i="5"/>
  <c r="EH162" i="5"/>
  <c r="EU162" i="5"/>
  <c r="FH162" i="5"/>
  <c r="FV162" i="5"/>
  <c r="GI162" i="5"/>
  <c r="GV162" i="5"/>
  <c r="HI162" i="5"/>
  <c r="HV162" i="5"/>
  <c r="II162" i="5"/>
  <c r="IV162" i="5"/>
  <c r="JI162" i="5"/>
  <c r="JV162" i="5"/>
  <c r="KI162" i="5"/>
  <c r="AV162" i="5"/>
  <c r="BX162" i="5"/>
  <c r="DF162" i="5"/>
  <c r="EJ162" i="5"/>
  <c r="FR162" i="5"/>
  <c r="GW162" i="5"/>
  <c r="HY162" i="5"/>
  <c r="JG162" i="5"/>
  <c r="KL162" i="5"/>
  <c r="LL162" i="5"/>
  <c r="ML162" i="5"/>
  <c r="NL162" i="5"/>
  <c r="AW162" i="5"/>
  <c r="CE162" i="5"/>
  <c r="DI162" i="5"/>
  <c r="EL162" i="5"/>
  <c r="FS162" i="5"/>
  <c r="GX162" i="5"/>
  <c r="IF162" i="5"/>
  <c r="JJ162" i="5"/>
  <c r="KM162" i="5"/>
  <c r="LM162" i="5"/>
  <c r="MM162" i="5"/>
  <c r="NM162" i="5"/>
  <c r="V162" i="5"/>
  <c r="AX162" i="5"/>
  <c r="CF162" i="5"/>
  <c r="DJ162" i="5"/>
  <c r="ER162" i="5"/>
  <c r="FW162" i="5"/>
  <c r="GY162" i="5"/>
  <c r="IG162" i="5"/>
  <c r="JK162" i="5"/>
  <c r="KS162" i="5"/>
  <c r="LS162" i="5"/>
  <c r="MT162" i="5"/>
  <c r="NT162" i="5"/>
  <c r="W162" i="5"/>
  <c r="BD162" i="5"/>
  <c r="CI162" i="5"/>
  <c r="DK162" i="5"/>
  <c r="ES162" i="5"/>
  <c r="FX162" i="5"/>
  <c r="HF162" i="5"/>
  <c r="IJ162" i="5"/>
  <c r="JL162" i="5"/>
  <c r="KT162" i="5"/>
  <c r="LT162" i="5"/>
  <c r="MU162" i="5"/>
  <c r="X162" i="5"/>
  <c r="BF162" i="5"/>
  <c r="CJ162" i="5"/>
  <c r="DR162" i="5"/>
  <c r="EV162" i="5"/>
  <c r="FY162" i="5"/>
  <c r="HG162" i="5"/>
  <c r="IK162" i="5"/>
  <c r="JS162" i="5"/>
  <c r="KV162" i="5"/>
  <c r="LW162" i="5"/>
  <c r="MW162" i="5"/>
  <c r="AD162" i="5"/>
  <c r="BI162" i="5"/>
  <c r="CK162" i="5"/>
  <c r="DS162" i="5"/>
  <c r="EX162" i="5"/>
  <c r="GE162" i="5"/>
  <c r="HJ162" i="5"/>
  <c r="IL162" i="5"/>
  <c r="JT162" i="5"/>
  <c r="KX162" i="5"/>
  <c r="LX162" i="5"/>
  <c r="MX162" i="5"/>
  <c r="AE162" i="5"/>
  <c r="BJ162" i="5"/>
  <c r="CR162" i="5"/>
  <c r="DV162" i="5"/>
  <c r="EY162" i="5"/>
  <c r="GF162" i="5"/>
  <c r="HK162" i="5"/>
  <c r="IS162" i="5"/>
  <c r="JW162" i="5"/>
  <c r="KY162" i="5"/>
  <c r="LY162" i="5"/>
  <c r="MY162" i="5"/>
  <c r="AI162" i="5"/>
  <c r="BK162" i="5"/>
  <c r="CS162" i="5"/>
  <c r="DW162" i="5"/>
  <c r="FE162" i="5"/>
  <c r="GJ162" i="5"/>
  <c r="HL162" i="5"/>
  <c r="IT162" i="5"/>
  <c r="JX162" i="5"/>
  <c r="KZ162" i="5"/>
  <c r="LZ162" i="5"/>
  <c r="MZ162" i="5"/>
  <c r="AJ162" i="5"/>
  <c r="BR162" i="5"/>
  <c r="CV162" i="5"/>
  <c r="DX162" i="5"/>
  <c r="FF162" i="5"/>
  <c r="GK162" i="5"/>
  <c r="HS162" i="5"/>
  <c r="IW162" i="5"/>
  <c r="JZ162" i="5"/>
  <c r="LF162" i="5"/>
  <c r="MF162" i="5"/>
  <c r="NG162" i="5"/>
  <c r="AK162" i="5"/>
  <c r="FJ162" i="5"/>
  <c r="KF162" i="5"/>
  <c r="AQ162" i="5"/>
  <c r="FK162" i="5"/>
  <c r="KG162" i="5"/>
  <c r="AR162" i="5"/>
  <c r="FL162" i="5"/>
  <c r="KJ162" i="5"/>
  <c r="BS162" i="5"/>
  <c r="GL162" i="5"/>
  <c r="LG162" i="5"/>
  <c r="BV162" i="5"/>
  <c r="GR162" i="5"/>
  <c r="LJ162" i="5"/>
  <c r="BW162" i="5"/>
  <c r="GT162" i="5"/>
  <c r="LK162" i="5"/>
  <c r="CW162" i="5"/>
  <c r="HT162" i="5"/>
  <c r="MH162" i="5"/>
  <c r="CX162" i="5"/>
  <c r="HW162" i="5"/>
  <c r="MJ162" i="5"/>
  <c r="DE162" i="5"/>
  <c r="HX162" i="5"/>
  <c r="MK162" i="5"/>
  <c r="EE162" i="5"/>
  <c r="IX162" i="5"/>
  <c r="NH162" i="5"/>
  <c r="EI162" i="5"/>
  <c r="IY162" i="5"/>
  <c r="JF162" i="5"/>
  <c r="NJ162" i="5"/>
  <c r="NK162" i="5"/>
  <c r="S162" i="5"/>
  <c r="EF162" i="5"/>
  <c r="AD143" i="5"/>
  <c r="AP143" i="5"/>
  <c r="BB143" i="5"/>
  <c r="BN143" i="5"/>
  <c r="BZ143" i="5"/>
  <c r="CL143" i="5"/>
  <c r="CX143" i="5"/>
  <c r="DJ143" i="5"/>
  <c r="DV143" i="5"/>
  <c r="EH143" i="5"/>
  <c r="ET143" i="5"/>
  <c r="FF143" i="5"/>
  <c r="FR143" i="5"/>
  <c r="GD143" i="5"/>
  <c r="GP143" i="5"/>
  <c r="HB143" i="5"/>
  <c r="HN143" i="5"/>
  <c r="HZ143" i="5"/>
  <c r="IL143" i="5"/>
  <c r="IX143" i="5"/>
  <c r="JJ143" i="5"/>
  <c r="JV143" i="5"/>
  <c r="KH143" i="5"/>
  <c r="KT143" i="5"/>
  <c r="LF143" i="5"/>
  <c r="LR143" i="5"/>
  <c r="MD143" i="5"/>
  <c r="MP143" i="5"/>
  <c r="NB143" i="5"/>
  <c r="NN143" i="5"/>
  <c r="AE143" i="5"/>
  <c r="AQ143" i="5"/>
  <c r="BC143" i="5"/>
  <c r="BO143" i="5"/>
  <c r="CA143" i="5"/>
  <c r="CM143" i="5"/>
  <c r="CY143" i="5"/>
  <c r="DK143" i="5"/>
  <c r="DW143" i="5"/>
  <c r="EI143" i="5"/>
  <c r="EU143" i="5"/>
  <c r="FG143" i="5"/>
  <c r="FS143" i="5"/>
  <c r="GE143" i="5"/>
  <c r="GQ143" i="5"/>
  <c r="HC143" i="5"/>
  <c r="HO143" i="5"/>
  <c r="IA143" i="5"/>
  <c r="IM143" i="5"/>
  <c r="IY143" i="5"/>
  <c r="JK143" i="5"/>
  <c r="JW143" i="5"/>
  <c r="KI143" i="5"/>
  <c r="KU143" i="5"/>
  <c r="LG143" i="5"/>
  <c r="LS143" i="5"/>
  <c r="ME143" i="5"/>
  <c r="MQ143" i="5"/>
  <c r="NC143" i="5"/>
  <c r="NO143" i="5"/>
  <c r="T143" i="5"/>
  <c r="AF143" i="5"/>
  <c r="AR143" i="5"/>
  <c r="BD143" i="5"/>
  <c r="BP143" i="5"/>
  <c r="CB143" i="5"/>
  <c r="CN143" i="5"/>
  <c r="CZ143" i="5"/>
  <c r="DL143" i="5"/>
  <c r="DX143" i="5"/>
  <c r="EJ143" i="5"/>
  <c r="EV143" i="5"/>
  <c r="FH143" i="5"/>
  <c r="FT143" i="5"/>
  <c r="GF143" i="5"/>
  <c r="GR143" i="5"/>
  <c r="HD143" i="5"/>
  <c r="HP143" i="5"/>
  <c r="IB143" i="5"/>
  <c r="IN143" i="5"/>
  <c r="IZ143" i="5"/>
  <c r="JL143" i="5"/>
  <c r="JX143" i="5"/>
  <c r="KJ143" i="5"/>
  <c r="KV143" i="5"/>
  <c r="LH143" i="5"/>
  <c r="LT143" i="5"/>
  <c r="MF143" i="5"/>
  <c r="MR143" i="5"/>
  <c r="ND143" i="5"/>
  <c r="NP143" i="5"/>
  <c r="U143" i="5"/>
  <c r="AG143" i="5"/>
  <c r="AS143" i="5"/>
  <c r="BE143" i="5"/>
  <c r="BQ143" i="5"/>
  <c r="CC143" i="5"/>
  <c r="CO143" i="5"/>
  <c r="DA143" i="5"/>
  <c r="DM143" i="5"/>
  <c r="DY143" i="5"/>
  <c r="EK143" i="5"/>
  <c r="EW143" i="5"/>
  <c r="FI143" i="5"/>
  <c r="FU143" i="5"/>
  <c r="GG143" i="5"/>
  <c r="GS143" i="5"/>
  <c r="HE143" i="5"/>
  <c r="HQ143" i="5"/>
  <c r="IC143" i="5"/>
  <c r="IO143" i="5"/>
  <c r="JA143" i="5"/>
  <c r="JM143" i="5"/>
  <c r="JY143" i="5"/>
  <c r="KK143" i="5"/>
  <c r="KW143" i="5"/>
  <c r="LI143" i="5"/>
  <c r="LU143" i="5"/>
  <c r="MG143" i="5"/>
  <c r="MS143" i="5"/>
  <c r="NE143" i="5"/>
  <c r="NQ143" i="5"/>
  <c r="Z143" i="5"/>
  <c r="AT143" i="5"/>
  <c r="BJ143" i="5"/>
  <c r="CD143" i="5"/>
  <c r="CT143" i="5"/>
  <c r="DN143" i="5"/>
  <c r="ED143" i="5"/>
  <c r="EX143" i="5"/>
  <c r="FN143" i="5"/>
  <c r="GH143" i="5"/>
  <c r="GX143" i="5"/>
  <c r="HR143" i="5"/>
  <c r="IH143" i="5"/>
  <c r="JB143" i="5"/>
  <c r="JR143" i="5"/>
  <c r="KL143" i="5"/>
  <c r="LB143" i="5"/>
  <c r="LV143" i="5"/>
  <c r="ML143" i="5"/>
  <c r="NF143" i="5"/>
  <c r="AA143" i="5"/>
  <c r="AU143" i="5"/>
  <c r="BK143" i="5"/>
  <c r="CE143" i="5"/>
  <c r="CU143" i="5"/>
  <c r="DO143" i="5"/>
  <c r="EE143" i="5"/>
  <c r="EY143" i="5"/>
  <c r="FO143" i="5"/>
  <c r="GI143" i="5"/>
  <c r="GY143" i="5"/>
  <c r="HS143" i="5"/>
  <c r="II143" i="5"/>
  <c r="JC143" i="5"/>
  <c r="JS143" i="5"/>
  <c r="KM143" i="5"/>
  <c r="LC143" i="5"/>
  <c r="LW143" i="5"/>
  <c r="MM143" i="5"/>
  <c r="NG143" i="5"/>
  <c r="AB143" i="5"/>
  <c r="AV143" i="5"/>
  <c r="BL143" i="5"/>
  <c r="CF143" i="5"/>
  <c r="CV143" i="5"/>
  <c r="DP143" i="5"/>
  <c r="EF143" i="5"/>
  <c r="EZ143" i="5"/>
  <c r="FP143" i="5"/>
  <c r="GJ143" i="5"/>
  <c r="GZ143" i="5"/>
  <c r="HT143" i="5"/>
  <c r="IJ143" i="5"/>
  <c r="JD143" i="5"/>
  <c r="JT143" i="5"/>
  <c r="KN143" i="5"/>
  <c r="LD143" i="5"/>
  <c r="LX143" i="5"/>
  <c r="MN143" i="5"/>
  <c r="NH143" i="5"/>
  <c r="AC143" i="5"/>
  <c r="AW143" i="5"/>
  <c r="BM143" i="5"/>
  <c r="CG143" i="5"/>
  <c r="CW143" i="5"/>
  <c r="DQ143" i="5"/>
  <c r="EG143" i="5"/>
  <c r="FA143" i="5"/>
  <c r="FQ143" i="5"/>
  <c r="GK143" i="5"/>
  <c r="HA143" i="5"/>
  <c r="HU143" i="5"/>
  <c r="IK143" i="5"/>
  <c r="JE143" i="5"/>
  <c r="JU143" i="5"/>
  <c r="KO143" i="5"/>
  <c r="LE143" i="5"/>
  <c r="LY143" i="5"/>
  <c r="MO143" i="5"/>
  <c r="NI143" i="5"/>
  <c r="AH143" i="5"/>
  <c r="AX143" i="5"/>
  <c r="BR143" i="5"/>
  <c r="CH143" i="5"/>
  <c r="DB143" i="5"/>
  <c r="DR143" i="5"/>
  <c r="EL143" i="5"/>
  <c r="FB143" i="5"/>
  <c r="FV143" i="5"/>
  <c r="GL143" i="5"/>
  <c r="HF143" i="5"/>
  <c r="HV143" i="5"/>
  <c r="IP143" i="5"/>
  <c r="JF143" i="5"/>
  <c r="JZ143" i="5"/>
  <c r="KP143" i="5"/>
  <c r="LJ143" i="5"/>
  <c r="LZ143" i="5"/>
  <c r="MT143" i="5"/>
  <c r="NJ143" i="5"/>
  <c r="AI143" i="5"/>
  <c r="AY143" i="5"/>
  <c r="BS143" i="5"/>
  <c r="CI143" i="5"/>
  <c r="DC143" i="5"/>
  <c r="DS143" i="5"/>
  <c r="EM143" i="5"/>
  <c r="FC143" i="5"/>
  <c r="FW143" i="5"/>
  <c r="GM143" i="5"/>
  <c r="HG143" i="5"/>
  <c r="HW143" i="5"/>
  <c r="IQ143" i="5"/>
  <c r="JG143" i="5"/>
  <c r="KA143" i="5"/>
  <c r="KQ143" i="5"/>
  <c r="LK143" i="5"/>
  <c r="MA143" i="5"/>
  <c r="MU143" i="5"/>
  <c r="NK143" i="5"/>
  <c r="AJ143" i="5"/>
  <c r="AZ143" i="5"/>
  <c r="BT143" i="5"/>
  <c r="CJ143" i="5"/>
  <c r="DD143" i="5"/>
  <c r="DT143" i="5"/>
  <c r="EN143" i="5"/>
  <c r="FD143" i="5"/>
  <c r="FX143" i="5"/>
  <c r="GN143" i="5"/>
  <c r="HH143" i="5"/>
  <c r="HX143" i="5"/>
  <c r="IR143" i="5"/>
  <c r="JH143" i="5"/>
  <c r="KB143" i="5"/>
  <c r="KR143" i="5"/>
  <c r="LL143" i="5"/>
  <c r="MB143" i="5"/>
  <c r="MV143" i="5"/>
  <c r="NL143" i="5"/>
  <c r="AK143" i="5"/>
  <c r="BA143" i="5"/>
  <c r="BU143" i="5"/>
  <c r="CK143" i="5"/>
  <c r="DE143" i="5"/>
  <c r="DU143" i="5"/>
  <c r="EO143" i="5"/>
  <c r="FE143" i="5"/>
  <c r="FY143" i="5"/>
  <c r="GO143" i="5"/>
  <c r="HI143" i="5"/>
  <c r="HY143" i="5"/>
  <c r="IS143" i="5"/>
  <c r="JI143" i="5"/>
  <c r="KC143" i="5"/>
  <c r="KS143" i="5"/>
  <c r="LM143" i="5"/>
  <c r="MC143" i="5"/>
  <c r="MW143" i="5"/>
  <c r="NM143" i="5"/>
  <c r="V143" i="5"/>
  <c r="AL143" i="5"/>
  <c r="BF143" i="5"/>
  <c r="BV143" i="5"/>
  <c r="CP143" i="5"/>
  <c r="DF143" i="5"/>
  <c r="DZ143" i="5"/>
  <c r="EP143" i="5"/>
  <c r="FJ143" i="5"/>
  <c r="FZ143" i="5"/>
  <c r="GT143" i="5"/>
  <c r="HJ143" i="5"/>
  <c r="ID143" i="5"/>
  <c r="IT143" i="5"/>
  <c r="JN143" i="5"/>
  <c r="KD143" i="5"/>
  <c r="KX143" i="5"/>
  <c r="LN143" i="5"/>
  <c r="W143" i="5"/>
  <c r="AM143" i="5"/>
  <c r="BG143" i="5"/>
  <c r="BW143" i="5"/>
  <c r="CQ143" i="5"/>
  <c r="DG143" i="5"/>
  <c r="EA143" i="5"/>
  <c r="EQ143" i="5"/>
  <c r="FK143" i="5"/>
  <c r="BX143" i="5"/>
  <c r="GA143" i="5"/>
  <c r="IU143" i="5"/>
  <c r="LO143" i="5"/>
  <c r="NS143" i="5"/>
  <c r="BY143" i="5"/>
  <c r="GB143" i="5"/>
  <c r="IV143" i="5"/>
  <c r="LP143" i="5"/>
  <c r="NT143" i="5"/>
  <c r="CR143" i="5"/>
  <c r="GC143" i="5"/>
  <c r="IW143" i="5"/>
  <c r="LQ143" i="5"/>
  <c r="CS143" i="5"/>
  <c r="GU143" i="5"/>
  <c r="JO143" i="5"/>
  <c r="MH143" i="5"/>
  <c r="DH143" i="5"/>
  <c r="GV143" i="5"/>
  <c r="JP143" i="5"/>
  <c r="MI143" i="5"/>
  <c r="DI143" i="5"/>
  <c r="GW143" i="5"/>
  <c r="JQ143" i="5"/>
  <c r="MJ143" i="5"/>
  <c r="X143" i="5"/>
  <c r="EB143" i="5"/>
  <c r="HK143" i="5"/>
  <c r="KE143" i="5"/>
  <c r="Y143" i="5"/>
  <c r="EC143" i="5"/>
  <c r="HL143" i="5"/>
  <c r="KF143" i="5"/>
  <c r="MX143" i="5"/>
  <c r="AN143" i="5"/>
  <c r="ER143" i="5"/>
  <c r="HM143" i="5"/>
  <c r="KG143" i="5"/>
  <c r="MY143" i="5"/>
  <c r="AO143" i="5"/>
  <c r="ES143" i="5"/>
  <c r="IE143" i="5"/>
  <c r="KY143" i="5"/>
  <c r="MZ143" i="5"/>
  <c r="BH143" i="5"/>
  <c r="FL143" i="5"/>
  <c r="IF143" i="5"/>
  <c r="KZ143" i="5"/>
  <c r="NA143" i="5"/>
  <c r="BI143" i="5"/>
  <c r="FM143" i="5"/>
  <c r="IG143" i="5"/>
  <c r="LA143" i="5"/>
  <c r="NR143" i="5"/>
  <c r="MK143" i="5"/>
  <c r="S143" i="5"/>
  <c r="T159" i="5"/>
  <c r="AF159" i="5"/>
  <c r="AR159" i="5"/>
  <c r="BD159" i="5"/>
  <c r="BP159" i="5"/>
  <c r="CB159" i="5"/>
  <c r="CN159" i="5"/>
  <c r="CZ159" i="5"/>
  <c r="DL159" i="5"/>
  <c r="DX159" i="5"/>
  <c r="EJ159" i="5"/>
  <c r="EV159" i="5"/>
  <c r="FH159" i="5"/>
  <c r="FT159" i="5"/>
  <c r="GF159" i="5"/>
  <c r="GR159" i="5"/>
  <c r="HD159" i="5"/>
  <c r="HP159" i="5"/>
  <c r="IB159" i="5"/>
  <c r="IN159" i="5"/>
  <c r="IZ159" i="5"/>
  <c r="JL159" i="5"/>
  <c r="JX159" i="5"/>
  <c r="KJ159" i="5"/>
  <c r="KV159" i="5"/>
  <c r="LH159" i="5"/>
  <c r="LT159" i="5"/>
  <c r="MF159" i="5"/>
  <c r="MR159" i="5"/>
  <c r="ND159" i="5"/>
  <c r="NP159" i="5"/>
  <c r="U159" i="5"/>
  <c r="AG159" i="5"/>
  <c r="AS159" i="5"/>
  <c r="BE159" i="5"/>
  <c r="BQ159" i="5"/>
  <c r="CC159" i="5"/>
  <c r="CO159" i="5"/>
  <c r="DA159" i="5"/>
  <c r="DM159" i="5"/>
  <c r="DY159" i="5"/>
  <c r="EK159" i="5"/>
  <c r="EW159" i="5"/>
  <c r="FI159" i="5"/>
  <c r="FU159" i="5"/>
  <c r="GG159" i="5"/>
  <c r="GS159" i="5"/>
  <c r="HE159" i="5"/>
  <c r="HQ159" i="5"/>
  <c r="IC159" i="5"/>
  <c r="IO159" i="5"/>
  <c r="JA159" i="5"/>
  <c r="JM159" i="5"/>
  <c r="JY159" i="5"/>
  <c r="KK159" i="5"/>
  <c r="V159" i="5"/>
  <c r="AH159" i="5"/>
  <c r="AT159" i="5"/>
  <c r="BF159" i="5"/>
  <c r="BR159" i="5"/>
  <c r="CD159" i="5"/>
  <c r="CP159" i="5"/>
  <c r="DB159" i="5"/>
  <c r="DN159" i="5"/>
  <c r="DZ159" i="5"/>
  <c r="EL159" i="5"/>
  <c r="EX159" i="5"/>
  <c r="W159" i="5"/>
  <c r="AI159" i="5"/>
  <c r="AU159" i="5"/>
  <c r="BG159" i="5"/>
  <c r="BS159" i="5"/>
  <c r="CE159" i="5"/>
  <c r="CQ159" i="5"/>
  <c r="DC159" i="5"/>
  <c r="DO159" i="5"/>
  <c r="EA159" i="5"/>
  <c r="EM159" i="5"/>
  <c r="EY159" i="5"/>
  <c r="FK159" i="5"/>
  <c r="FW159" i="5"/>
  <c r="GI159" i="5"/>
  <c r="GU159" i="5"/>
  <c r="HG159" i="5"/>
  <c r="HS159" i="5"/>
  <c r="IE159" i="5"/>
  <c r="IQ159" i="5"/>
  <c r="JC159" i="5"/>
  <c r="JO159" i="5"/>
  <c r="KA159" i="5"/>
  <c r="KM159" i="5"/>
  <c r="KY159" i="5"/>
  <c r="LK159" i="5"/>
  <c r="LW159" i="5"/>
  <c r="MI159" i="5"/>
  <c r="MU159" i="5"/>
  <c r="NG159" i="5"/>
  <c r="NS159" i="5"/>
  <c r="X159" i="5"/>
  <c r="AJ159" i="5"/>
  <c r="AV159" i="5"/>
  <c r="BH159" i="5"/>
  <c r="BT159" i="5"/>
  <c r="CF159" i="5"/>
  <c r="CR159" i="5"/>
  <c r="DD159" i="5"/>
  <c r="DP159" i="5"/>
  <c r="EB159" i="5"/>
  <c r="EN159" i="5"/>
  <c r="EZ159" i="5"/>
  <c r="Y159" i="5"/>
  <c r="AK159" i="5"/>
  <c r="AW159" i="5"/>
  <c r="BI159" i="5"/>
  <c r="BU159" i="5"/>
  <c r="CG159" i="5"/>
  <c r="CS159" i="5"/>
  <c r="DE159" i="5"/>
  <c r="DQ159" i="5"/>
  <c r="EC159" i="5"/>
  <c r="EO159" i="5"/>
  <c r="FA159" i="5"/>
  <c r="FM159" i="5"/>
  <c r="FY159" i="5"/>
  <c r="AA159" i="5"/>
  <c r="AM159" i="5"/>
  <c r="AB159" i="5"/>
  <c r="AN159" i="5"/>
  <c r="AZ159" i="5"/>
  <c r="BL159" i="5"/>
  <c r="BX159" i="5"/>
  <c r="CJ159" i="5"/>
  <c r="CV159" i="5"/>
  <c r="DH159" i="5"/>
  <c r="DT159" i="5"/>
  <c r="EF159" i="5"/>
  <c r="ER159" i="5"/>
  <c r="FD159" i="5"/>
  <c r="AC159" i="5"/>
  <c r="BJ159" i="5"/>
  <c r="CK159" i="5"/>
  <c r="DK159" i="5"/>
  <c r="EQ159" i="5"/>
  <c r="FO159" i="5"/>
  <c r="GE159" i="5"/>
  <c r="GW159" i="5"/>
  <c r="HL159" i="5"/>
  <c r="IA159" i="5"/>
  <c r="IS159" i="5"/>
  <c r="JH159" i="5"/>
  <c r="JW159" i="5"/>
  <c r="KO159" i="5"/>
  <c r="LC159" i="5"/>
  <c r="LQ159" i="5"/>
  <c r="ME159" i="5"/>
  <c r="MT159" i="5"/>
  <c r="NI159" i="5"/>
  <c r="AD159" i="5"/>
  <c r="BK159" i="5"/>
  <c r="CL159" i="5"/>
  <c r="DR159" i="5"/>
  <c r="ES159" i="5"/>
  <c r="FP159" i="5"/>
  <c r="GH159" i="5"/>
  <c r="GX159" i="5"/>
  <c r="HM159" i="5"/>
  <c r="ID159" i="5"/>
  <c r="IT159" i="5"/>
  <c r="JI159" i="5"/>
  <c r="JZ159" i="5"/>
  <c r="KP159" i="5"/>
  <c r="LD159" i="5"/>
  <c r="LR159" i="5"/>
  <c r="MG159" i="5"/>
  <c r="MV159" i="5"/>
  <c r="NJ159" i="5"/>
  <c r="AE159" i="5"/>
  <c r="BM159" i="5"/>
  <c r="CM159" i="5"/>
  <c r="DS159" i="5"/>
  <c r="ET159" i="5"/>
  <c r="FQ159" i="5"/>
  <c r="GJ159" i="5"/>
  <c r="GY159" i="5"/>
  <c r="HN159" i="5"/>
  <c r="IF159" i="5"/>
  <c r="IU159" i="5"/>
  <c r="JJ159" i="5"/>
  <c r="KB159" i="5"/>
  <c r="KQ159" i="5"/>
  <c r="LE159" i="5"/>
  <c r="LS159" i="5"/>
  <c r="MH159" i="5"/>
  <c r="MW159" i="5"/>
  <c r="NK159" i="5"/>
  <c r="AL159" i="5"/>
  <c r="BN159" i="5"/>
  <c r="CT159" i="5"/>
  <c r="DU159" i="5"/>
  <c r="EU159" i="5"/>
  <c r="FR159" i="5"/>
  <c r="GK159" i="5"/>
  <c r="GZ159" i="5"/>
  <c r="HO159" i="5"/>
  <c r="IG159" i="5"/>
  <c r="IV159" i="5"/>
  <c r="JK159" i="5"/>
  <c r="KC159" i="5"/>
  <c r="KR159" i="5"/>
  <c r="LF159" i="5"/>
  <c r="LU159" i="5"/>
  <c r="MJ159" i="5"/>
  <c r="MX159" i="5"/>
  <c r="NL159" i="5"/>
  <c r="AO159" i="5"/>
  <c r="BO159" i="5"/>
  <c r="CU159" i="5"/>
  <c r="DV159" i="5"/>
  <c r="FB159" i="5"/>
  <c r="FS159" i="5"/>
  <c r="GL159" i="5"/>
  <c r="HA159" i="5"/>
  <c r="HR159" i="5"/>
  <c r="IH159" i="5"/>
  <c r="IW159" i="5"/>
  <c r="JN159" i="5"/>
  <c r="KD159" i="5"/>
  <c r="KS159" i="5"/>
  <c r="LG159" i="5"/>
  <c r="LV159" i="5"/>
  <c r="MK159" i="5"/>
  <c r="MY159" i="5"/>
  <c r="NM159" i="5"/>
  <c r="AP159" i="5"/>
  <c r="BV159" i="5"/>
  <c r="CW159" i="5"/>
  <c r="DW159" i="5"/>
  <c r="FC159" i="5"/>
  <c r="FV159" i="5"/>
  <c r="GM159" i="5"/>
  <c r="HB159" i="5"/>
  <c r="HT159" i="5"/>
  <c r="II159" i="5"/>
  <c r="IX159" i="5"/>
  <c r="JP159" i="5"/>
  <c r="KE159" i="5"/>
  <c r="KT159" i="5"/>
  <c r="LI159" i="5"/>
  <c r="LX159" i="5"/>
  <c r="ML159" i="5"/>
  <c r="MZ159" i="5"/>
  <c r="NN159" i="5"/>
  <c r="AQ159" i="5"/>
  <c r="BW159" i="5"/>
  <c r="CX159" i="5"/>
  <c r="ED159" i="5"/>
  <c r="FE159" i="5"/>
  <c r="FX159" i="5"/>
  <c r="GN159" i="5"/>
  <c r="HC159" i="5"/>
  <c r="HU159" i="5"/>
  <c r="IJ159" i="5"/>
  <c r="IY159" i="5"/>
  <c r="JQ159" i="5"/>
  <c r="KF159" i="5"/>
  <c r="KU159" i="5"/>
  <c r="LJ159" i="5"/>
  <c r="LY159" i="5"/>
  <c r="MM159" i="5"/>
  <c r="NA159" i="5"/>
  <c r="NO159" i="5"/>
  <c r="AX159" i="5"/>
  <c r="BY159" i="5"/>
  <c r="CY159" i="5"/>
  <c r="EE159" i="5"/>
  <c r="FF159" i="5"/>
  <c r="FZ159" i="5"/>
  <c r="GO159" i="5"/>
  <c r="HF159" i="5"/>
  <c r="HV159" i="5"/>
  <c r="IK159" i="5"/>
  <c r="JB159" i="5"/>
  <c r="JR159" i="5"/>
  <c r="KG159" i="5"/>
  <c r="KW159" i="5"/>
  <c r="LL159" i="5"/>
  <c r="LZ159" i="5"/>
  <c r="MN159" i="5"/>
  <c r="NB159" i="5"/>
  <c r="NQ159" i="5"/>
  <c r="AY159" i="5"/>
  <c r="BZ159" i="5"/>
  <c r="DF159" i="5"/>
  <c r="EG159" i="5"/>
  <c r="FG159" i="5"/>
  <c r="GA159" i="5"/>
  <c r="GP159" i="5"/>
  <c r="HH159" i="5"/>
  <c r="HW159" i="5"/>
  <c r="IL159" i="5"/>
  <c r="JD159" i="5"/>
  <c r="JS159" i="5"/>
  <c r="KH159" i="5"/>
  <c r="KX159" i="5"/>
  <c r="LM159" i="5"/>
  <c r="MA159" i="5"/>
  <c r="MO159" i="5"/>
  <c r="NC159" i="5"/>
  <c r="NR159" i="5"/>
  <c r="BA159" i="5"/>
  <c r="CA159" i="5"/>
  <c r="DG159" i="5"/>
  <c r="EH159" i="5"/>
  <c r="FJ159" i="5"/>
  <c r="GB159" i="5"/>
  <c r="GQ159" i="5"/>
  <c r="HI159" i="5"/>
  <c r="HX159" i="5"/>
  <c r="IM159" i="5"/>
  <c r="JE159" i="5"/>
  <c r="JT159" i="5"/>
  <c r="KI159" i="5"/>
  <c r="KZ159" i="5"/>
  <c r="LN159" i="5"/>
  <c r="MB159" i="5"/>
  <c r="MP159" i="5"/>
  <c r="NE159" i="5"/>
  <c r="NT159" i="5"/>
  <c r="Z159" i="5"/>
  <c r="BC159" i="5"/>
  <c r="CI159" i="5"/>
  <c r="DJ159" i="5"/>
  <c r="EP159" i="5"/>
  <c r="FN159" i="5"/>
  <c r="GD159" i="5"/>
  <c r="GV159" i="5"/>
  <c r="HK159" i="5"/>
  <c r="HZ159" i="5"/>
  <c r="IR159" i="5"/>
  <c r="JG159" i="5"/>
  <c r="JV159" i="5"/>
  <c r="KN159" i="5"/>
  <c r="LB159" i="5"/>
  <c r="LP159" i="5"/>
  <c r="MD159" i="5"/>
  <c r="MS159" i="5"/>
  <c r="NH159" i="5"/>
  <c r="JF159" i="5"/>
  <c r="JU159" i="5"/>
  <c r="BB159" i="5"/>
  <c r="KL159" i="5"/>
  <c r="CH159" i="5"/>
  <c r="LA159" i="5"/>
  <c r="DI159" i="5"/>
  <c r="LO159" i="5"/>
  <c r="EI159" i="5"/>
  <c r="MC159" i="5"/>
  <c r="FL159" i="5"/>
  <c r="MQ159" i="5"/>
  <c r="GC159" i="5"/>
  <c r="NF159" i="5"/>
  <c r="GT159" i="5"/>
  <c r="HJ159" i="5"/>
  <c r="HY159" i="5"/>
  <c r="IP159" i="5"/>
  <c r="S159" i="5"/>
  <c r="W165" i="5"/>
  <c r="AI165" i="5"/>
  <c r="AU165" i="5"/>
  <c r="BG165" i="5"/>
  <c r="BS165" i="5"/>
  <c r="CE165" i="5"/>
  <c r="CQ165" i="5"/>
  <c r="DC165" i="5"/>
  <c r="DO165" i="5"/>
  <c r="EA165" i="5"/>
  <c r="EM165" i="5"/>
  <c r="EY165" i="5"/>
  <c r="FK165" i="5"/>
  <c r="FW165" i="5"/>
  <c r="GI165" i="5"/>
  <c r="GU165" i="5"/>
  <c r="HG165" i="5"/>
  <c r="HS165" i="5"/>
  <c r="IE165" i="5"/>
  <c r="IQ165" i="5"/>
  <c r="JC165" i="5"/>
  <c r="JO165" i="5"/>
  <c r="KA165" i="5"/>
  <c r="KM165" i="5"/>
  <c r="KY165" i="5"/>
  <c r="LK165" i="5"/>
  <c r="LW165" i="5"/>
  <c r="MI165" i="5"/>
  <c r="MU165" i="5"/>
  <c r="NG165" i="5"/>
  <c r="NS165" i="5"/>
  <c r="X165" i="5"/>
  <c r="AJ165" i="5"/>
  <c r="AV165" i="5"/>
  <c r="BH165" i="5"/>
  <c r="BT165" i="5"/>
  <c r="CF165" i="5"/>
  <c r="CR165" i="5"/>
  <c r="DD165" i="5"/>
  <c r="T165" i="5"/>
  <c r="AH165" i="5"/>
  <c r="AX165" i="5"/>
  <c r="BL165" i="5"/>
  <c r="BZ165" i="5"/>
  <c r="CN165" i="5"/>
  <c r="DB165" i="5"/>
  <c r="DQ165" i="5"/>
  <c r="ED165" i="5"/>
  <c r="EQ165" i="5"/>
  <c r="FD165" i="5"/>
  <c r="FQ165" i="5"/>
  <c r="GD165" i="5"/>
  <c r="GQ165" i="5"/>
  <c r="HD165" i="5"/>
  <c r="HQ165" i="5"/>
  <c r="ID165" i="5"/>
  <c r="IR165" i="5"/>
  <c r="JE165" i="5"/>
  <c r="JR165" i="5"/>
  <c r="KE165" i="5"/>
  <c r="KR165" i="5"/>
  <c r="LE165" i="5"/>
  <c r="LR165" i="5"/>
  <c r="ME165" i="5"/>
  <c r="MR165" i="5"/>
  <c r="NE165" i="5"/>
  <c r="NR165" i="5"/>
  <c r="U165" i="5"/>
  <c r="AK165" i="5"/>
  <c r="AY165" i="5"/>
  <c r="BM165" i="5"/>
  <c r="CA165" i="5"/>
  <c r="CO165" i="5"/>
  <c r="DE165" i="5"/>
  <c r="DR165" i="5"/>
  <c r="EE165" i="5"/>
  <c r="ER165" i="5"/>
  <c r="FE165" i="5"/>
  <c r="FR165" i="5"/>
  <c r="GE165" i="5"/>
  <c r="GR165" i="5"/>
  <c r="HE165" i="5"/>
  <c r="HR165" i="5"/>
  <c r="IF165" i="5"/>
  <c r="IS165" i="5"/>
  <c r="JF165" i="5"/>
  <c r="JS165" i="5"/>
  <c r="KF165" i="5"/>
  <c r="KS165" i="5"/>
  <c r="LF165" i="5"/>
  <c r="LS165" i="5"/>
  <c r="MF165" i="5"/>
  <c r="MS165" i="5"/>
  <c r="NF165" i="5"/>
  <c r="NT165" i="5"/>
  <c r="V165" i="5"/>
  <c r="AL165" i="5"/>
  <c r="AZ165" i="5"/>
  <c r="BN165" i="5"/>
  <c r="CB165" i="5"/>
  <c r="CP165" i="5"/>
  <c r="DF165" i="5"/>
  <c r="DS165" i="5"/>
  <c r="EF165" i="5"/>
  <c r="ES165" i="5"/>
  <c r="FF165" i="5"/>
  <c r="FS165" i="5"/>
  <c r="GF165" i="5"/>
  <c r="GS165" i="5"/>
  <c r="HF165" i="5"/>
  <c r="HT165" i="5"/>
  <c r="IG165" i="5"/>
  <c r="IT165" i="5"/>
  <c r="JG165" i="5"/>
  <c r="JT165" i="5"/>
  <c r="KG165" i="5"/>
  <c r="KT165" i="5"/>
  <c r="LG165" i="5"/>
  <c r="LT165" i="5"/>
  <c r="MG165" i="5"/>
  <c r="MT165" i="5"/>
  <c r="NH165" i="5"/>
  <c r="Y165" i="5"/>
  <c r="AM165" i="5"/>
  <c r="BA165" i="5"/>
  <c r="BO165" i="5"/>
  <c r="CC165" i="5"/>
  <c r="CS165" i="5"/>
  <c r="DG165" i="5"/>
  <c r="DT165" i="5"/>
  <c r="EG165" i="5"/>
  <c r="ET165" i="5"/>
  <c r="FG165" i="5"/>
  <c r="FT165" i="5"/>
  <c r="GG165" i="5"/>
  <c r="GT165" i="5"/>
  <c r="HH165" i="5"/>
  <c r="HU165" i="5"/>
  <c r="IH165" i="5"/>
  <c r="IU165" i="5"/>
  <c r="JH165" i="5"/>
  <c r="JU165" i="5"/>
  <c r="KH165" i="5"/>
  <c r="KU165" i="5"/>
  <c r="LH165" i="5"/>
  <c r="LU165" i="5"/>
  <c r="MH165" i="5"/>
  <c r="MV165" i="5"/>
  <c r="NI165" i="5"/>
  <c r="Z165" i="5"/>
  <c r="AN165" i="5"/>
  <c r="BB165" i="5"/>
  <c r="BP165" i="5"/>
  <c r="CD165" i="5"/>
  <c r="CT165" i="5"/>
  <c r="DH165" i="5"/>
  <c r="DU165" i="5"/>
  <c r="EH165" i="5"/>
  <c r="EU165" i="5"/>
  <c r="FH165" i="5"/>
  <c r="FU165" i="5"/>
  <c r="GH165" i="5"/>
  <c r="GV165" i="5"/>
  <c r="HI165" i="5"/>
  <c r="HV165" i="5"/>
  <c r="II165" i="5"/>
  <c r="IV165" i="5"/>
  <c r="JI165" i="5"/>
  <c r="JV165" i="5"/>
  <c r="KI165" i="5"/>
  <c r="KV165" i="5"/>
  <c r="LI165" i="5"/>
  <c r="LV165" i="5"/>
  <c r="MJ165" i="5"/>
  <c r="MW165" i="5"/>
  <c r="NJ165" i="5"/>
  <c r="AA165" i="5"/>
  <c r="AO165" i="5"/>
  <c r="BC165" i="5"/>
  <c r="BQ165" i="5"/>
  <c r="CG165" i="5"/>
  <c r="CU165" i="5"/>
  <c r="DI165" i="5"/>
  <c r="DV165" i="5"/>
  <c r="EI165" i="5"/>
  <c r="EV165" i="5"/>
  <c r="FI165" i="5"/>
  <c r="FV165" i="5"/>
  <c r="GJ165" i="5"/>
  <c r="GW165" i="5"/>
  <c r="HJ165" i="5"/>
  <c r="HW165" i="5"/>
  <c r="IJ165" i="5"/>
  <c r="IW165" i="5"/>
  <c r="JJ165" i="5"/>
  <c r="JW165" i="5"/>
  <c r="KJ165" i="5"/>
  <c r="KW165" i="5"/>
  <c r="LJ165" i="5"/>
  <c r="LX165" i="5"/>
  <c r="MK165" i="5"/>
  <c r="MX165" i="5"/>
  <c r="NK165" i="5"/>
  <c r="AB165" i="5"/>
  <c r="AP165" i="5"/>
  <c r="BD165" i="5"/>
  <c r="BR165" i="5"/>
  <c r="CH165" i="5"/>
  <c r="CV165" i="5"/>
  <c r="DJ165" i="5"/>
  <c r="DW165" i="5"/>
  <c r="EJ165" i="5"/>
  <c r="EW165" i="5"/>
  <c r="FJ165" i="5"/>
  <c r="FX165" i="5"/>
  <c r="GK165" i="5"/>
  <c r="GX165" i="5"/>
  <c r="HK165" i="5"/>
  <c r="HX165" i="5"/>
  <c r="IK165" i="5"/>
  <c r="IX165" i="5"/>
  <c r="JK165" i="5"/>
  <c r="JX165" i="5"/>
  <c r="KK165" i="5"/>
  <c r="KX165" i="5"/>
  <c r="LL165" i="5"/>
  <c r="LY165" i="5"/>
  <c r="ML165" i="5"/>
  <c r="MY165" i="5"/>
  <c r="NL165" i="5"/>
  <c r="AC165" i="5"/>
  <c r="AQ165" i="5"/>
  <c r="BE165" i="5"/>
  <c r="BU165" i="5"/>
  <c r="CI165" i="5"/>
  <c r="CW165" i="5"/>
  <c r="DK165" i="5"/>
  <c r="DX165" i="5"/>
  <c r="EK165" i="5"/>
  <c r="EX165" i="5"/>
  <c r="FL165" i="5"/>
  <c r="FY165" i="5"/>
  <c r="GL165" i="5"/>
  <c r="GY165" i="5"/>
  <c r="HL165" i="5"/>
  <c r="HY165" i="5"/>
  <c r="IL165" i="5"/>
  <c r="IY165" i="5"/>
  <c r="JL165" i="5"/>
  <c r="JY165" i="5"/>
  <c r="KL165" i="5"/>
  <c r="KZ165" i="5"/>
  <c r="LM165" i="5"/>
  <c r="LZ165" i="5"/>
  <c r="MM165" i="5"/>
  <c r="MZ165" i="5"/>
  <c r="NM165" i="5"/>
  <c r="AD165" i="5"/>
  <c r="AR165" i="5"/>
  <c r="BF165" i="5"/>
  <c r="BV165" i="5"/>
  <c r="CJ165" i="5"/>
  <c r="CX165" i="5"/>
  <c r="DL165" i="5"/>
  <c r="DY165" i="5"/>
  <c r="EL165" i="5"/>
  <c r="EZ165" i="5"/>
  <c r="FM165" i="5"/>
  <c r="FZ165" i="5"/>
  <c r="GM165" i="5"/>
  <c r="GZ165" i="5"/>
  <c r="HM165" i="5"/>
  <c r="HZ165" i="5"/>
  <c r="IM165" i="5"/>
  <c r="IZ165" i="5"/>
  <c r="JM165" i="5"/>
  <c r="JZ165" i="5"/>
  <c r="KN165" i="5"/>
  <c r="LA165" i="5"/>
  <c r="LN165" i="5"/>
  <c r="MA165" i="5"/>
  <c r="MN165" i="5"/>
  <c r="NA165" i="5"/>
  <c r="NN165" i="5"/>
  <c r="AE165" i="5"/>
  <c r="AS165" i="5"/>
  <c r="BI165" i="5"/>
  <c r="BW165" i="5"/>
  <c r="CK165" i="5"/>
  <c r="CY165" i="5"/>
  <c r="DM165" i="5"/>
  <c r="DZ165" i="5"/>
  <c r="EN165" i="5"/>
  <c r="FA165" i="5"/>
  <c r="FN165" i="5"/>
  <c r="GA165" i="5"/>
  <c r="GN165" i="5"/>
  <c r="HA165" i="5"/>
  <c r="HN165" i="5"/>
  <c r="IA165" i="5"/>
  <c r="IN165" i="5"/>
  <c r="JA165" i="5"/>
  <c r="JN165" i="5"/>
  <c r="KB165" i="5"/>
  <c r="KO165" i="5"/>
  <c r="LB165" i="5"/>
  <c r="LO165" i="5"/>
  <c r="MB165" i="5"/>
  <c r="MO165" i="5"/>
  <c r="NB165" i="5"/>
  <c r="NO165" i="5"/>
  <c r="CM165" i="5"/>
  <c r="FP165" i="5"/>
  <c r="IP165" i="5"/>
  <c r="LQ165" i="5"/>
  <c r="CZ165" i="5"/>
  <c r="GB165" i="5"/>
  <c r="JB165" i="5"/>
  <c r="MC165" i="5"/>
  <c r="DA165" i="5"/>
  <c r="GC165" i="5"/>
  <c r="JD165" i="5"/>
  <c r="MD165" i="5"/>
  <c r="AF165" i="5"/>
  <c r="DN165" i="5"/>
  <c r="GO165" i="5"/>
  <c r="JP165" i="5"/>
  <c r="MP165" i="5"/>
  <c r="AG165" i="5"/>
  <c r="DP165" i="5"/>
  <c r="GP165" i="5"/>
  <c r="JQ165" i="5"/>
  <c r="MQ165" i="5"/>
  <c r="AT165" i="5"/>
  <c r="EB165" i="5"/>
  <c r="HB165" i="5"/>
  <c r="KC165" i="5"/>
  <c r="NC165" i="5"/>
  <c r="AW165" i="5"/>
  <c r="EC165" i="5"/>
  <c r="HC165" i="5"/>
  <c r="KD165" i="5"/>
  <c r="ND165" i="5"/>
  <c r="BJ165" i="5"/>
  <c r="EO165" i="5"/>
  <c r="HO165" i="5"/>
  <c r="KP165" i="5"/>
  <c r="NP165" i="5"/>
  <c r="BK165" i="5"/>
  <c r="EP165" i="5"/>
  <c r="HP165" i="5"/>
  <c r="KQ165" i="5"/>
  <c r="NQ165" i="5"/>
  <c r="LP165" i="5"/>
  <c r="BX165" i="5"/>
  <c r="BY165" i="5"/>
  <c r="CL165" i="5"/>
  <c r="FB165" i="5"/>
  <c r="FC165" i="5"/>
  <c r="FO165" i="5"/>
  <c r="IB165" i="5"/>
  <c r="IC165" i="5"/>
  <c r="S165" i="5"/>
  <c r="LD165" i="5"/>
  <c r="IO165" i="5"/>
  <c r="LC165" i="5"/>
  <c r="S117" i="5"/>
  <c r="S123" i="5"/>
  <c r="S86" i="5"/>
  <c r="T144" i="5"/>
  <c r="AF144" i="5"/>
  <c r="AR144" i="5"/>
  <c r="BD144" i="5"/>
  <c r="BP144" i="5"/>
  <c r="CB144" i="5"/>
  <c r="CN144" i="5"/>
  <c r="CZ144" i="5"/>
  <c r="DL144" i="5"/>
  <c r="DX144" i="5"/>
  <c r="EJ144" i="5"/>
  <c r="EV144" i="5"/>
  <c r="U144" i="5"/>
  <c r="AA144" i="5"/>
  <c r="AN144" i="5"/>
  <c r="BA144" i="5"/>
  <c r="BN144" i="5"/>
  <c r="CA144" i="5"/>
  <c r="CO144" i="5"/>
  <c r="DB144" i="5"/>
  <c r="DO144" i="5"/>
  <c r="EB144" i="5"/>
  <c r="EO144" i="5"/>
  <c r="FB144" i="5"/>
  <c r="FN144" i="5"/>
  <c r="FZ144" i="5"/>
  <c r="GL144" i="5"/>
  <c r="GX144" i="5"/>
  <c r="HJ144" i="5"/>
  <c r="HV144" i="5"/>
  <c r="IH144" i="5"/>
  <c r="IT144" i="5"/>
  <c r="JF144" i="5"/>
  <c r="JR144" i="5"/>
  <c r="KD144" i="5"/>
  <c r="KP144" i="5"/>
  <c r="LB144" i="5"/>
  <c r="LN144" i="5"/>
  <c r="LZ144" i="5"/>
  <c r="ML144" i="5"/>
  <c r="MX144" i="5"/>
  <c r="NJ144" i="5"/>
  <c r="AB144" i="5"/>
  <c r="AO144" i="5"/>
  <c r="BB144" i="5"/>
  <c r="BO144" i="5"/>
  <c r="CC144" i="5"/>
  <c r="CP144" i="5"/>
  <c r="DC144" i="5"/>
  <c r="DP144" i="5"/>
  <c r="EC144" i="5"/>
  <c r="EP144" i="5"/>
  <c r="FC144" i="5"/>
  <c r="FO144" i="5"/>
  <c r="GA144" i="5"/>
  <c r="GM144" i="5"/>
  <c r="GY144" i="5"/>
  <c r="HK144" i="5"/>
  <c r="HW144" i="5"/>
  <c r="II144" i="5"/>
  <c r="IU144" i="5"/>
  <c r="JG144" i="5"/>
  <c r="JS144" i="5"/>
  <c r="KE144" i="5"/>
  <c r="KQ144" i="5"/>
  <c r="LC144" i="5"/>
  <c r="LO144" i="5"/>
  <c r="MA144" i="5"/>
  <c r="MM144" i="5"/>
  <c r="MY144" i="5"/>
  <c r="NK144" i="5"/>
  <c r="AC144" i="5"/>
  <c r="AP144" i="5"/>
  <c r="BC144" i="5"/>
  <c r="BQ144" i="5"/>
  <c r="CD144" i="5"/>
  <c r="CQ144" i="5"/>
  <c r="DD144" i="5"/>
  <c r="DQ144" i="5"/>
  <c r="ED144" i="5"/>
  <c r="EQ144" i="5"/>
  <c r="FD144" i="5"/>
  <c r="FP144" i="5"/>
  <c r="GB144" i="5"/>
  <c r="GN144" i="5"/>
  <c r="GZ144" i="5"/>
  <c r="HL144" i="5"/>
  <c r="HX144" i="5"/>
  <c r="IJ144" i="5"/>
  <c r="IV144" i="5"/>
  <c r="JH144" i="5"/>
  <c r="JT144" i="5"/>
  <c r="KF144" i="5"/>
  <c r="AD144" i="5"/>
  <c r="AQ144" i="5"/>
  <c r="BE144" i="5"/>
  <c r="BR144" i="5"/>
  <c r="CE144" i="5"/>
  <c r="CR144" i="5"/>
  <c r="DE144" i="5"/>
  <c r="DR144" i="5"/>
  <c r="EE144" i="5"/>
  <c r="ER144" i="5"/>
  <c r="FE144" i="5"/>
  <c r="FQ144" i="5"/>
  <c r="GC144" i="5"/>
  <c r="GO144" i="5"/>
  <c r="HA144" i="5"/>
  <c r="HM144" i="5"/>
  <c r="HY144" i="5"/>
  <c r="IK144" i="5"/>
  <c r="IW144" i="5"/>
  <c r="JI144" i="5"/>
  <c r="JU144" i="5"/>
  <c r="KG144" i="5"/>
  <c r="AE144" i="5"/>
  <c r="AS144" i="5"/>
  <c r="BF144" i="5"/>
  <c r="BS144" i="5"/>
  <c r="CF144" i="5"/>
  <c r="CS144" i="5"/>
  <c r="DF144" i="5"/>
  <c r="DS144" i="5"/>
  <c r="EF144" i="5"/>
  <c r="ES144" i="5"/>
  <c r="FF144" i="5"/>
  <c r="FR144" i="5"/>
  <c r="GD144" i="5"/>
  <c r="GP144" i="5"/>
  <c r="HB144" i="5"/>
  <c r="HN144" i="5"/>
  <c r="HZ144" i="5"/>
  <c r="IL144" i="5"/>
  <c r="IX144" i="5"/>
  <c r="JJ144" i="5"/>
  <c r="JV144" i="5"/>
  <c r="AG144" i="5"/>
  <c r="AT144" i="5"/>
  <c r="BG144" i="5"/>
  <c r="BT144" i="5"/>
  <c r="CG144" i="5"/>
  <c r="CT144" i="5"/>
  <c r="DG144" i="5"/>
  <c r="DT144" i="5"/>
  <c r="EG144" i="5"/>
  <c r="ET144" i="5"/>
  <c r="FG144" i="5"/>
  <c r="FS144" i="5"/>
  <c r="GE144" i="5"/>
  <c r="GQ144" i="5"/>
  <c r="HC144" i="5"/>
  <c r="HO144" i="5"/>
  <c r="IA144" i="5"/>
  <c r="IM144" i="5"/>
  <c r="IY144" i="5"/>
  <c r="JK144" i="5"/>
  <c r="JW144" i="5"/>
  <c r="KI144" i="5"/>
  <c r="KU144" i="5"/>
  <c r="AH144" i="5"/>
  <c r="AU144" i="5"/>
  <c r="BH144" i="5"/>
  <c r="BU144" i="5"/>
  <c r="CH144" i="5"/>
  <c r="X144" i="5"/>
  <c r="AZ144" i="5"/>
  <c r="CJ144" i="5"/>
  <c r="DJ144" i="5"/>
  <c r="EK144" i="5"/>
  <c r="FJ144" i="5"/>
  <c r="GH144" i="5"/>
  <c r="HF144" i="5"/>
  <c r="ID144" i="5"/>
  <c r="JB144" i="5"/>
  <c r="JZ144" i="5"/>
  <c r="KS144" i="5"/>
  <c r="LH144" i="5"/>
  <c r="LV144" i="5"/>
  <c r="MJ144" i="5"/>
  <c r="MZ144" i="5"/>
  <c r="NN144" i="5"/>
  <c r="Y144" i="5"/>
  <c r="BI144" i="5"/>
  <c r="CK144" i="5"/>
  <c r="DK144" i="5"/>
  <c r="EL144" i="5"/>
  <c r="FK144" i="5"/>
  <c r="GI144" i="5"/>
  <c r="HG144" i="5"/>
  <c r="IE144" i="5"/>
  <c r="JC144" i="5"/>
  <c r="KA144" i="5"/>
  <c r="KT144" i="5"/>
  <c r="LI144" i="5"/>
  <c r="LW144" i="5"/>
  <c r="MK144" i="5"/>
  <c r="NA144" i="5"/>
  <c r="NO144" i="5"/>
  <c r="Z144" i="5"/>
  <c r="BJ144" i="5"/>
  <c r="CL144" i="5"/>
  <c r="DM144" i="5"/>
  <c r="EM144" i="5"/>
  <c r="FL144" i="5"/>
  <c r="GJ144" i="5"/>
  <c r="HH144" i="5"/>
  <c r="IF144" i="5"/>
  <c r="JD144" i="5"/>
  <c r="KB144" i="5"/>
  <c r="KV144" i="5"/>
  <c r="LJ144" i="5"/>
  <c r="LX144" i="5"/>
  <c r="MN144" i="5"/>
  <c r="NB144" i="5"/>
  <c r="NP144" i="5"/>
  <c r="AI144" i="5"/>
  <c r="BK144" i="5"/>
  <c r="CM144" i="5"/>
  <c r="DN144" i="5"/>
  <c r="EN144" i="5"/>
  <c r="FM144" i="5"/>
  <c r="GK144" i="5"/>
  <c r="HI144" i="5"/>
  <c r="IG144" i="5"/>
  <c r="JE144" i="5"/>
  <c r="KC144" i="5"/>
  <c r="KW144" i="5"/>
  <c r="LK144" i="5"/>
  <c r="LY144" i="5"/>
  <c r="MO144" i="5"/>
  <c r="NC144" i="5"/>
  <c r="NQ144" i="5"/>
  <c r="AJ144" i="5"/>
  <c r="BL144" i="5"/>
  <c r="CU144" i="5"/>
  <c r="DU144" i="5"/>
  <c r="EU144" i="5"/>
  <c r="FT144" i="5"/>
  <c r="GR144" i="5"/>
  <c r="HP144" i="5"/>
  <c r="IN144" i="5"/>
  <c r="JL144" i="5"/>
  <c r="KH144" i="5"/>
  <c r="KX144" i="5"/>
  <c r="LL144" i="5"/>
  <c r="MB144" i="5"/>
  <c r="MP144" i="5"/>
  <c r="ND144" i="5"/>
  <c r="NR144" i="5"/>
  <c r="AK144" i="5"/>
  <c r="BM144" i="5"/>
  <c r="CV144" i="5"/>
  <c r="DV144" i="5"/>
  <c r="EW144" i="5"/>
  <c r="FU144" i="5"/>
  <c r="GS144" i="5"/>
  <c r="HQ144" i="5"/>
  <c r="IO144" i="5"/>
  <c r="JM144" i="5"/>
  <c r="KJ144" i="5"/>
  <c r="KY144" i="5"/>
  <c r="LM144" i="5"/>
  <c r="MC144" i="5"/>
  <c r="MQ144" i="5"/>
  <c r="NE144" i="5"/>
  <c r="NS144" i="5"/>
  <c r="AM144" i="5"/>
  <c r="BW144" i="5"/>
  <c r="CX144" i="5"/>
  <c r="DY144" i="5"/>
  <c r="EY144" i="5"/>
  <c r="FW144" i="5"/>
  <c r="GU144" i="5"/>
  <c r="HS144" i="5"/>
  <c r="IQ144" i="5"/>
  <c r="JO144" i="5"/>
  <c r="KL144" i="5"/>
  <c r="LA144" i="5"/>
  <c r="LQ144" i="5"/>
  <c r="ME144" i="5"/>
  <c r="MS144" i="5"/>
  <c r="NG144" i="5"/>
  <c r="AV144" i="5"/>
  <c r="BX144" i="5"/>
  <c r="CY144" i="5"/>
  <c r="DZ144" i="5"/>
  <c r="EZ144" i="5"/>
  <c r="FX144" i="5"/>
  <c r="GV144" i="5"/>
  <c r="HT144" i="5"/>
  <c r="IR144" i="5"/>
  <c r="JP144" i="5"/>
  <c r="KM144" i="5"/>
  <c r="LD144" i="5"/>
  <c r="LR144" i="5"/>
  <c r="MF144" i="5"/>
  <c r="MT144" i="5"/>
  <c r="NH144" i="5"/>
  <c r="AW144" i="5"/>
  <c r="BY144" i="5"/>
  <c r="DA144" i="5"/>
  <c r="EA144" i="5"/>
  <c r="FA144" i="5"/>
  <c r="FY144" i="5"/>
  <c r="GW144" i="5"/>
  <c r="HU144" i="5"/>
  <c r="IS144" i="5"/>
  <c r="JQ144" i="5"/>
  <c r="KN144" i="5"/>
  <c r="LE144" i="5"/>
  <c r="LS144" i="5"/>
  <c r="MG144" i="5"/>
  <c r="MU144" i="5"/>
  <c r="NI144" i="5"/>
  <c r="V144" i="5"/>
  <c r="AX144" i="5"/>
  <c r="BZ144" i="5"/>
  <c r="DH144" i="5"/>
  <c r="EH144" i="5"/>
  <c r="FH144" i="5"/>
  <c r="GF144" i="5"/>
  <c r="HD144" i="5"/>
  <c r="IB144" i="5"/>
  <c r="IZ144" i="5"/>
  <c r="JX144" i="5"/>
  <c r="KO144" i="5"/>
  <c r="LF144" i="5"/>
  <c r="LT144" i="5"/>
  <c r="MH144" i="5"/>
  <c r="MV144" i="5"/>
  <c r="NL144" i="5"/>
  <c r="W144" i="5"/>
  <c r="AY144" i="5"/>
  <c r="CI144" i="5"/>
  <c r="DI144" i="5"/>
  <c r="EI144" i="5"/>
  <c r="FI144" i="5"/>
  <c r="GG144" i="5"/>
  <c r="HE144" i="5"/>
  <c r="IC144" i="5"/>
  <c r="JA144" i="5"/>
  <c r="JY144" i="5"/>
  <c r="KR144" i="5"/>
  <c r="LG144" i="5"/>
  <c r="LU144" i="5"/>
  <c r="MI144" i="5"/>
  <c r="MW144" i="5"/>
  <c r="NM144" i="5"/>
  <c r="BV144" i="5"/>
  <c r="MD144" i="5"/>
  <c r="CW144" i="5"/>
  <c r="MR144" i="5"/>
  <c r="DW144" i="5"/>
  <c r="NF144" i="5"/>
  <c r="EX144" i="5"/>
  <c r="NT144" i="5"/>
  <c r="FV144" i="5"/>
  <c r="GT144" i="5"/>
  <c r="HR144" i="5"/>
  <c r="IP144" i="5"/>
  <c r="JN144" i="5"/>
  <c r="AL144" i="5"/>
  <c r="LP144" i="5"/>
  <c r="KK144" i="5"/>
  <c r="KZ144" i="5"/>
  <c r="S144" i="5"/>
  <c r="Y166" i="5"/>
  <c r="AK166" i="5"/>
  <c r="AW166" i="5"/>
  <c r="BI166" i="5"/>
  <c r="BU166" i="5"/>
  <c r="CG166" i="5"/>
  <c r="CS166" i="5"/>
  <c r="DE166" i="5"/>
  <c r="DQ166" i="5"/>
  <c r="EC166" i="5"/>
  <c r="EO166" i="5"/>
  <c r="AF166" i="5"/>
  <c r="AS166" i="5"/>
  <c r="BF166" i="5"/>
  <c r="BS166" i="5"/>
  <c r="CF166" i="5"/>
  <c r="CT166" i="5"/>
  <c r="DG166" i="5"/>
  <c r="DT166" i="5"/>
  <c r="EG166" i="5"/>
  <c r="ET166" i="5"/>
  <c r="FF166" i="5"/>
  <c r="FR166" i="5"/>
  <c r="GD166" i="5"/>
  <c r="GP166" i="5"/>
  <c r="HB166" i="5"/>
  <c r="HN166" i="5"/>
  <c r="HZ166" i="5"/>
  <c r="IL166" i="5"/>
  <c r="IX166" i="5"/>
  <c r="JJ166" i="5"/>
  <c r="JV166" i="5"/>
  <c r="KH166" i="5"/>
  <c r="KT166" i="5"/>
  <c r="LF166" i="5"/>
  <c r="LR166" i="5"/>
  <c r="MD166" i="5"/>
  <c r="MP166" i="5"/>
  <c r="NB166" i="5"/>
  <c r="NN166" i="5"/>
  <c r="T166" i="5"/>
  <c r="AG166" i="5"/>
  <c r="AT166" i="5"/>
  <c r="BG166" i="5"/>
  <c r="BT166" i="5"/>
  <c r="CH166" i="5"/>
  <c r="CU166" i="5"/>
  <c r="DH166" i="5"/>
  <c r="DU166" i="5"/>
  <c r="EH166" i="5"/>
  <c r="EU166" i="5"/>
  <c r="FG166" i="5"/>
  <c r="FS166" i="5"/>
  <c r="GE166" i="5"/>
  <c r="GQ166" i="5"/>
  <c r="HC166" i="5"/>
  <c r="HO166" i="5"/>
  <c r="IA166" i="5"/>
  <c r="IM166" i="5"/>
  <c r="IY166" i="5"/>
  <c r="JK166" i="5"/>
  <c r="JW166" i="5"/>
  <c r="KI166" i="5"/>
  <c r="KU166" i="5"/>
  <c r="LG166" i="5"/>
  <c r="LS166" i="5"/>
  <c r="ME166" i="5"/>
  <c r="MQ166" i="5"/>
  <c r="NC166" i="5"/>
  <c r="NO166" i="5"/>
  <c r="U166" i="5"/>
  <c r="AH166" i="5"/>
  <c r="AU166" i="5"/>
  <c r="BH166" i="5"/>
  <c r="BV166" i="5"/>
  <c r="CI166" i="5"/>
  <c r="CV166" i="5"/>
  <c r="DI166" i="5"/>
  <c r="DV166" i="5"/>
  <c r="EI166" i="5"/>
  <c r="EV166" i="5"/>
  <c r="FH166" i="5"/>
  <c r="FT166" i="5"/>
  <c r="GF166" i="5"/>
  <c r="GR166" i="5"/>
  <c r="HD166" i="5"/>
  <c r="HP166" i="5"/>
  <c r="IB166" i="5"/>
  <c r="IN166" i="5"/>
  <c r="IZ166" i="5"/>
  <c r="V166" i="5"/>
  <c r="AI166" i="5"/>
  <c r="AV166" i="5"/>
  <c r="BJ166" i="5"/>
  <c r="BW166" i="5"/>
  <c r="CJ166" i="5"/>
  <c r="CW166" i="5"/>
  <c r="DJ166" i="5"/>
  <c r="DW166" i="5"/>
  <c r="EJ166" i="5"/>
  <c r="EW166" i="5"/>
  <c r="FI166" i="5"/>
  <c r="FU166" i="5"/>
  <c r="GG166" i="5"/>
  <c r="GS166" i="5"/>
  <c r="HE166" i="5"/>
  <c r="HQ166" i="5"/>
  <c r="IC166" i="5"/>
  <c r="IO166" i="5"/>
  <c r="JA166" i="5"/>
  <c r="JM166" i="5"/>
  <c r="JY166" i="5"/>
  <c r="KK166" i="5"/>
  <c r="KW166" i="5"/>
  <c r="LI166" i="5"/>
  <c r="LU166" i="5"/>
  <c r="MG166" i="5"/>
  <c r="MS166" i="5"/>
  <c r="NE166" i="5"/>
  <c r="NQ166" i="5"/>
  <c r="W166" i="5"/>
  <c r="AJ166" i="5"/>
  <c r="AX166" i="5"/>
  <c r="BK166" i="5"/>
  <c r="BX166" i="5"/>
  <c r="CK166" i="5"/>
  <c r="CX166" i="5"/>
  <c r="DK166" i="5"/>
  <c r="DX166" i="5"/>
  <c r="EK166" i="5"/>
  <c r="EX166" i="5"/>
  <c r="FJ166" i="5"/>
  <c r="FV166" i="5"/>
  <c r="GH166" i="5"/>
  <c r="GT166" i="5"/>
  <c r="HF166" i="5"/>
  <c r="HR166" i="5"/>
  <c r="ID166" i="5"/>
  <c r="IP166" i="5"/>
  <c r="JB166" i="5"/>
  <c r="JN166" i="5"/>
  <c r="JZ166" i="5"/>
  <c r="KL166" i="5"/>
  <c r="KX166" i="5"/>
  <c r="LJ166" i="5"/>
  <c r="LV166" i="5"/>
  <c r="MH166" i="5"/>
  <c r="MT166" i="5"/>
  <c r="NF166" i="5"/>
  <c r="NR166" i="5"/>
  <c r="X166" i="5"/>
  <c r="AL166" i="5"/>
  <c r="AY166" i="5"/>
  <c r="BL166" i="5"/>
  <c r="BY166" i="5"/>
  <c r="CL166" i="5"/>
  <c r="CY166" i="5"/>
  <c r="DL166" i="5"/>
  <c r="DY166" i="5"/>
  <c r="EL166" i="5"/>
  <c r="EY166" i="5"/>
  <c r="FK166" i="5"/>
  <c r="FW166" i="5"/>
  <c r="GI166" i="5"/>
  <c r="GU166" i="5"/>
  <c r="HG166" i="5"/>
  <c r="HS166" i="5"/>
  <c r="IE166" i="5"/>
  <c r="IQ166" i="5"/>
  <c r="JC166" i="5"/>
  <c r="JO166" i="5"/>
  <c r="KA166" i="5"/>
  <c r="KM166" i="5"/>
  <c r="KY166" i="5"/>
  <c r="LK166" i="5"/>
  <c r="LW166" i="5"/>
  <c r="MI166" i="5"/>
  <c r="MU166" i="5"/>
  <c r="NG166" i="5"/>
  <c r="NS166" i="5"/>
  <c r="Z166" i="5"/>
  <c r="AM166" i="5"/>
  <c r="AZ166" i="5"/>
  <c r="BM166" i="5"/>
  <c r="BZ166" i="5"/>
  <c r="CM166" i="5"/>
  <c r="CZ166" i="5"/>
  <c r="DM166" i="5"/>
  <c r="DZ166" i="5"/>
  <c r="EM166" i="5"/>
  <c r="EZ166" i="5"/>
  <c r="FL166" i="5"/>
  <c r="FX166" i="5"/>
  <c r="GJ166" i="5"/>
  <c r="GV166" i="5"/>
  <c r="HH166" i="5"/>
  <c r="HT166" i="5"/>
  <c r="IF166" i="5"/>
  <c r="IR166" i="5"/>
  <c r="JD166" i="5"/>
  <c r="JP166" i="5"/>
  <c r="KB166" i="5"/>
  <c r="KN166" i="5"/>
  <c r="KZ166" i="5"/>
  <c r="LL166" i="5"/>
  <c r="LX166" i="5"/>
  <c r="MJ166" i="5"/>
  <c r="MV166" i="5"/>
  <c r="NH166" i="5"/>
  <c r="NT166" i="5"/>
  <c r="AA166" i="5"/>
  <c r="AN166" i="5"/>
  <c r="BA166" i="5"/>
  <c r="BN166" i="5"/>
  <c r="CA166" i="5"/>
  <c r="CN166" i="5"/>
  <c r="DA166" i="5"/>
  <c r="DN166" i="5"/>
  <c r="EA166" i="5"/>
  <c r="EN166" i="5"/>
  <c r="FA166" i="5"/>
  <c r="FM166" i="5"/>
  <c r="FY166" i="5"/>
  <c r="GK166" i="5"/>
  <c r="GW166" i="5"/>
  <c r="HI166" i="5"/>
  <c r="HU166" i="5"/>
  <c r="IG166" i="5"/>
  <c r="IS166" i="5"/>
  <c r="JE166" i="5"/>
  <c r="JQ166" i="5"/>
  <c r="KC166" i="5"/>
  <c r="KO166" i="5"/>
  <c r="LA166" i="5"/>
  <c r="LM166" i="5"/>
  <c r="LY166" i="5"/>
  <c r="MK166" i="5"/>
  <c r="MW166" i="5"/>
  <c r="NI166" i="5"/>
  <c r="AB166" i="5"/>
  <c r="AO166" i="5"/>
  <c r="BB166" i="5"/>
  <c r="BO166" i="5"/>
  <c r="CB166" i="5"/>
  <c r="CO166" i="5"/>
  <c r="DB166" i="5"/>
  <c r="DO166" i="5"/>
  <c r="EB166" i="5"/>
  <c r="EP166" i="5"/>
  <c r="FB166" i="5"/>
  <c r="FN166" i="5"/>
  <c r="FZ166" i="5"/>
  <c r="GL166" i="5"/>
  <c r="GX166" i="5"/>
  <c r="HJ166" i="5"/>
  <c r="HV166" i="5"/>
  <c r="IH166" i="5"/>
  <c r="IT166" i="5"/>
  <c r="JF166" i="5"/>
  <c r="JR166" i="5"/>
  <c r="KD166" i="5"/>
  <c r="KP166" i="5"/>
  <c r="LB166" i="5"/>
  <c r="LN166" i="5"/>
  <c r="LZ166" i="5"/>
  <c r="ML166" i="5"/>
  <c r="MX166" i="5"/>
  <c r="NJ166" i="5"/>
  <c r="AC166" i="5"/>
  <c r="AP166" i="5"/>
  <c r="BC166" i="5"/>
  <c r="BP166" i="5"/>
  <c r="CC166" i="5"/>
  <c r="CP166" i="5"/>
  <c r="DC166" i="5"/>
  <c r="DP166" i="5"/>
  <c r="ED166" i="5"/>
  <c r="EQ166" i="5"/>
  <c r="FC166" i="5"/>
  <c r="FO166" i="5"/>
  <c r="GA166" i="5"/>
  <c r="GM166" i="5"/>
  <c r="GY166" i="5"/>
  <c r="HK166" i="5"/>
  <c r="HW166" i="5"/>
  <c r="II166" i="5"/>
  <c r="IU166" i="5"/>
  <c r="JG166" i="5"/>
  <c r="JS166" i="5"/>
  <c r="KE166" i="5"/>
  <c r="BR166" i="5"/>
  <c r="ES166" i="5"/>
  <c r="HM166" i="5"/>
  <c r="JX166" i="5"/>
  <c r="LO166" i="5"/>
  <c r="MY166" i="5"/>
  <c r="CD166" i="5"/>
  <c r="FD166" i="5"/>
  <c r="HX166" i="5"/>
  <c r="KF166" i="5"/>
  <c r="LP166" i="5"/>
  <c r="MZ166" i="5"/>
  <c r="CE166" i="5"/>
  <c r="FE166" i="5"/>
  <c r="HY166" i="5"/>
  <c r="KG166" i="5"/>
  <c r="LQ166" i="5"/>
  <c r="NA166" i="5"/>
  <c r="CQ166" i="5"/>
  <c r="FP166" i="5"/>
  <c r="IJ166" i="5"/>
  <c r="KJ166" i="5"/>
  <c r="LT166" i="5"/>
  <c r="ND166" i="5"/>
  <c r="CR166" i="5"/>
  <c r="FQ166" i="5"/>
  <c r="IK166" i="5"/>
  <c r="KQ166" i="5"/>
  <c r="MA166" i="5"/>
  <c r="NK166" i="5"/>
  <c r="AD166" i="5"/>
  <c r="DD166" i="5"/>
  <c r="GB166" i="5"/>
  <c r="IV166" i="5"/>
  <c r="KR166" i="5"/>
  <c r="MB166" i="5"/>
  <c r="NL166" i="5"/>
  <c r="AE166" i="5"/>
  <c r="DF166" i="5"/>
  <c r="GC166" i="5"/>
  <c r="IW166" i="5"/>
  <c r="KS166" i="5"/>
  <c r="MC166" i="5"/>
  <c r="NM166" i="5"/>
  <c r="AQ166" i="5"/>
  <c r="DR166" i="5"/>
  <c r="GN166" i="5"/>
  <c r="JH166" i="5"/>
  <c r="KV166" i="5"/>
  <c r="MF166" i="5"/>
  <c r="NP166" i="5"/>
  <c r="AR166" i="5"/>
  <c r="DS166" i="5"/>
  <c r="GO166" i="5"/>
  <c r="JI166" i="5"/>
  <c r="LC166" i="5"/>
  <c r="MM166" i="5"/>
  <c r="HL166" i="5"/>
  <c r="JL166" i="5"/>
  <c r="JT166" i="5"/>
  <c r="JU166" i="5"/>
  <c r="BD166" i="5"/>
  <c r="LD166" i="5"/>
  <c r="BE166" i="5"/>
  <c r="LE166" i="5"/>
  <c r="BQ166" i="5"/>
  <c r="LH166" i="5"/>
  <c r="S166" i="5"/>
  <c r="EE166" i="5"/>
  <c r="MN166" i="5"/>
  <c r="EF166" i="5"/>
  <c r="MO166" i="5"/>
  <c r="HA166" i="5"/>
  <c r="MR166" i="5"/>
  <c r="ER166" i="5"/>
  <c r="GZ166" i="5"/>
  <c r="S124" i="5"/>
  <c r="I133" i="5"/>
  <c r="S87" i="5"/>
  <c r="AD177" i="5"/>
  <c r="AP177" i="5"/>
  <c r="BB177" i="5"/>
  <c r="BN177" i="5"/>
  <c r="BZ177" i="5"/>
  <c r="CL177" i="5"/>
  <c r="CX177" i="5"/>
  <c r="DJ177" i="5"/>
  <c r="DV177" i="5"/>
  <c r="EH177" i="5"/>
  <c r="ET177" i="5"/>
  <c r="FF177" i="5"/>
  <c r="FR177" i="5"/>
  <c r="GD177" i="5"/>
  <c r="GP177" i="5"/>
  <c r="HB177" i="5"/>
  <c r="HN177" i="5"/>
  <c r="HZ177" i="5"/>
  <c r="IL177" i="5"/>
  <c r="IX177" i="5"/>
  <c r="JJ177" i="5"/>
  <c r="JV177" i="5"/>
  <c r="KH177" i="5"/>
  <c r="KT177" i="5"/>
  <c r="LF177" i="5"/>
  <c r="LR177" i="5"/>
  <c r="MD177" i="5"/>
  <c r="MP177" i="5"/>
  <c r="NB177" i="5"/>
  <c r="NN177" i="5"/>
  <c r="AE177" i="5"/>
  <c r="AR177" i="5"/>
  <c r="BE177" i="5"/>
  <c r="BR177" i="5"/>
  <c r="CE177" i="5"/>
  <c r="CR177" i="5"/>
  <c r="DE177" i="5"/>
  <c r="DR177" i="5"/>
  <c r="EE177" i="5"/>
  <c r="ER177" i="5"/>
  <c r="FE177" i="5"/>
  <c r="FS177" i="5"/>
  <c r="GF177" i="5"/>
  <c r="GS177" i="5"/>
  <c r="HF177" i="5"/>
  <c r="HS177" i="5"/>
  <c r="IF177" i="5"/>
  <c r="IS177" i="5"/>
  <c r="JF177" i="5"/>
  <c r="JS177" i="5"/>
  <c r="KF177" i="5"/>
  <c r="KS177" i="5"/>
  <c r="LG177" i="5"/>
  <c r="LT177" i="5"/>
  <c r="MG177" i="5"/>
  <c r="MT177" i="5"/>
  <c r="NG177" i="5"/>
  <c r="NT177" i="5"/>
  <c r="AF177" i="5"/>
  <c r="AS177" i="5"/>
  <c r="BF177" i="5"/>
  <c r="BS177" i="5"/>
  <c r="CF177" i="5"/>
  <c r="CS177" i="5"/>
  <c r="DF177" i="5"/>
  <c r="DS177" i="5"/>
  <c r="EF177" i="5"/>
  <c r="ES177" i="5"/>
  <c r="FG177" i="5"/>
  <c r="FT177" i="5"/>
  <c r="GG177" i="5"/>
  <c r="GT177" i="5"/>
  <c r="HG177" i="5"/>
  <c r="HT177" i="5"/>
  <c r="IG177" i="5"/>
  <c r="IT177" i="5"/>
  <c r="JG177" i="5"/>
  <c r="JT177" i="5"/>
  <c r="KG177" i="5"/>
  <c r="KU177" i="5"/>
  <c r="LH177" i="5"/>
  <c r="LU177" i="5"/>
  <c r="MH177" i="5"/>
  <c r="MU177" i="5"/>
  <c r="NH177" i="5"/>
  <c r="T177" i="5"/>
  <c r="AG177" i="5"/>
  <c r="AT177" i="5"/>
  <c r="BG177" i="5"/>
  <c r="BT177" i="5"/>
  <c r="CG177" i="5"/>
  <c r="CT177" i="5"/>
  <c r="DG177" i="5"/>
  <c r="DT177" i="5"/>
  <c r="EG177" i="5"/>
  <c r="EU177" i="5"/>
  <c r="FH177" i="5"/>
  <c r="FU177" i="5"/>
  <c r="GH177" i="5"/>
  <c r="GU177" i="5"/>
  <c r="HH177" i="5"/>
  <c r="HU177" i="5"/>
  <c r="IH177" i="5"/>
  <c r="IU177" i="5"/>
  <c r="JH177" i="5"/>
  <c r="JU177" i="5"/>
  <c r="KI177" i="5"/>
  <c r="KV177" i="5"/>
  <c r="LI177" i="5"/>
  <c r="LV177" i="5"/>
  <c r="MI177" i="5"/>
  <c r="MV177" i="5"/>
  <c r="NI177" i="5"/>
  <c r="U177" i="5"/>
  <c r="AH177" i="5"/>
  <c r="AU177" i="5"/>
  <c r="BH177" i="5"/>
  <c r="BU177" i="5"/>
  <c r="CH177" i="5"/>
  <c r="CU177" i="5"/>
  <c r="DH177" i="5"/>
  <c r="DU177" i="5"/>
  <c r="EI177" i="5"/>
  <c r="EV177" i="5"/>
  <c r="FI177" i="5"/>
  <c r="FV177" i="5"/>
  <c r="GI177" i="5"/>
  <c r="GV177" i="5"/>
  <c r="HI177" i="5"/>
  <c r="HV177" i="5"/>
  <c r="II177" i="5"/>
  <c r="IV177" i="5"/>
  <c r="JI177" i="5"/>
  <c r="JW177" i="5"/>
  <c r="KJ177" i="5"/>
  <c r="KW177" i="5"/>
  <c r="LJ177" i="5"/>
  <c r="LW177" i="5"/>
  <c r="MJ177" i="5"/>
  <c r="MW177" i="5"/>
  <c r="NJ177" i="5"/>
  <c r="V177" i="5"/>
  <c r="AI177" i="5"/>
  <c r="AV177" i="5"/>
  <c r="BI177" i="5"/>
  <c r="BV177" i="5"/>
  <c r="CI177" i="5"/>
  <c r="CV177" i="5"/>
  <c r="DI177" i="5"/>
  <c r="DW177" i="5"/>
  <c r="EJ177" i="5"/>
  <c r="EW177" i="5"/>
  <c r="FJ177" i="5"/>
  <c r="FW177" i="5"/>
  <c r="GJ177" i="5"/>
  <c r="GW177" i="5"/>
  <c r="HJ177" i="5"/>
  <c r="HW177" i="5"/>
  <c r="IJ177" i="5"/>
  <c r="IW177" i="5"/>
  <c r="JK177" i="5"/>
  <c r="JX177" i="5"/>
  <c r="KK177" i="5"/>
  <c r="KX177" i="5"/>
  <c r="LK177" i="5"/>
  <c r="LX177" i="5"/>
  <c r="MK177" i="5"/>
  <c r="MX177" i="5"/>
  <c r="NK177" i="5"/>
  <c r="W177" i="5"/>
  <c r="AJ177" i="5"/>
  <c r="AW177" i="5"/>
  <c r="BJ177" i="5"/>
  <c r="BW177" i="5"/>
  <c r="CJ177" i="5"/>
  <c r="CW177" i="5"/>
  <c r="DK177" i="5"/>
  <c r="DX177" i="5"/>
  <c r="EK177" i="5"/>
  <c r="EX177" i="5"/>
  <c r="FK177" i="5"/>
  <c r="FX177" i="5"/>
  <c r="GK177" i="5"/>
  <c r="GX177" i="5"/>
  <c r="HK177" i="5"/>
  <c r="HX177" i="5"/>
  <c r="IK177" i="5"/>
  <c r="IY177" i="5"/>
  <c r="JL177" i="5"/>
  <c r="JY177" i="5"/>
  <c r="KL177" i="5"/>
  <c r="KY177" i="5"/>
  <c r="LL177" i="5"/>
  <c r="LY177" i="5"/>
  <c r="ML177" i="5"/>
  <c r="MY177" i="5"/>
  <c r="NL177" i="5"/>
  <c r="X177" i="5"/>
  <c r="AK177" i="5"/>
  <c r="AX177" i="5"/>
  <c r="BK177" i="5"/>
  <c r="BX177" i="5"/>
  <c r="CK177" i="5"/>
  <c r="CY177" i="5"/>
  <c r="DL177" i="5"/>
  <c r="DY177" i="5"/>
  <c r="EL177" i="5"/>
  <c r="EY177" i="5"/>
  <c r="FL177" i="5"/>
  <c r="FY177" i="5"/>
  <c r="GL177" i="5"/>
  <c r="GY177" i="5"/>
  <c r="HL177" i="5"/>
  <c r="HY177" i="5"/>
  <c r="IM177" i="5"/>
  <c r="IZ177" i="5"/>
  <c r="JM177" i="5"/>
  <c r="JZ177" i="5"/>
  <c r="KM177" i="5"/>
  <c r="KZ177" i="5"/>
  <c r="LM177" i="5"/>
  <c r="LZ177" i="5"/>
  <c r="MM177" i="5"/>
  <c r="MZ177" i="5"/>
  <c r="NM177" i="5"/>
  <c r="Y177" i="5"/>
  <c r="AL177" i="5"/>
  <c r="AY177" i="5"/>
  <c r="BL177" i="5"/>
  <c r="BY177" i="5"/>
  <c r="CM177" i="5"/>
  <c r="CZ177" i="5"/>
  <c r="DM177" i="5"/>
  <c r="DZ177" i="5"/>
  <c r="EM177" i="5"/>
  <c r="EZ177" i="5"/>
  <c r="FM177" i="5"/>
  <c r="FZ177" i="5"/>
  <c r="GM177" i="5"/>
  <c r="GZ177" i="5"/>
  <c r="HM177" i="5"/>
  <c r="IA177" i="5"/>
  <c r="IN177" i="5"/>
  <c r="JA177" i="5"/>
  <c r="JN177" i="5"/>
  <c r="KA177" i="5"/>
  <c r="KN177" i="5"/>
  <c r="LA177" i="5"/>
  <c r="LN177" i="5"/>
  <c r="MA177" i="5"/>
  <c r="MN177" i="5"/>
  <c r="NA177" i="5"/>
  <c r="NO177" i="5"/>
  <c r="Z177" i="5"/>
  <c r="AM177" i="5"/>
  <c r="AZ177" i="5"/>
  <c r="BM177" i="5"/>
  <c r="CA177" i="5"/>
  <c r="CN177" i="5"/>
  <c r="DA177" i="5"/>
  <c r="DN177" i="5"/>
  <c r="EA177" i="5"/>
  <c r="EN177" i="5"/>
  <c r="FA177" i="5"/>
  <c r="FN177" i="5"/>
  <c r="GA177" i="5"/>
  <c r="GN177" i="5"/>
  <c r="HA177" i="5"/>
  <c r="HO177" i="5"/>
  <c r="IB177" i="5"/>
  <c r="IO177" i="5"/>
  <c r="JB177" i="5"/>
  <c r="JO177" i="5"/>
  <c r="KB177" i="5"/>
  <c r="KO177" i="5"/>
  <c r="LB177" i="5"/>
  <c r="LO177" i="5"/>
  <c r="MB177" i="5"/>
  <c r="MO177" i="5"/>
  <c r="NC177" i="5"/>
  <c r="NP177" i="5"/>
  <c r="AA177" i="5"/>
  <c r="AN177" i="5"/>
  <c r="BA177" i="5"/>
  <c r="BO177" i="5"/>
  <c r="CB177" i="5"/>
  <c r="CO177" i="5"/>
  <c r="DB177" i="5"/>
  <c r="DO177" i="5"/>
  <c r="EB177" i="5"/>
  <c r="EO177" i="5"/>
  <c r="FB177" i="5"/>
  <c r="FO177" i="5"/>
  <c r="GB177" i="5"/>
  <c r="GO177" i="5"/>
  <c r="HC177" i="5"/>
  <c r="HP177" i="5"/>
  <c r="IC177" i="5"/>
  <c r="IP177" i="5"/>
  <c r="JC177" i="5"/>
  <c r="JP177" i="5"/>
  <c r="KC177" i="5"/>
  <c r="KP177" i="5"/>
  <c r="LC177" i="5"/>
  <c r="LP177" i="5"/>
  <c r="MC177" i="5"/>
  <c r="MQ177" i="5"/>
  <c r="ND177" i="5"/>
  <c r="NQ177" i="5"/>
  <c r="AQ177" i="5"/>
  <c r="DQ177" i="5"/>
  <c r="GR177" i="5"/>
  <c r="JR177" i="5"/>
  <c r="MS177" i="5"/>
  <c r="BC177" i="5"/>
  <c r="EC177" i="5"/>
  <c r="HD177" i="5"/>
  <c r="KD177" i="5"/>
  <c r="NE177" i="5"/>
  <c r="BD177" i="5"/>
  <c r="ED177" i="5"/>
  <c r="HE177" i="5"/>
  <c r="KE177" i="5"/>
  <c r="NF177" i="5"/>
  <c r="BP177" i="5"/>
  <c r="EP177" i="5"/>
  <c r="HQ177" i="5"/>
  <c r="KQ177" i="5"/>
  <c r="NR177" i="5"/>
  <c r="BQ177" i="5"/>
  <c r="EQ177" i="5"/>
  <c r="HR177" i="5"/>
  <c r="KR177" i="5"/>
  <c r="NS177" i="5"/>
  <c r="CC177" i="5"/>
  <c r="FC177" i="5"/>
  <c r="ID177" i="5"/>
  <c r="LD177" i="5"/>
  <c r="CD177" i="5"/>
  <c r="FD177" i="5"/>
  <c r="IE177" i="5"/>
  <c r="LE177" i="5"/>
  <c r="CP177" i="5"/>
  <c r="FP177" i="5"/>
  <c r="IQ177" i="5"/>
  <c r="LQ177" i="5"/>
  <c r="CQ177" i="5"/>
  <c r="FQ177" i="5"/>
  <c r="IR177" i="5"/>
  <c r="LS177" i="5"/>
  <c r="JQ177" i="5"/>
  <c r="AB177" i="5"/>
  <c r="ME177" i="5"/>
  <c r="AC177" i="5"/>
  <c r="MF177" i="5"/>
  <c r="AO177" i="5"/>
  <c r="MR177" i="5"/>
  <c r="DC177" i="5"/>
  <c r="DD177" i="5"/>
  <c r="DP177" i="5"/>
  <c r="GC177" i="5"/>
  <c r="S177" i="5"/>
  <c r="GE177" i="5"/>
  <c r="JE177" i="5"/>
  <c r="GQ177" i="5"/>
  <c r="JD177" i="5"/>
  <c r="AC160" i="5"/>
  <c r="AO160" i="5"/>
  <c r="BA160" i="5"/>
  <c r="BM160" i="5"/>
  <c r="BY160" i="5"/>
  <c r="CK160" i="5"/>
  <c r="CW160" i="5"/>
  <c r="DI160" i="5"/>
  <c r="DU160" i="5"/>
  <c r="EG160" i="5"/>
  <c r="ES160" i="5"/>
  <c r="FE160" i="5"/>
  <c r="FQ160" i="5"/>
  <c r="GC160" i="5"/>
  <c r="GO160" i="5"/>
  <c r="HA160" i="5"/>
  <c r="HM160" i="5"/>
  <c r="HY160" i="5"/>
  <c r="IK160" i="5"/>
  <c r="IW160" i="5"/>
  <c r="JI160" i="5"/>
  <c r="JU160" i="5"/>
  <c r="KG160" i="5"/>
  <c r="KS160" i="5"/>
  <c r="LE160" i="5"/>
  <c r="LQ160" i="5"/>
  <c r="MC160" i="5"/>
  <c r="MO160" i="5"/>
  <c r="NA160" i="5"/>
  <c r="NM160" i="5"/>
  <c r="AD160" i="5"/>
  <c r="AP160" i="5"/>
  <c r="BB160" i="5"/>
  <c r="BN160" i="5"/>
  <c r="BZ160" i="5"/>
  <c r="CL160" i="5"/>
  <c r="CX160" i="5"/>
  <c r="DJ160" i="5"/>
  <c r="DV160" i="5"/>
  <c r="EH160" i="5"/>
  <c r="ET160" i="5"/>
  <c r="FF160" i="5"/>
  <c r="FR160" i="5"/>
  <c r="GD160" i="5"/>
  <c r="GP160" i="5"/>
  <c r="HB160" i="5"/>
  <c r="HN160" i="5"/>
  <c r="HZ160" i="5"/>
  <c r="IL160" i="5"/>
  <c r="IX160" i="5"/>
  <c r="JJ160" i="5"/>
  <c r="JV160" i="5"/>
  <c r="KH160" i="5"/>
  <c r="KT160" i="5"/>
  <c r="LF160" i="5"/>
  <c r="LR160" i="5"/>
  <c r="MD160" i="5"/>
  <c r="MP160" i="5"/>
  <c r="NB160" i="5"/>
  <c r="NN160" i="5"/>
  <c r="AE160" i="5"/>
  <c r="AQ160" i="5"/>
  <c r="BC160" i="5"/>
  <c r="BO160" i="5"/>
  <c r="CA160" i="5"/>
  <c r="CM160" i="5"/>
  <c r="CY160" i="5"/>
  <c r="DK160" i="5"/>
  <c r="DW160" i="5"/>
  <c r="EI160" i="5"/>
  <c r="EU160" i="5"/>
  <c r="FG160" i="5"/>
  <c r="FS160" i="5"/>
  <c r="GE160" i="5"/>
  <c r="GQ160" i="5"/>
  <c r="HC160" i="5"/>
  <c r="HO160" i="5"/>
  <c r="IA160" i="5"/>
  <c r="IM160" i="5"/>
  <c r="IY160" i="5"/>
  <c r="JK160" i="5"/>
  <c r="JW160" i="5"/>
  <c r="KI160" i="5"/>
  <c r="KU160" i="5"/>
  <c r="LG160" i="5"/>
  <c r="LS160" i="5"/>
  <c r="ME160" i="5"/>
  <c r="MQ160" i="5"/>
  <c r="NC160" i="5"/>
  <c r="NO160" i="5"/>
  <c r="T160" i="5"/>
  <c r="AF160" i="5"/>
  <c r="AR160" i="5"/>
  <c r="BD160" i="5"/>
  <c r="BP160" i="5"/>
  <c r="CB160" i="5"/>
  <c r="CN160" i="5"/>
  <c r="CZ160" i="5"/>
  <c r="DL160" i="5"/>
  <c r="DX160" i="5"/>
  <c r="EJ160" i="5"/>
  <c r="EV160" i="5"/>
  <c r="FH160" i="5"/>
  <c r="FT160" i="5"/>
  <c r="GF160" i="5"/>
  <c r="GR160" i="5"/>
  <c r="HD160" i="5"/>
  <c r="HP160" i="5"/>
  <c r="IB160" i="5"/>
  <c r="IN160" i="5"/>
  <c r="IZ160" i="5"/>
  <c r="JL160" i="5"/>
  <c r="JX160" i="5"/>
  <c r="KJ160" i="5"/>
  <c r="KV160" i="5"/>
  <c r="LH160" i="5"/>
  <c r="LT160" i="5"/>
  <c r="MF160" i="5"/>
  <c r="MR160" i="5"/>
  <c r="ND160" i="5"/>
  <c r="NP160" i="5"/>
  <c r="U160" i="5"/>
  <c r="AG160" i="5"/>
  <c r="AS160" i="5"/>
  <c r="BE160" i="5"/>
  <c r="BQ160" i="5"/>
  <c r="CC160" i="5"/>
  <c r="CO160" i="5"/>
  <c r="DA160" i="5"/>
  <c r="DM160" i="5"/>
  <c r="DY160" i="5"/>
  <c r="EK160" i="5"/>
  <c r="EW160" i="5"/>
  <c r="FI160" i="5"/>
  <c r="FU160" i="5"/>
  <c r="GG160" i="5"/>
  <c r="GS160" i="5"/>
  <c r="HE160" i="5"/>
  <c r="HQ160" i="5"/>
  <c r="IC160" i="5"/>
  <c r="IO160" i="5"/>
  <c r="JA160" i="5"/>
  <c r="JM160" i="5"/>
  <c r="JY160" i="5"/>
  <c r="KK160" i="5"/>
  <c r="KW160" i="5"/>
  <c r="LI160" i="5"/>
  <c r="LU160" i="5"/>
  <c r="MG160" i="5"/>
  <c r="MS160" i="5"/>
  <c r="NE160" i="5"/>
  <c r="NQ160" i="5"/>
  <c r="V160" i="5"/>
  <c r="AH160" i="5"/>
  <c r="AT160" i="5"/>
  <c r="BF160" i="5"/>
  <c r="BR160" i="5"/>
  <c r="CD160" i="5"/>
  <c r="CP160" i="5"/>
  <c r="DB160" i="5"/>
  <c r="DN160" i="5"/>
  <c r="DZ160" i="5"/>
  <c r="EL160" i="5"/>
  <c r="EX160" i="5"/>
  <c r="FJ160" i="5"/>
  <c r="FV160" i="5"/>
  <c r="GH160" i="5"/>
  <c r="GT160" i="5"/>
  <c r="HF160" i="5"/>
  <c r="HR160" i="5"/>
  <c r="ID160" i="5"/>
  <c r="IP160" i="5"/>
  <c r="JB160" i="5"/>
  <c r="JN160" i="5"/>
  <c r="JZ160" i="5"/>
  <c r="KL160" i="5"/>
  <c r="KX160" i="5"/>
  <c r="W160" i="5"/>
  <c r="AI160" i="5"/>
  <c r="AU160" i="5"/>
  <c r="X160" i="5"/>
  <c r="AJ160" i="5"/>
  <c r="AV160" i="5"/>
  <c r="BH160" i="5"/>
  <c r="BT160" i="5"/>
  <c r="CF160" i="5"/>
  <c r="CR160" i="5"/>
  <c r="DD160" i="5"/>
  <c r="DP160" i="5"/>
  <c r="EB160" i="5"/>
  <c r="EN160" i="5"/>
  <c r="EZ160" i="5"/>
  <c r="FL160" i="5"/>
  <c r="FX160" i="5"/>
  <c r="GJ160" i="5"/>
  <c r="GV160" i="5"/>
  <c r="HH160" i="5"/>
  <c r="HT160" i="5"/>
  <c r="IF160" i="5"/>
  <c r="IR160" i="5"/>
  <c r="JD160" i="5"/>
  <c r="JP160" i="5"/>
  <c r="KB160" i="5"/>
  <c r="KN160" i="5"/>
  <c r="KZ160" i="5"/>
  <c r="LL160" i="5"/>
  <c r="LX160" i="5"/>
  <c r="MJ160" i="5"/>
  <c r="MV160" i="5"/>
  <c r="NH160" i="5"/>
  <c r="NT160" i="5"/>
  <c r="Y160" i="5"/>
  <c r="AK160" i="5"/>
  <c r="AW160" i="5"/>
  <c r="BI160" i="5"/>
  <c r="BU160" i="5"/>
  <c r="Z160" i="5"/>
  <c r="AL160" i="5"/>
  <c r="AX160" i="5"/>
  <c r="AB160" i="5"/>
  <c r="AN160" i="5"/>
  <c r="BW160" i="5"/>
  <c r="DC160" i="5"/>
  <c r="ED160" i="5"/>
  <c r="FD160" i="5"/>
  <c r="GK160" i="5"/>
  <c r="HK160" i="5"/>
  <c r="IQ160" i="5"/>
  <c r="JR160" i="5"/>
  <c r="KR160" i="5"/>
  <c r="LV160" i="5"/>
  <c r="MT160" i="5"/>
  <c r="NR160" i="5"/>
  <c r="BX160" i="5"/>
  <c r="DE160" i="5"/>
  <c r="EE160" i="5"/>
  <c r="FK160" i="5"/>
  <c r="GL160" i="5"/>
  <c r="HL160" i="5"/>
  <c r="IS160" i="5"/>
  <c r="JS160" i="5"/>
  <c r="KY160" i="5"/>
  <c r="LW160" i="5"/>
  <c r="MU160" i="5"/>
  <c r="NS160" i="5"/>
  <c r="AA160" i="5"/>
  <c r="CE160" i="5"/>
  <c r="DF160" i="5"/>
  <c r="EF160" i="5"/>
  <c r="FM160" i="5"/>
  <c r="GM160" i="5"/>
  <c r="HS160" i="5"/>
  <c r="IT160" i="5"/>
  <c r="JT160" i="5"/>
  <c r="LA160" i="5"/>
  <c r="LY160" i="5"/>
  <c r="MW160" i="5"/>
  <c r="AM160" i="5"/>
  <c r="CG160" i="5"/>
  <c r="DG160" i="5"/>
  <c r="EM160" i="5"/>
  <c r="FN160" i="5"/>
  <c r="GN160" i="5"/>
  <c r="HU160" i="5"/>
  <c r="IU160" i="5"/>
  <c r="KA160" i="5"/>
  <c r="LB160" i="5"/>
  <c r="LZ160" i="5"/>
  <c r="MX160" i="5"/>
  <c r="AY160" i="5"/>
  <c r="CH160" i="5"/>
  <c r="DH160" i="5"/>
  <c r="EO160" i="5"/>
  <c r="FO160" i="5"/>
  <c r="GU160" i="5"/>
  <c r="HV160" i="5"/>
  <c r="IV160" i="5"/>
  <c r="KC160" i="5"/>
  <c r="LC160" i="5"/>
  <c r="MA160" i="5"/>
  <c r="MY160" i="5"/>
  <c r="AZ160" i="5"/>
  <c r="CI160" i="5"/>
  <c r="DO160" i="5"/>
  <c r="EP160" i="5"/>
  <c r="FP160" i="5"/>
  <c r="GW160" i="5"/>
  <c r="HW160" i="5"/>
  <c r="JC160" i="5"/>
  <c r="KD160" i="5"/>
  <c r="LD160" i="5"/>
  <c r="MB160" i="5"/>
  <c r="MZ160" i="5"/>
  <c r="BG160" i="5"/>
  <c r="CJ160" i="5"/>
  <c r="DQ160" i="5"/>
  <c r="EQ160" i="5"/>
  <c r="FW160" i="5"/>
  <c r="GX160" i="5"/>
  <c r="HX160" i="5"/>
  <c r="JE160" i="5"/>
  <c r="KE160" i="5"/>
  <c r="LJ160" i="5"/>
  <c r="MH160" i="5"/>
  <c r="NF160" i="5"/>
  <c r="BJ160" i="5"/>
  <c r="CQ160" i="5"/>
  <c r="DR160" i="5"/>
  <c r="ER160" i="5"/>
  <c r="FY160" i="5"/>
  <c r="GY160" i="5"/>
  <c r="IE160" i="5"/>
  <c r="JF160" i="5"/>
  <c r="KF160" i="5"/>
  <c r="LK160" i="5"/>
  <c r="MI160" i="5"/>
  <c r="NG160" i="5"/>
  <c r="BK160" i="5"/>
  <c r="CS160" i="5"/>
  <c r="DS160" i="5"/>
  <c r="EY160" i="5"/>
  <c r="FZ160" i="5"/>
  <c r="GZ160" i="5"/>
  <c r="IG160" i="5"/>
  <c r="JG160" i="5"/>
  <c r="KM160" i="5"/>
  <c r="LM160" i="5"/>
  <c r="MK160" i="5"/>
  <c r="NI160" i="5"/>
  <c r="EC160" i="5"/>
  <c r="IJ160" i="5"/>
  <c r="MN160" i="5"/>
  <c r="FA160" i="5"/>
  <c r="JH160" i="5"/>
  <c r="NJ160" i="5"/>
  <c r="FB160" i="5"/>
  <c r="JO160" i="5"/>
  <c r="NK160" i="5"/>
  <c r="FC160" i="5"/>
  <c r="JQ160" i="5"/>
  <c r="NL160" i="5"/>
  <c r="BL160" i="5"/>
  <c r="GA160" i="5"/>
  <c r="KO160" i="5"/>
  <c r="BS160" i="5"/>
  <c r="GB160" i="5"/>
  <c r="KP160" i="5"/>
  <c r="BV160" i="5"/>
  <c r="GI160" i="5"/>
  <c r="KQ160" i="5"/>
  <c r="CT160" i="5"/>
  <c r="HG160" i="5"/>
  <c r="LN160" i="5"/>
  <c r="CU160" i="5"/>
  <c r="HI160" i="5"/>
  <c r="LO160" i="5"/>
  <c r="CV160" i="5"/>
  <c r="DT160" i="5"/>
  <c r="EA160" i="5"/>
  <c r="HJ160" i="5"/>
  <c r="IH160" i="5"/>
  <c r="II160" i="5"/>
  <c r="LP160" i="5"/>
  <c r="ML160" i="5"/>
  <c r="MM160" i="5"/>
  <c r="S160" i="5"/>
  <c r="S118" i="5"/>
  <c r="AB149" i="5"/>
  <c r="AN149" i="5"/>
  <c r="AZ149" i="5"/>
  <c r="BL149" i="5"/>
  <c r="BX149" i="5"/>
  <c r="CJ149" i="5"/>
  <c r="CV149" i="5"/>
  <c r="DH149" i="5"/>
  <c r="DT149" i="5"/>
  <c r="EF149" i="5"/>
  <c r="ER149" i="5"/>
  <c r="FD149" i="5"/>
  <c r="FP149" i="5"/>
  <c r="GB149" i="5"/>
  <c r="GN149" i="5"/>
  <c r="GZ149" i="5"/>
  <c r="HL149" i="5"/>
  <c r="HX149" i="5"/>
  <c r="IJ149" i="5"/>
  <c r="IV149" i="5"/>
  <c r="JH149" i="5"/>
  <c r="JT149" i="5"/>
  <c r="AC149" i="5"/>
  <c r="AO149" i="5"/>
  <c r="BA149" i="5"/>
  <c r="BM149" i="5"/>
  <c r="AE149" i="5"/>
  <c r="AS149" i="5"/>
  <c r="BG149" i="5"/>
  <c r="BU149" i="5"/>
  <c r="CH149" i="5"/>
  <c r="CU149" i="5"/>
  <c r="DI149" i="5"/>
  <c r="DV149" i="5"/>
  <c r="EI149" i="5"/>
  <c r="EV149" i="5"/>
  <c r="FI149" i="5"/>
  <c r="FV149" i="5"/>
  <c r="GI149" i="5"/>
  <c r="GV149" i="5"/>
  <c r="HI149" i="5"/>
  <c r="HV149" i="5"/>
  <c r="II149" i="5"/>
  <c r="IW149" i="5"/>
  <c r="JJ149" i="5"/>
  <c r="JW149" i="5"/>
  <c r="KI149" i="5"/>
  <c r="KU149" i="5"/>
  <c r="LG149" i="5"/>
  <c r="LS149" i="5"/>
  <c r="ME149" i="5"/>
  <c r="MQ149" i="5"/>
  <c r="NC149" i="5"/>
  <c r="NO149" i="5"/>
  <c r="AF149" i="5"/>
  <c r="AT149" i="5"/>
  <c r="BH149" i="5"/>
  <c r="BV149" i="5"/>
  <c r="CI149" i="5"/>
  <c r="CW149" i="5"/>
  <c r="DJ149" i="5"/>
  <c r="DW149" i="5"/>
  <c r="EJ149" i="5"/>
  <c r="EW149" i="5"/>
  <c r="FJ149" i="5"/>
  <c r="FW149" i="5"/>
  <c r="GJ149" i="5"/>
  <c r="GW149" i="5"/>
  <c r="HJ149" i="5"/>
  <c r="HW149" i="5"/>
  <c r="IK149" i="5"/>
  <c r="IX149" i="5"/>
  <c r="JK149" i="5"/>
  <c r="JX149" i="5"/>
  <c r="KJ149" i="5"/>
  <c r="KV149" i="5"/>
  <c r="LH149" i="5"/>
  <c r="LT149" i="5"/>
  <c r="MF149" i="5"/>
  <c r="MR149" i="5"/>
  <c r="ND149" i="5"/>
  <c r="NP149" i="5"/>
  <c r="AG149" i="5"/>
  <c r="AU149" i="5"/>
  <c r="BI149" i="5"/>
  <c r="BW149" i="5"/>
  <c r="CK149" i="5"/>
  <c r="CX149" i="5"/>
  <c r="DK149" i="5"/>
  <c r="DX149" i="5"/>
  <c r="EK149" i="5"/>
  <c r="EX149" i="5"/>
  <c r="FK149" i="5"/>
  <c r="FX149" i="5"/>
  <c r="GK149" i="5"/>
  <c r="GX149" i="5"/>
  <c r="HK149" i="5"/>
  <c r="HY149" i="5"/>
  <c r="IL149" i="5"/>
  <c r="IY149" i="5"/>
  <c r="JL149" i="5"/>
  <c r="JY149" i="5"/>
  <c r="KK149" i="5"/>
  <c r="KW149" i="5"/>
  <c r="LI149" i="5"/>
  <c r="LU149" i="5"/>
  <c r="MG149" i="5"/>
  <c r="MS149" i="5"/>
  <c r="NE149" i="5"/>
  <c r="NQ149" i="5"/>
  <c r="T149" i="5"/>
  <c r="AH149" i="5"/>
  <c r="AV149" i="5"/>
  <c r="BJ149" i="5"/>
  <c r="BY149" i="5"/>
  <c r="CL149" i="5"/>
  <c r="CY149" i="5"/>
  <c r="DL149" i="5"/>
  <c r="DY149" i="5"/>
  <c r="EL149" i="5"/>
  <c r="EY149" i="5"/>
  <c r="FL149" i="5"/>
  <c r="FY149" i="5"/>
  <c r="GL149" i="5"/>
  <c r="GY149" i="5"/>
  <c r="HM149" i="5"/>
  <c r="HZ149" i="5"/>
  <c r="IM149" i="5"/>
  <c r="IZ149" i="5"/>
  <c r="JM149" i="5"/>
  <c r="JZ149" i="5"/>
  <c r="KL149" i="5"/>
  <c r="KX149" i="5"/>
  <c r="LJ149" i="5"/>
  <c r="LV149" i="5"/>
  <c r="MH149" i="5"/>
  <c r="MT149" i="5"/>
  <c r="NF149" i="5"/>
  <c r="NR149" i="5"/>
  <c r="U149" i="5"/>
  <c r="AI149" i="5"/>
  <c r="AW149" i="5"/>
  <c r="BK149" i="5"/>
  <c r="BZ149" i="5"/>
  <c r="CM149" i="5"/>
  <c r="CZ149" i="5"/>
  <c r="DM149" i="5"/>
  <c r="DZ149" i="5"/>
  <c r="EM149" i="5"/>
  <c r="EZ149" i="5"/>
  <c r="FM149" i="5"/>
  <c r="FZ149" i="5"/>
  <c r="GM149" i="5"/>
  <c r="HA149" i="5"/>
  <c r="HN149" i="5"/>
  <c r="IA149" i="5"/>
  <c r="IN149" i="5"/>
  <c r="JA149" i="5"/>
  <c r="JN149" i="5"/>
  <c r="KA149" i="5"/>
  <c r="KM149" i="5"/>
  <c r="KY149" i="5"/>
  <c r="LK149" i="5"/>
  <c r="LW149" i="5"/>
  <c r="MI149" i="5"/>
  <c r="MU149" i="5"/>
  <c r="NG149" i="5"/>
  <c r="NS149" i="5"/>
  <c r="V149" i="5"/>
  <c r="AJ149" i="5"/>
  <c r="AX149" i="5"/>
  <c r="BN149" i="5"/>
  <c r="CA149" i="5"/>
  <c r="CN149" i="5"/>
  <c r="DA149" i="5"/>
  <c r="DN149" i="5"/>
  <c r="EA149" i="5"/>
  <c r="EN149" i="5"/>
  <c r="FA149" i="5"/>
  <c r="FN149" i="5"/>
  <c r="GA149" i="5"/>
  <c r="GO149" i="5"/>
  <c r="HB149" i="5"/>
  <c r="HO149" i="5"/>
  <c r="W149" i="5"/>
  <c r="AK149" i="5"/>
  <c r="AY149" i="5"/>
  <c r="BO149" i="5"/>
  <c r="CB149" i="5"/>
  <c r="CO149" i="5"/>
  <c r="DB149" i="5"/>
  <c r="DO149" i="5"/>
  <c r="EB149" i="5"/>
  <c r="EO149" i="5"/>
  <c r="FB149" i="5"/>
  <c r="FO149" i="5"/>
  <c r="GC149" i="5"/>
  <c r="GP149" i="5"/>
  <c r="HC149" i="5"/>
  <c r="HP149" i="5"/>
  <c r="X149" i="5"/>
  <c r="AL149" i="5"/>
  <c r="BB149" i="5"/>
  <c r="BP149" i="5"/>
  <c r="CC149" i="5"/>
  <c r="CP149" i="5"/>
  <c r="DC149" i="5"/>
  <c r="DP149" i="5"/>
  <c r="EC149" i="5"/>
  <c r="EP149" i="5"/>
  <c r="FC149" i="5"/>
  <c r="FQ149" i="5"/>
  <c r="GD149" i="5"/>
  <c r="GQ149" i="5"/>
  <c r="HD149" i="5"/>
  <c r="HQ149" i="5"/>
  <c r="ID149" i="5"/>
  <c r="IQ149" i="5"/>
  <c r="JD149" i="5"/>
  <c r="JQ149" i="5"/>
  <c r="KD149" i="5"/>
  <c r="KP149" i="5"/>
  <c r="Z149" i="5"/>
  <c r="AP149" i="5"/>
  <c r="BD149" i="5"/>
  <c r="BC149" i="5"/>
  <c r="CR149" i="5"/>
  <c r="EE149" i="5"/>
  <c r="FS149" i="5"/>
  <c r="HF149" i="5"/>
  <c r="IH149" i="5"/>
  <c r="JI149" i="5"/>
  <c r="KH149" i="5"/>
  <c r="LE149" i="5"/>
  <c r="MA149" i="5"/>
  <c r="MW149" i="5"/>
  <c r="NN149" i="5"/>
  <c r="BE149" i="5"/>
  <c r="CS149" i="5"/>
  <c r="EG149" i="5"/>
  <c r="FT149" i="5"/>
  <c r="HG149" i="5"/>
  <c r="IO149" i="5"/>
  <c r="JO149" i="5"/>
  <c r="KN149" i="5"/>
  <c r="LF149" i="5"/>
  <c r="MB149" i="5"/>
  <c r="MX149" i="5"/>
  <c r="NT149" i="5"/>
  <c r="BF149" i="5"/>
  <c r="CT149" i="5"/>
  <c r="EH149" i="5"/>
  <c r="FU149" i="5"/>
  <c r="HH149" i="5"/>
  <c r="IP149" i="5"/>
  <c r="JP149" i="5"/>
  <c r="KO149" i="5"/>
  <c r="LL149" i="5"/>
  <c r="MC149" i="5"/>
  <c r="MY149" i="5"/>
  <c r="BQ149" i="5"/>
  <c r="DD149" i="5"/>
  <c r="EQ149" i="5"/>
  <c r="GE149" i="5"/>
  <c r="HR149" i="5"/>
  <c r="IR149" i="5"/>
  <c r="JR149" i="5"/>
  <c r="KQ149" i="5"/>
  <c r="LM149" i="5"/>
  <c r="MD149" i="5"/>
  <c r="MZ149" i="5"/>
  <c r="BR149" i="5"/>
  <c r="DE149" i="5"/>
  <c r="ES149" i="5"/>
  <c r="GF149" i="5"/>
  <c r="HS149" i="5"/>
  <c r="IS149" i="5"/>
  <c r="JS149" i="5"/>
  <c r="KR149" i="5"/>
  <c r="LN149" i="5"/>
  <c r="MJ149" i="5"/>
  <c r="NA149" i="5"/>
  <c r="BS149" i="5"/>
  <c r="DF149" i="5"/>
  <c r="ET149" i="5"/>
  <c r="GG149" i="5"/>
  <c r="HT149" i="5"/>
  <c r="IT149" i="5"/>
  <c r="JU149" i="5"/>
  <c r="KS149" i="5"/>
  <c r="LO149" i="5"/>
  <c r="MK149" i="5"/>
  <c r="NB149" i="5"/>
  <c r="Y149" i="5"/>
  <c r="BT149" i="5"/>
  <c r="DG149" i="5"/>
  <c r="EU149" i="5"/>
  <c r="GH149" i="5"/>
  <c r="HU149" i="5"/>
  <c r="IU149" i="5"/>
  <c r="JV149" i="5"/>
  <c r="KT149" i="5"/>
  <c r="LP149" i="5"/>
  <c r="ML149" i="5"/>
  <c r="NH149" i="5"/>
  <c r="AA149" i="5"/>
  <c r="CD149" i="5"/>
  <c r="DQ149" i="5"/>
  <c r="FE149" i="5"/>
  <c r="GR149" i="5"/>
  <c r="IB149" i="5"/>
  <c r="JB149" i="5"/>
  <c r="KB149" i="5"/>
  <c r="KZ149" i="5"/>
  <c r="LQ149" i="5"/>
  <c r="MM149" i="5"/>
  <c r="NI149" i="5"/>
  <c r="AD149" i="5"/>
  <c r="CE149" i="5"/>
  <c r="DR149" i="5"/>
  <c r="FF149" i="5"/>
  <c r="GS149" i="5"/>
  <c r="IC149" i="5"/>
  <c r="JC149" i="5"/>
  <c r="KC149" i="5"/>
  <c r="LA149" i="5"/>
  <c r="LR149" i="5"/>
  <c r="MN149" i="5"/>
  <c r="NJ149" i="5"/>
  <c r="AM149" i="5"/>
  <c r="CF149" i="5"/>
  <c r="DS149" i="5"/>
  <c r="FG149" i="5"/>
  <c r="GT149" i="5"/>
  <c r="IE149" i="5"/>
  <c r="JE149" i="5"/>
  <c r="KE149" i="5"/>
  <c r="LB149" i="5"/>
  <c r="LX149" i="5"/>
  <c r="MO149" i="5"/>
  <c r="NK149" i="5"/>
  <c r="AQ149" i="5"/>
  <c r="CG149" i="5"/>
  <c r="AR149" i="5"/>
  <c r="CQ149" i="5"/>
  <c r="ED149" i="5"/>
  <c r="FR149" i="5"/>
  <c r="HE149" i="5"/>
  <c r="IG149" i="5"/>
  <c r="JG149" i="5"/>
  <c r="KG149" i="5"/>
  <c r="LD149" i="5"/>
  <c r="LZ149" i="5"/>
  <c r="MV149" i="5"/>
  <c r="NM149" i="5"/>
  <c r="DU149" i="5"/>
  <c r="FH149" i="5"/>
  <c r="GU149" i="5"/>
  <c r="IF149" i="5"/>
  <c r="JF149" i="5"/>
  <c r="KF149" i="5"/>
  <c r="LC149" i="5"/>
  <c r="LY149" i="5"/>
  <c r="MP149" i="5"/>
  <c r="NL149" i="5"/>
  <c r="S149" i="5"/>
  <c r="U155" i="5"/>
  <c r="AG155" i="5"/>
  <c r="AS155" i="5"/>
  <c r="BE155" i="5"/>
  <c r="BQ155" i="5"/>
  <c r="CC155" i="5"/>
  <c r="CO155" i="5"/>
  <c r="DA155" i="5"/>
  <c r="DM155" i="5"/>
  <c r="DY155" i="5"/>
  <c r="EK155" i="5"/>
  <c r="EW155" i="5"/>
  <c r="FI155" i="5"/>
  <c r="FU155" i="5"/>
  <c r="GG155" i="5"/>
  <c r="GS155" i="5"/>
  <c r="HE155" i="5"/>
  <c r="HQ155" i="5"/>
  <c r="IC155" i="5"/>
  <c r="IO155" i="5"/>
  <c r="JA155" i="5"/>
  <c r="JM155" i="5"/>
  <c r="JY155" i="5"/>
  <c r="KK155" i="5"/>
  <c r="KW155" i="5"/>
  <c r="LI155" i="5"/>
  <c r="LU155" i="5"/>
  <c r="MG155" i="5"/>
  <c r="MS155" i="5"/>
  <c r="NE155" i="5"/>
  <c r="NQ155" i="5"/>
  <c r="V155" i="5"/>
  <c r="AH155" i="5"/>
  <c r="AT155" i="5"/>
  <c r="BF155" i="5"/>
  <c r="BR155" i="5"/>
  <c r="CD155" i="5"/>
  <c r="CP155" i="5"/>
  <c r="DB155" i="5"/>
  <c r="AA155" i="5"/>
  <c r="AO155" i="5"/>
  <c r="BC155" i="5"/>
  <c r="BS155" i="5"/>
  <c r="CG155" i="5"/>
  <c r="CU155" i="5"/>
  <c r="DI155" i="5"/>
  <c r="DV155" i="5"/>
  <c r="EI155" i="5"/>
  <c r="EV155" i="5"/>
  <c r="FJ155" i="5"/>
  <c r="FW155" i="5"/>
  <c r="GJ155" i="5"/>
  <c r="GW155" i="5"/>
  <c r="HJ155" i="5"/>
  <c r="HW155" i="5"/>
  <c r="IJ155" i="5"/>
  <c r="IW155" i="5"/>
  <c r="JJ155" i="5"/>
  <c r="JW155" i="5"/>
  <c r="KJ155" i="5"/>
  <c r="KX155" i="5"/>
  <c r="LK155" i="5"/>
  <c r="LX155" i="5"/>
  <c r="MK155" i="5"/>
  <c r="MX155" i="5"/>
  <c r="NK155" i="5"/>
  <c r="AB155" i="5"/>
  <c r="AP155" i="5"/>
  <c r="BD155" i="5"/>
  <c r="BT155" i="5"/>
  <c r="CH155" i="5"/>
  <c r="CV155" i="5"/>
  <c r="DJ155" i="5"/>
  <c r="DW155" i="5"/>
  <c r="EJ155" i="5"/>
  <c r="EX155" i="5"/>
  <c r="FK155" i="5"/>
  <c r="FX155" i="5"/>
  <c r="GK155" i="5"/>
  <c r="GX155" i="5"/>
  <c r="HK155" i="5"/>
  <c r="HX155" i="5"/>
  <c r="IK155" i="5"/>
  <c r="IX155" i="5"/>
  <c r="JK155" i="5"/>
  <c r="JX155" i="5"/>
  <c r="KL155" i="5"/>
  <c r="KY155" i="5"/>
  <c r="LL155" i="5"/>
  <c r="LY155" i="5"/>
  <c r="ML155" i="5"/>
  <c r="MY155" i="5"/>
  <c r="NL155" i="5"/>
  <c r="AC155" i="5"/>
  <c r="AQ155" i="5"/>
  <c r="BG155" i="5"/>
  <c r="BU155" i="5"/>
  <c r="CI155" i="5"/>
  <c r="CW155" i="5"/>
  <c r="DK155" i="5"/>
  <c r="DX155" i="5"/>
  <c r="EL155" i="5"/>
  <c r="EY155" i="5"/>
  <c r="FL155" i="5"/>
  <c r="FY155" i="5"/>
  <c r="GL155" i="5"/>
  <c r="GY155" i="5"/>
  <c r="HL155" i="5"/>
  <c r="HY155" i="5"/>
  <c r="IL155" i="5"/>
  <c r="IY155" i="5"/>
  <c r="JL155" i="5"/>
  <c r="JZ155" i="5"/>
  <c r="KM155" i="5"/>
  <c r="KZ155" i="5"/>
  <c r="LM155" i="5"/>
  <c r="LZ155" i="5"/>
  <c r="MM155" i="5"/>
  <c r="MZ155" i="5"/>
  <c r="NM155" i="5"/>
  <c r="AD155" i="5"/>
  <c r="AR155" i="5"/>
  <c r="BH155" i="5"/>
  <c r="BV155" i="5"/>
  <c r="CJ155" i="5"/>
  <c r="CX155" i="5"/>
  <c r="DL155" i="5"/>
  <c r="DZ155" i="5"/>
  <c r="EM155" i="5"/>
  <c r="EZ155" i="5"/>
  <c r="FM155" i="5"/>
  <c r="FZ155" i="5"/>
  <c r="GM155" i="5"/>
  <c r="GZ155" i="5"/>
  <c r="HM155" i="5"/>
  <c r="HZ155" i="5"/>
  <c r="IM155" i="5"/>
  <c r="IZ155" i="5"/>
  <c r="JN155" i="5"/>
  <c r="KA155" i="5"/>
  <c r="KN155" i="5"/>
  <c r="LA155" i="5"/>
  <c r="LN155" i="5"/>
  <c r="MA155" i="5"/>
  <c r="MN155" i="5"/>
  <c r="NA155" i="5"/>
  <c r="NN155" i="5"/>
  <c r="AE155" i="5"/>
  <c r="AU155" i="5"/>
  <c r="BI155" i="5"/>
  <c r="BW155" i="5"/>
  <c r="CK155" i="5"/>
  <c r="CY155" i="5"/>
  <c r="DN155" i="5"/>
  <c r="EA155" i="5"/>
  <c r="EN155" i="5"/>
  <c r="FA155" i="5"/>
  <c r="FN155" i="5"/>
  <c r="GA155" i="5"/>
  <c r="GN155" i="5"/>
  <c r="HA155" i="5"/>
  <c r="HN155" i="5"/>
  <c r="IA155" i="5"/>
  <c r="IN155" i="5"/>
  <c r="JB155" i="5"/>
  <c r="JO155" i="5"/>
  <c r="KB155" i="5"/>
  <c r="KO155" i="5"/>
  <c r="LB155" i="5"/>
  <c r="LO155" i="5"/>
  <c r="MB155" i="5"/>
  <c r="MO155" i="5"/>
  <c r="NB155" i="5"/>
  <c r="NO155" i="5"/>
  <c r="AF155" i="5"/>
  <c r="AV155" i="5"/>
  <c r="BJ155" i="5"/>
  <c r="BX155" i="5"/>
  <c r="CL155" i="5"/>
  <c r="CZ155" i="5"/>
  <c r="DO155" i="5"/>
  <c r="EB155" i="5"/>
  <c r="EO155" i="5"/>
  <c r="FB155" i="5"/>
  <c r="FO155" i="5"/>
  <c r="GB155" i="5"/>
  <c r="GO155" i="5"/>
  <c r="HB155" i="5"/>
  <c r="HO155" i="5"/>
  <c r="IB155" i="5"/>
  <c r="IP155" i="5"/>
  <c r="JC155" i="5"/>
  <c r="JP155" i="5"/>
  <c r="KC155" i="5"/>
  <c r="KP155" i="5"/>
  <c r="LC155" i="5"/>
  <c r="LP155" i="5"/>
  <c r="MC155" i="5"/>
  <c r="MP155" i="5"/>
  <c r="NC155" i="5"/>
  <c r="NP155" i="5"/>
  <c r="T155" i="5"/>
  <c r="AJ155" i="5"/>
  <c r="AX155" i="5"/>
  <c r="BL155" i="5"/>
  <c r="BZ155" i="5"/>
  <c r="CN155" i="5"/>
  <c r="DD155" i="5"/>
  <c r="DQ155" i="5"/>
  <c r="ED155" i="5"/>
  <c r="EQ155" i="5"/>
  <c r="FD155" i="5"/>
  <c r="FQ155" i="5"/>
  <c r="GD155" i="5"/>
  <c r="GQ155" i="5"/>
  <c r="HD155" i="5"/>
  <c r="HR155" i="5"/>
  <c r="IE155" i="5"/>
  <c r="IR155" i="5"/>
  <c r="JE155" i="5"/>
  <c r="JR155" i="5"/>
  <c r="KE155" i="5"/>
  <c r="KR155" i="5"/>
  <c r="LE155" i="5"/>
  <c r="LR155" i="5"/>
  <c r="ME155" i="5"/>
  <c r="MR155" i="5"/>
  <c r="NF155" i="5"/>
  <c r="NS155" i="5"/>
  <c r="X155" i="5"/>
  <c r="AL155" i="5"/>
  <c r="AZ155" i="5"/>
  <c r="BN155" i="5"/>
  <c r="CB155" i="5"/>
  <c r="CR155" i="5"/>
  <c r="DF155" i="5"/>
  <c r="DS155" i="5"/>
  <c r="EF155" i="5"/>
  <c r="ES155" i="5"/>
  <c r="FF155" i="5"/>
  <c r="FS155" i="5"/>
  <c r="GF155" i="5"/>
  <c r="GT155" i="5"/>
  <c r="HG155" i="5"/>
  <c r="HT155" i="5"/>
  <c r="IG155" i="5"/>
  <c r="IT155" i="5"/>
  <c r="JG155" i="5"/>
  <c r="JT155" i="5"/>
  <c r="KG155" i="5"/>
  <c r="Y155" i="5"/>
  <c r="Z155" i="5"/>
  <c r="AN155" i="5"/>
  <c r="BB155" i="5"/>
  <c r="BP155" i="5"/>
  <c r="CF155" i="5"/>
  <c r="CT155" i="5"/>
  <c r="DH155" i="5"/>
  <c r="DU155" i="5"/>
  <c r="EH155" i="5"/>
  <c r="EU155" i="5"/>
  <c r="BM155" i="5"/>
  <c r="DR155" i="5"/>
  <c r="FP155" i="5"/>
  <c r="HC155" i="5"/>
  <c r="IQ155" i="5"/>
  <c r="KD155" i="5"/>
  <c r="LH155" i="5"/>
  <c r="MQ155" i="5"/>
  <c r="BO155" i="5"/>
  <c r="DT155" i="5"/>
  <c r="FR155" i="5"/>
  <c r="HF155" i="5"/>
  <c r="IS155" i="5"/>
  <c r="KF155" i="5"/>
  <c r="LJ155" i="5"/>
  <c r="MT155" i="5"/>
  <c r="BY155" i="5"/>
  <c r="EC155" i="5"/>
  <c r="FT155" i="5"/>
  <c r="HH155" i="5"/>
  <c r="IU155" i="5"/>
  <c r="KH155" i="5"/>
  <c r="LQ155" i="5"/>
  <c r="MU155" i="5"/>
  <c r="CA155" i="5"/>
  <c r="EE155" i="5"/>
  <c r="FV155" i="5"/>
  <c r="HI155" i="5"/>
  <c r="IV155" i="5"/>
  <c r="KI155" i="5"/>
  <c r="LS155" i="5"/>
  <c r="MV155" i="5"/>
  <c r="W155" i="5"/>
  <c r="CE155" i="5"/>
  <c r="EG155" i="5"/>
  <c r="GC155" i="5"/>
  <c r="HP155" i="5"/>
  <c r="JD155" i="5"/>
  <c r="KQ155" i="5"/>
  <c r="LT155" i="5"/>
  <c r="MW155" i="5"/>
  <c r="AI155" i="5"/>
  <c r="CM155" i="5"/>
  <c r="EP155" i="5"/>
  <c r="GE155" i="5"/>
  <c r="HS155" i="5"/>
  <c r="JF155" i="5"/>
  <c r="KS155" i="5"/>
  <c r="LV155" i="5"/>
  <c r="ND155" i="5"/>
  <c r="AK155" i="5"/>
  <c r="CQ155" i="5"/>
  <c r="ER155" i="5"/>
  <c r="GH155" i="5"/>
  <c r="HU155" i="5"/>
  <c r="JH155" i="5"/>
  <c r="KT155" i="5"/>
  <c r="LW155" i="5"/>
  <c r="NG155" i="5"/>
  <c r="AM155" i="5"/>
  <c r="CS155" i="5"/>
  <c r="ET155" i="5"/>
  <c r="GI155" i="5"/>
  <c r="HV155" i="5"/>
  <c r="JI155" i="5"/>
  <c r="KU155" i="5"/>
  <c r="MD155" i="5"/>
  <c r="NH155" i="5"/>
  <c r="AW155" i="5"/>
  <c r="DC155" i="5"/>
  <c r="FC155" i="5"/>
  <c r="GP155" i="5"/>
  <c r="ID155" i="5"/>
  <c r="JQ155" i="5"/>
  <c r="KV155" i="5"/>
  <c r="MF155" i="5"/>
  <c r="NI155" i="5"/>
  <c r="BK155" i="5"/>
  <c r="DP155" i="5"/>
  <c r="FH155" i="5"/>
  <c r="GV155" i="5"/>
  <c r="II155" i="5"/>
  <c r="JV155" i="5"/>
  <c r="LG155" i="5"/>
  <c r="MJ155" i="5"/>
  <c r="NT155" i="5"/>
  <c r="GU155" i="5"/>
  <c r="IF155" i="5"/>
  <c r="IH155" i="5"/>
  <c r="JS155" i="5"/>
  <c r="S155" i="5"/>
  <c r="JU155" i="5"/>
  <c r="AY155" i="5"/>
  <c r="LD155" i="5"/>
  <c r="BA155" i="5"/>
  <c r="LF155" i="5"/>
  <c r="DE155" i="5"/>
  <c r="MH155" i="5"/>
  <c r="DG155" i="5"/>
  <c r="MI155" i="5"/>
  <c r="FE155" i="5"/>
  <c r="NJ155" i="5"/>
  <c r="FG155" i="5"/>
  <c r="NR155" i="5"/>
  <c r="GR155" i="5"/>
  <c r="X172" i="5"/>
  <c r="AJ172" i="5"/>
  <c r="AV172" i="5"/>
  <c r="BH172" i="5"/>
  <c r="BT172" i="5"/>
  <c r="CF172" i="5"/>
  <c r="CR172" i="5"/>
  <c r="DD172" i="5"/>
  <c r="DP172" i="5"/>
  <c r="EB172" i="5"/>
  <c r="EN172" i="5"/>
  <c r="EZ172" i="5"/>
  <c r="FL172" i="5"/>
  <c r="FX172" i="5"/>
  <c r="GJ172" i="5"/>
  <c r="GV172" i="5"/>
  <c r="HH172" i="5"/>
  <c r="HT172" i="5"/>
  <c r="IF172" i="5"/>
  <c r="IR172" i="5"/>
  <c r="JD172" i="5"/>
  <c r="JP172" i="5"/>
  <c r="KB172" i="5"/>
  <c r="KN172" i="5"/>
  <c r="KZ172" i="5"/>
  <c r="LL172" i="5"/>
  <c r="LX172" i="5"/>
  <c r="MJ172" i="5"/>
  <c r="MV172" i="5"/>
  <c r="NH172" i="5"/>
  <c r="NT172" i="5"/>
  <c r="Y172" i="5"/>
  <c r="AK172" i="5"/>
  <c r="AW172" i="5"/>
  <c r="BI172" i="5"/>
  <c r="BU172" i="5"/>
  <c r="CG172" i="5"/>
  <c r="CS172" i="5"/>
  <c r="DE172" i="5"/>
  <c r="DQ172" i="5"/>
  <c r="EC172" i="5"/>
  <c r="EO172" i="5"/>
  <c r="FA172" i="5"/>
  <c r="FM172" i="5"/>
  <c r="FY172" i="5"/>
  <c r="GK172" i="5"/>
  <c r="GW172" i="5"/>
  <c r="HI172" i="5"/>
  <c r="HU172" i="5"/>
  <c r="IG172" i="5"/>
  <c r="IS172" i="5"/>
  <c r="JE172" i="5"/>
  <c r="JQ172" i="5"/>
  <c r="KC172" i="5"/>
  <c r="KO172" i="5"/>
  <c r="LA172" i="5"/>
  <c r="LM172" i="5"/>
  <c r="LY172" i="5"/>
  <c r="MK172" i="5"/>
  <c r="MW172" i="5"/>
  <c r="NI172" i="5"/>
  <c r="Z172" i="5"/>
  <c r="AL172" i="5"/>
  <c r="AX172" i="5"/>
  <c r="BJ172" i="5"/>
  <c r="BV172" i="5"/>
  <c r="CH172" i="5"/>
  <c r="CT172" i="5"/>
  <c r="DF172" i="5"/>
  <c r="DR172" i="5"/>
  <c r="ED172" i="5"/>
  <c r="EP172" i="5"/>
  <c r="FB172" i="5"/>
  <c r="FN172" i="5"/>
  <c r="FZ172" i="5"/>
  <c r="GL172" i="5"/>
  <c r="GX172" i="5"/>
  <c r="HJ172" i="5"/>
  <c r="HV172" i="5"/>
  <c r="IH172" i="5"/>
  <c r="IT172" i="5"/>
  <c r="JF172" i="5"/>
  <c r="JR172" i="5"/>
  <c r="KD172" i="5"/>
  <c r="KP172" i="5"/>
  <c r="LB172" i="5"/>
  <c r="LN172" i="5"/>
  <c r="LZ172" i="5"/>
  <c r="ML172" i="5"/>
  <c r="MX172" i="5"/>
  <c r="NJ172" i="5"/>
  <c r="AA172" i="5"/>
  <c r="AM172" i="5"/>
  <c r="AY172" i="5"/>
  <c r="BK172" i="5"/>
  <c r="BW172" i="5"/>
  <c r="CI172" i="5"/>
  <c r="CU172" i="5"/>
  <c r="DG172" i="5"/>
  <c r="DS172" i="5"/>
  <c r="EE172" i="5"/>
  <c r="EQ172" i="5"/>
  <c r="FC172" i="5"/>
  <c r="FO172" i="5"/>
  <c r="GA172" i="5"/>
  <c r="GM172" i="5"/>
  <c r="GY172" i="5"/>
  <c r="HK172" i="5"/>
  <c r="HW172" i="5"/>
  <c r="II172" i="5"/>
  <c r="IU172" i="5"/>
  <c r="JG172" i="5"/>
  <c r="JS172" i="5"/>
  <c r="KE172" i="5"/>
  <c r="KQ172" i="5"/>
  <c r="LC172" i="5"/>
  <c r="LO172" i="5"/>
  <c r="MA172" i="5"/>
  <c r="MM172" i="5"/>
  <c r="MY172" i="5"/>
  <c r="NK172" i="5"/>
  <c r="AB172" i="5"/>
  <c r="AN172" i="5"/>
  <c r="AZ172" i="5"/>
  <c r="BL172" i="5"/>
  <c r="BX172" i="5"/>
  <c r="CJ172" i="5"/>
  <c r="CV172" i="5"/>
  <c r="DH172" i="5"/>
  <c r="DT172" i="5"/>
  <c r="EF172" i="5"/>
  <c r="ER172" i="5"/>
  <c r="FD172" i="5"/>
  <c r="FP172" i="5"/>
  <c r="GB172" i="5"/>
  <c r="GN172" i="5"/>
  <c r="GZ172" i="5"/>
  <c r="HL172" i="5"/>
  <c r="HX172" i="5"/>
  <c r="IJ172" i="5"/>
  <c r="IV172" i="5"/>
  <c r="JH172" i="5"/>
  <c r="JT172" i="5"/>
  <c r="KF172" i="5"/>
  <c r="KR172" i="5"/>
  <c r="LD172" i="5"/>
  <c r="LP172" i="5"/>
  <c r="MB172" i="5"/>
  <c r="MN172" i="5"/>
  <c r="MZ172" i="5"/>
  <c r="NL172" i="5"/>
  <c r="AE172" i="5"/>
  <c r="AQ172" i="5"/>
  <c r="BC172" i="5"/>
  <c r="BO172" i="5"/>
  <c r="CA172" i="5"/>
  <c r="CM172" i="5"/>
  <c r="AO172" i="5"/>
  <c r="BM172" i="5"/>
  <c r="CK172" i="5"/>
  <c r="DC172" i="5"/>
  <c r="DY172" i="5"/>
  <c r="EU172" i="5"/>
  <c r="FQ172" i="5"/>
  <c r="GH172" i="5"/>
  <c r="HD172" i="5"/>
  <c r="HZ172" i="5"/>
  <c r="IQ172" i="5"/>
  <c r="JM172" i="5"/>
  <c r="KI172" i="5"/>
  <c r="LE172" i="5"/>
  <c r="LV172" i="5"/>
  <c r="MR172" i="5"/>
  <c r="NN172" i="5"/>
  <c r="AP172" i="5"/>
  <c r="BN172" i="5"/>
  <c r="CL172" i="5"/>
  <c r="DI172" i="5"/>
  <c r="DZ172" i="5"/>
  <c r="EV172" i="5"/>
  <c r="FR172" i="5"/>
  <c r="GI172" i="5"/>
  <c r="HE172" i="5"/>
  <c r="IA172" i="5"/>
  <c r="IW172" i="5"/>
  <c r="JN172" i="5"/>
  <c r="KJ172" i="5"/>
  <c r="LF172" i="5"/>
  <c r="LW172" i="5"/>
  <c r="MS172" i="5"/>
  <c r="NO172" i="5"/>
  <c r="T172" i="5"/>
  <c r="AR172" i="5"/>
  <c r="BP172" i="5"/>
  <c r="CN172" i="5"/>
  <c r="DJ172" i="5"/>
  <c r="EA172" i="5"/>
  <c r="EW172" i="5"/>
  <c r="FS172" i="5"/>
  <c r="GO172" i="5"/>
  <c r="HF172" i="5"/>
  <c r="IB172" i="5"/>
  <c r="IX172" i="5"/>
  <c r="JO172" i="5"/>
  <c r="KK172" i="5"/>
  <c r="LG172" i="5"/>
  <c r="MC172" i="5"/>
  <c r="MT172" i="5"/>
  <c r="NP172" i="5"/>
  <c r="U172" i="5"/>
  <c r="AS172" i="5"/>
  <c r="BQ172" i="5"/>
  <c r="CO172" i="5"/>
  <c r="DK172" i="5"/>
  <c r="EG172" i="5"/>
  <c r="EX172" i="5"/>
  <c r="FT172" i="5"/>
  <c r="GP172" i="5"/>
  <c r="HG172" i="5"/>
  <c r="IC172" i="5"/>
  <c r="IY172" i="5"/>
  <c r="JU172" i="5"/>
  <c r="KL172" i="5"/>
  <c r="LH172" i="5"/>
  <c r="MD172" i="5"/>
  <c r="MU172" i="5"/>
  <c r="NQ172" i="5"/>
  <c r="V172" i="5"/>
  <c r="AT172" i="5"/>
  <c r="BR172" i="5"/>
  <c r="CP172" i="5"/>
  <c r="DL172" i="5"/>
  <c r="EH172" i="5"/>
  <c r="EY172" i="5"/>
  <c r="FU172" i="5"/>
  <c r="GQ172" i="5"/>
  <c r="HM172" i="5"/>
  <c r="ID172" i="5"/>
  <c r="IZ172" i="5"/>
  <c r="JV172" i="5"/>
  <c r="KM172" i="5"/>
  <c r="LI172" i="5"/>
  <c r="ME172" i="5"/>
  <c r="NA172" i="5"/>
  <c r="NR172" i="5"/>
  <c r="W172" i="5"/>
  <c r="AU172" i="5"/>
  <c r="BS172" i="5"/>
  <c r="CQ172" i="5"/>
  <c r="DM172" i="5"/>
  <c r="EI172" i="5"/>
  <c r="FE172" i="5"/>
  <c r="FV172" i="5"/>
  <c r="GR172" i="5"/>
  <c r="HN172" i="5"/>
  <c r="IE172" i="5"/>
  <c r="JA172" i="5"/>
  <c r="JW172" i="5"/>
  <c r="KS172" i="5"/>
  <c r="LJ172" i="5"/>
  <c r="MF172" i="5"/>
  <c r="NB172" i="5"/>
  <c r="NS172" i="5"/>
  <c r="AC172" i="5"/>
  <c r="BA172" i="5"/>
  <c r="BY172" i="5"/>
  <c r="CW172" i="5"/>
  <c r="DN172" i="5"/>
  <c r="EJ172" i="5"/>
  <c r="FF172" i="5"/>
  <c r="FW172" i="5"/>
  <c r="GS172" i="5"/>
  <c r="HO172" i="5"/>
  <c r="IK172" i="5"/>
  <c r="JB172" i="5"/>
  <c r="JX172" i="5"/>
  <c r="KT172" i="5"/>
  <c r="LK172" i="5"/>
  <c r="MG172" i="5"/>
  <c r="NC172" i="5"/>
  <c r="AD172" i="5"/>
  <c r="BB172" i="5"/>
  <c r="BZ172" i="5"/>
  <c r="CX172" i="5"/>
  <c r="DO172" i="5"/>
  <c r="EK172" i="5"/>
  <c r="FG172" i="5"/>
  <c r="GC172" i="5"/>
  <c r="GT172" i="5"/>
  <c r="HP172" i="5"/>
  <c r="IL172" i="5"/>
  <c r="JC172" i="5"/>
  <c r="JY172" i="5"/>
  <c r="KU172" i="5"/>
  <c r="LQ172" i="5"/>
  <c r="MH172" i="5"/>
  <c r="ND172" i="5"/>
  <c r="AF172" i="5"/>
  <c r="BD172" i="5"/>
  <c r="CB172" i="5"/>
  <c r="CY172" i="5"/>
  <c r="DU172" i="5"/>
  <c r="EL172" i="5"/>
  <c r="FH172" i="5"/>
  <c r="GD172" i="5"/>
  <c r="GU172" i="5"/>
  <c r="HQ172" i="5"/>
  <c r="IM172" i="5"/>
  <c r="JI172" i="5"/>
  <c r="JZ172" i="5"/>
  <c r="KV172" i="5"/>
  <c r="LR172" i="5"/>
  <c r="MI172" i="5"/>
  <c r="NE172" i="5"/>
  <c r="CE172" i="5"/>
  <c r="FK172" i="5"/>
  <c r="IP172" i="5"/>
  <c r="LU172" i="5"/>
  <c r="CZ172" i="5"/>
  <c r="GE172" i="5"/>
  <c r="JJ172" i="5"/>
  <c r="MO172" i="5"/>
  <c r="DA172" i="5"/>
  <c r="GF172" i="5"/>
  <c r="JK172" i="5"/>
  <c r="MP172" i="5"/>
  <c r="DB172" i="5"/>
  <c r="GG172" i="5"/>
  <c r="JL172" i="5"/>
  <c r="MQ172" i="5"/>
  <c r="AG172" i="5"/>
  <c r="DV172" i="5"/>
  <c r="HA172" i="5"/>
  <c r="KA172" i="5"/>
  <c r="NF172" i="5"/>
  <c r="AH172" i="5"/>
  <c r="DW172" i="5"/>
  <c r="HB172" i="5"/>
  <c r="KG172" i="5"/>
  <c r="NG172" i="5"/>
  <c r="AI172" i="5"/>
  <c r="DX172" i="5"/>
  <c r="HC172" i="5"/>
  <c r="KH172" i="5"/>
  <c r="NM172" i="5"/>
  <c r="BE172" i="5"/>
  <c r="EM172" i="5"/>
  <c r="HR172" i="5"/>
  <c r="KW172" i="5"/>
  <c r="BF172" i="5"/>
  <c r="ES172" i="5"/>
  <c r="HS172" i="5"/>
  <c r="KX172" i="5"/>
  <c r="BG172" i="5"/>
  <c r="CC172" i="5"/>
  <c r="CD172" i="5"/>
  <c r="ET172" i="5"/>
  <c r="FI172" i="5"/>
  <c r="FJ172" i="5"/>
  <c r="HY172" i="5"/>
  <c r="IN172" i="5"/>
  <c r="IO172" i="5"/>
  <c r="KY172" i="5"/>
  <c r="LS172" i="5"/>
  <c r="LT172" i="5"/>
  <c r="S172" i="5"/>
  <c r="Y178" i="5"/>
  <c r="AK178" i="5"/>
  <c r="AW178" i="5"/>
  <c r="BI178" i="5"/>
  <c r="BU178" i="5"/>
  <c r="CG178" i="5"/>
  <c r="CS178" i="5"/>
  <c r="DE178" i="5"/>
  <c r="DQ178" i="5"/>
  <c r="EC178" i="5"/>
  <c r="EO178" i="5"/>
  <c r="FA178" i="5"/>
  <c r="FM178" i="5"/>
  <c r="FY178" i="5"/>
  <c r="GK178" i="5"/>
  <c r="GW178" i="5"/>
  <c r="HI178" i="5"/>
  <c r="HU178" i="5"/>
  <c r="IG178" i="5"/>
  <c r="IS178" i="5"/>
  <c r="JE178" i="5"/>
  <c r="JQ178" i="5"/>
  <c r="KC178" i="5"/>
  <c r="KO178" i="5"/>
  <c r="LA178" i="5"/>
  <c r="LM178" i="5"/>
  <c r="LY178" i="5"/>
  <c r="MK178" i="5"/>
  <c r="MW178" i="5"/>
  <c r="NI178" i="5"/>
  <c r="Z178" i="5"/>
  <c r="AL178" i="5"/>
  <c r="AX178" i="5"/>
  <c r="BJ178" i="5"/>
  <c r="BV178" i="5"/>
  <c r="CH178" i="5"/>
  <c r="CT178" i="5"/>
  <c r="DF178" i="5"/>
  <c r="DR178" i="5"/>
  <c r="ED178" i="5"/>
  <c r="EP178" i="5"/>
  <c r="FB178" i="5"/>
  <c r="FN178" i="5"/>
  <c r="FZ178" i="5"/>
  <c r="GL178" i="5"/>
  <c r="GX178" i="5"/>
  <c r="HJ178" i="5"/>
  <c r="HV178" i="5"/>
  <c r="IH178" i="5"/>
  <c r="IT178" i="5"/>
  <c r="JF178" i="5"/>
  <c r="JR178" i="5"/>
  <c r="KD178" i="5"/>
  <c r="KP178" i="5"/>
  <c r="LB178" i="5"/>
  <c r="LN178" i="5"/>
  <c r="LZ178" i="5"/>
  <c r="ML178" i="5"/>
  <c r="MX178" i="5"/>
  <c r="NJ178" i="5"/>
  <c r="AB178" i="5"/>
  <c r="AN178" i="5"/>
  <c r="AZ178" i="5"/>
  <c r="BL178" i="5"/>
  <c r="BX178" i="5"/>
  <c r="CJ178" i="5"/>
  <c r="CV178" i="5"/>
  <c r="DH178" i="5"/>
  <c r="DT178" i="5"/>
  <c r="EF178" i="5"/>
  <c r="ER178" i="5"/>
  <c r="FD178" i="5"/>
  <c r="FP178" i="5"/>
  <c r="GB178" i="5"/>
  <c r="GN178" i="5"/>
  <c r="GZ178" i="5"/>
  <c r="HL178" i="5"/>
  <c r="HX178" i="5"/>
  <c r="IJ178" i="5"/>
  <c r="IV178" i="5"/>
  <c r="JH178" i="5"/>
  <c r="JT178" i="5"/>
  <c r="KF178" i="5"/>
  <c r="KR178" i="5"/>
  <c r="LD178" i="5"/>
  <c r="LP178" i="5"/>
  <c r="MB178" i="5"/>
  <c r="MN178" i="5"/>
  <c r="MZ178" i="5"/>
  <c r="NL178" i="5"/>
  <c r="AC178" i="5"/>
  <c r="AO178" i="5"/>
  <c r="BA178" i="5"/>
  <c r="BM178" i="5"/>
  <c r="BY178" i="5"/>
  <c r="CK178" i="5"/>
  <c r="CW178" i="5"/>
  <c r="DI178" i="5"/>
  <c r="DU178" i="5"/>
  <c r="EG178" i="5"/>
  <c r="ES178" i="5"/>
  <c r="FE178" i="5"/>
  <c r="FQ178" i="5"/>
  <c r="GC178" i="5"/>
  <c r="GO178" i="5"/>
  <c r="HA178" i="5"/>
  <c r="HM178" i="5"/>
  <c r="HY178" i="5"/>
  <c r="IK178" i="5"/>
  <c r="IW178" i="5"/>
  <c r="JI178" i="5"/>
  <c r="JU178" i="5"/>
  <c r="KG178" i="5"/>
  <c r="KS178" i="5"/>
  <c r="LE178" i="5"/>
  <c r="LQ178" i="5"/>
  <c r="MC178" i="5"/>
  <c r="MO178" i="5"/>
  <c r="AD178" i="5"/>
  <c r="AP178" i="5"/>
  <c r="BB178" i="5"/>
  <c r="BN178" i="5"/>
  <c r="BZ178" i="5"/>
  <c r="CL178" i="5"/>
  <c r="CX178" i="5"/>
  <c r="DJ178" i="5"/>
  <c r="DV178" i="5"/>
  <c r="EH178" i="5"/>
  <c r="ET178" i="5"/>
  <c r="FF178" i="5"/>
  <c r="FR178" i="5"/>
  <c r="GD178" i="5"/>
  <c r="GP178" i="5"/>
  <c r="HB178" i="5"/>
  <c r="HN178" i="5"/>
  <c r="HZ178" i="5"/>
  <c r="IL178" i="5"/>
  <c r="IX178" i="5"/>
  <c r="JJ178" i="5"/>
  <c r="JV178" i="5"/>
  <c r="KH178" i="5"/>
  <c r="KT178" i="5"/>
  <c r="LF178" i="5"/>
  <c r="LR178" i="5"/>
  <c r="MD178" i="5"/>
  <c r="MP178" i="5"/>
  <c r="NB178" i="5"/>
  <c r="NN178" i="5"/>
  <c r="AE178" i="5"/>
  <c r="AQ178" i="5"/>
  <c r="BC178" i="5"/>
  <c r="BO178" i="5"/>
  <c r="CA178" i="5"/>
  <c r="CM178" i="5"/>
  <c r="CY178" i="5"/>
  <c r="DK178" i="5"/>
  <c r="DW178" i="5"/>
  <c r="EI178" i="5"/>
  <c r="EU178" i="5"/>
  <c r="FG178" i="5"/>
  <c r="FS178" i="5"/>
  <c r="GE178" i="5"/>
  <c r="GQ178" i="5"/>
  <c r="HC178" i="5"/>
  <c r="HO178" i="5"/>
  <c r="IA178" i="5"/>
  <c r="IM178" i="5"/>
  <c r="IY178" i="5"/>
  <c r="JK178" i="5"/>
  <c r="JW178" i="5"/>
  <c r="T178" i="5"/>
  <c r="AF178" i="5"/>
  <c r="AR178" i="5"/>
  <c r="BD178" i="5"/>
  <c r="BP178" i="5"/>
  <c r="CB178" i="5"/>
  <c r="CN178" i="5"/>
  <c r="CZ178" i="5"/>
  <c r="DL178" i="5"/>
  <c r="DX178" i="5"/>
  <c r="EJ178" i="5"/>
  <c r="EV178" i="5"/>
  <c r="FH178" i="5"/>
  <c r="FT178" i="5"/>
  <c r="GF178" i="5"/>
  <c r="GR178" i="5"/>
  <c r="HD178" i="5"/>
  <c r="HP178" i="5"/>
  <c r="IB178" i="5"/>
  <c r="IN178" i="5"/>
  <c r="IZ178" i="5"/>
  <c r="JL178" i="5"/>
  <c r="JX178" i="5"/>
  <c r="U178" i="5"/>
  <c r="AG178" i="5"/>
  <c r="AS178" i="5"/>
  <c r="BE178" i="5"/>
  <c r="BQ178" i="5"/>
  <c r="CC178" i="5"/>
  <c r="CO178" i="5"/>
  <c r="DA178" i="5"/>
  <c r="DM178" i="5"/>
  <c r="DY178" i="5"/>
  <c r="EK178" i="5"/>
  <c r="EW178" i="5"/>
  <c r="FI178" i="5"/>
  <c r="FU178" i="5"/>
  <c r="GG178" i="5"/>
  <c r="GS178" i="5"/>
  <c r="HE178" i="5"/>
  <c r="HQ178" i="5"/>
  <c r="IC178" i="5"/>
  <c r="IO178" i="5"/>
  <c r="JA178" i="5"/>
  <c r="JM178" i="5"/>
  <c r="JY178" i="5"/>
  <c r="KK178" i="5"/>
  <c r="KW178" i="5"/>
  <c r="LI178" i="5"/>
  <c r="LU178" i="5"/>
  <c r="MG178" i="5"/>
  <c r="MS178" i="5"/>
  <c r="AH178" i="5"/>
  <c r="BR178" i="5"/>
  <c r="DB178" i="5"/>
  <c r="EL178" i="5"/>
  <c r="FV178" i="5"/>
  <c r="HF178" i="5"/>
  <c r="IP178" i="5"/>
  <c r="JZ178" i="5"/>
  <c r="KX178" i="5"/>
  <c r="LV178" i="5"/>
  <c r="MT178" i="5"/>
  <c r="NM178" i="5"/>
  <c r="AI178" i="5"/>
  <c r="BS178" i="5"/>
  <c r="DC178" i="5"/>
  <c r="EM178" i="5"/>
  <c r="FW178" i="5"/>
  <c r="HG178" i="5"/>
  <c r="IQ178" i="5"/>
  <c r="KA178" i="5"/>
  <c r="KY178" i="5"/>
  <c r="LW178" i="5"/>
  <c r="MU178" i="5"/>
  <c r="NO178" i="5"/>
  <c r="AJ178" i="5"/>
  <c r="BT178" i="5"/>
  <c r="DD178" i="5"/>
  <c r="EN178" i="5"/>
  <c r="FX178" i="5"/>
  <c r="HH178" i="5"/>
  <c r="IR178" i="5"/>
  <c r="KB178" i="5"/>
  <c r="KZ178" i="5"/>
  <c r="LX178" i="5"/>
  <c r="MV178" i="5"/>
  <c r="NP178" i="5"/>
  <c r="AM178" i="5"/>
  <c r="BW178" i="5"/>
  <c r="DG178" i="5"/>
  <c r="EQ178" i="5"/>
  <c r="GA178" i="5"/>
  <c r="HK178" i="5"/>
  <c r="IU178" i="5"/>
  <c r="KE178" i="5"/>
  <c r="LC178" i="5"/>
  <c r="MA178" i="5"/>
  <c r="MY178" i="5"/>
  <c r="NQ178" i="5"/>
  <c r="AT178" i="5"/>
  <c r="CD178" i="5"/>
  <c r="DN178" i="5"/>
  <c r="EX178" i="5"/>
  <c r="GH178" i="5"/>
  <c r="HR178" i="5"/>
  <c r="JB178" i="5"/>
  <c r="KI178" i="5"/>
  <c r="LG178" i="5"/>
  <c r="ME178" i="5"/>
  <c r="NA178" i="5"/>
  <c r="NR178" i="5"/>
  <c r="AU178" i="5"/>
  <c r="CE178" i="5"/>
  <c r="DO178" i="5"/>
  <c r="EY178" i="5"/>
  <c r="GI178" i="5"/>
  <c r="HS178" i="5"/>
  <c r="JC178" i="5"/>
  <c r="KJ178" i="5"/>
  <c r="LH178" i="5"/>
  <c r="MF178" i="5"/>
  <c r="NC178" i="5"/>
  <c r="NS178" i="5"/>
  <c r="AV178" i="5"/>
  <c r="CF178" i="5"/>
  <c r="DP178" i="5"/>
  <c r="EZ178" i="5"/>
  <c r="GJ178" i="5"/>
  <c r="HT178" i="5"/>
  <c r="JD178" i="5"/>
  <c r="KL178" i="5"/>
  <c r="LJ178" i="5"/>
  <c r="MH178" i="5"/>
  <c r="ND178" i="5"/>
  <c r="NT178" i="5"/>
  <c r="AY178" i="5"/>
  <c r="CI178" i="5"/>
  <c r="DS178" i="5"/>
  <c r="FC178" i="5"/>
  <c r="GM178" i="5"/>
  <c r="HW178" i="5"/>
  <c r="JG178" i="5"/>
  <c r="KM178" i="5"/>
  <c r="LK178" i="5"/>
  <c r="MI178" i="5"/>
  <c r="NE178" i="5"/>
  <c r="V178" i="5"/>
  <c r="BF178" i="5"/>
  <c r="CP178" i="5"/>
  <c r="DZ178" i="5"/>
  <c r="FJ178" i="5"/>
  <c r="GT178" i="5"/>
  <c r="ID178" i="5"/>
  <c r="JN178" i="5"/>
  <c r="KN178" i="5"/>
  <c r="LL178" i="5"/>
  <c r="MJ178" i="5"/>
  <c r="NF178" i="5"/>
  <c r="AA178" i="5"/>
  <c r="FO178" i="5"/>
  <c r="KV178" i="5"/>
  <c r="BG178" i="5"/>
  <c r="GU178" i="5"/>
  <c r="LO178" i="5"/>
  <c r="BH178" i="5"/>
  <c r="GV178" i="5"/>
  <c r="LS178" i="5"/>
  <c r="BK178" i="5"/>
  <c r="GY178" i="5"/>
  <c r="LT178" i="5"/>
  <c r="CQ178" i="5"/>
  <c r="IE178" i="5"/>
  <c r="MM178" i="5"/>
  <c r="CR178" i="5"/>
  <c r="IF178" i="5"/>
  <c r="MQ178" i="5"/>
  <c r="S178" i="5"/>
  <c r="CU178" i="5"/>
  <c r="II178" i="5"/>
  <c r="MR178" i="5"/>
  <c r="EA178" i="5"/>
  <c r="JO178" i="5"/>
  <c r="NG178" i="5"/>
  <c r="EB178" i="5"/>
  <c r="JP178" i="5"/>
  <c r="NH178" i="5"/>
  <c r="X178" i="5"/>
  <c r="FL178" i="5"/>
  <c r="KU178" i="5"/>
  <c r="W178" i="5"/>
  <c r="EE178" i="5"/>
  <c r="FK178" i="5"/>
  <c r="JS178" i="5"/>
  <c r="KQ178" i="5"/>
  <c r="NK178" i="5"/>
  <c r="I125" i="5"/>
  <c r="S107" i="5"/>
  <c r="S98" i="5"/>
  <c r="S93" i="5"/>
  <c r="S88" i="5"/>
  <c r="T138" i="5"/>
  <c r="AF138" i="5"/>
  <c r="AR138" i="5"/>
  <c r="BD138" i="5"/>
  <c r="BP138" i="5"/>
  <c r="CB138" i="5"/>
  <c r="CN138" i="5"/>
  <c r="CZ138" i="5"/>
  <c r="DL138" i="5"/>
  <c r="DX138" i="5"/>
  <c r="EJ138" i="5"/>
  <c r="EV138" i="5"/>
  <c r="FH138" i="5"/>
  <c r="FT138" i="5"/>
  <c r="GF138" i="5"/>
  <c r="GR138" i="5"/>
  <c r="HD138" i="5"/>
  <c r="HP138" i="5"/>
  <c r="IB138" i="5"/>
  <c r="IN138" i="5"/>
  <c r="IZ138" i="5"/>
  <c r="JL138" i="5"/>
  <c r="JX138" i="5"/>
  <c r="KJ138" i="5"/>
  <c r="KV138" i="5"/>
  <c r="LH138" i="5"/>
  <c r="LT138" i="5"/>
  <c r="U138" i="5"/>
  <c r="AG138" i="5"/>
  <c r="AS138" i="5"/>
  <c r="BE138" i="5"/>
  <c r="BQ138" i="5"/>
  <c r="CC138" i="5"/>
  <c r="CO138" i="5"/>
  <c r="DA138" i="5"/>
  <c r="DM138" i="5"/>
  <c r="DY138" i="5"/>
  <c r="EK138" i="5"/>
  <c r="EW138" i="5"/>
  <c r="FI138" i="5"/>
  <c r="FU138" i="5"/>
  <c r="GG138" i="5"/>
  <c r="GS138" i="5"/>
  <c r="HE138" i="5"/>
  <c r="HQ138" i="5"/>
  <c r="IC138" i="5"/>
  <c r="IO138" i="5"/>
  <c r="JA138" i="5"/>
  <c r="JM138" i="5"/>
  <c r="JY138" i="5"/>
  <c r="KK138" i="5"/>
  <c r="KW138" i="5"/>
  <c r="LI138" i="5"/>
  <c r="LU138" i="5"/>
  <c r="MG138" i="5"/>
  <c r="MS138" i="5"/>
  <c r="NE138" i="5"/>
  <c r="NQ138" i="5"/>
  <c r="V138" i="5"/>
  <c r="AH138" i="5"/>
  <c r="AT138" i="5"/>
  <c r="BF138" i="5"/>
  <c r="BR138" i="5"/>
  <c r="CD138" i="5"/>
  <c r="CP138" i="5"/>
  <c r="DB138" i="5"/>
  <c r="DN138" i="5"/>
  <c r="DZ138" i="5"/>
  <c r="EL138" i="5"/>
  <c r="EX138" i="5"/>
  <c r="FJ138" i="5"/>
  <c r="FV138" i="5"/>
  <c r="GH138" i="5"/>
  <c r="GT138" i="5"/>
  <c r="HF138" i="5"/>
  <c r="HR138" i="5"/>
  <c r="ID138" i="5"/>
  <c r="IP138" i="5"/>
  <c r="JB138" i="5"/>
  <c r="JN138" i="5"/>
  <c r="JZ138" i="5"/>
  <c r="KL138" i="5"/>
  <c r="KX138" i="5"/>
  <c r="LJ138" i="5"/>
  <c r="LV138" i="5"/>
  <c r="MH138" i="5"/>
  <c r="MT138" i="5"/>
  <c r="NF138" i="5"/>
  <c r="NR138" i="5"/>
  <c r="W138" i="5"/>
  <c r="AI138" i="5"/>
  <c r="AU138" i="5"/>
  <c r="BG138" i="5"/>
  <c r="BS138" i="5"/>
  <c r="CE138" i="5"/>
  <c r="CQ138" i="5"/>
  <c r="DC138" i="5"/>
  <c r="DO138" i="5"/>
  <c r="EA138" i="5"/>
  <c r="EM138" i="5"/>
  <c r="EY138" i="5"/>
  <c r="FK138" i="5"/>
  <c r="FW138" i="5"/>
  <c r="GI138" i="5"/>
  <c r="GU138" i="5"/>
  <c r="HG138" i="5"/>
  <c r="HS138" i="5"/>
  <c r="IE138" i="5"/>
  <c r="IQ138" i="5"/>
  <c r="JC138" i="5"/>
  <c r="JO138" i="5"/>
  <c r="KA138" i="5"/>
  <c r="KM138" i="5"/>
  <c r="KY138" i="5"/>
  <c r="LK138" i="5"/>
  <c r="X138" i="5"/>
  <c r="AJ138" i="5"/>
  <c r="AV138" i="5"/>
  <c r="BH138" i="5"/>
  <c r="BT138" i="5"/>
  <c r="CF138" i="5"/>
  <c r="CR138" i="5"/>
  <c r="DD138" i="5"/>
  <c r="DP138" i="5"/>
  <c r="EB138" i="5"/>
  <c r="EN138" i="5"/>
  <c r="EZ138" i="5"/>
  <c r="FL138" i="5"/>
  <c r="FX138" i="5"/>
  <c r="GJ138" i="5"/>
  <c r="GV138" i="5"/>
  <c r="HH138" i="5"/>
  <c r="HT138" i="5"/>
  <c r="IF138" i="5"/>
  <c r="IR138" i="5"/>
  <c r="JD138" i="5"/>
  <c r="JP138" i="5"/>
  <c r="AM138" i="5"/>
  <c r="BI138" i="5"/>
  <c r="BZ138" i="5"/>
  <c r="CV138" i="5"/>
  <c r="DR138" i="5"/>
  <c r="EI138" i="5"/>
  <c r="FE138" i="5"/>
  <c r="GA138" i="5"/>
  <c r="GW138" i="5"/>
  <c r="HN138" i="5"/>
  <c r="IJ138" i="5"/>
  <c r="JF138" i="5"/>
  <c r="JW138" i="5"/>
  <c r="KQ138" i="5"/>
  <c r="LG138" i="5"/>
  <c r="LZ138" i="5"/>
  <c r="MN138" i="5"/>
  <c r="NB138" i="5"/>
  <c r="NP138" i="5"/>
  <c r="AN138" i="5"/>
  <c r="BJ138" i="5"/>
  <c r="CA138" i="5"/>
  <c r="CW138" i="5"/>
  <c r="DS138" i="5"/>
  <c r="EO138" i="5"/>
  <c r="FF138" i="5"/>
  <c r="GB138" i="5"/>
  <c r="GX138" i="5"/>
  <c r="HO138" i="5"/>
  <c r="IK138" i="5"/>
  <c r="JG138" i="5"/>
  <c r="KB138" i="5"/>
  <c r="KR138" i="5"/>
  <c r="LL138" i="5"/>
  <c r="MA138" i="5"/>
  <c r="MO138" i="5"/>
  <c r="NC138" i="5"/>
  <c r="NS138" i="5"/>
  <c r="AO138" i="5"/>
  <c r="BK138" i="5"/>
  <c r="CG138" i="5"/>
  <c r="CX138" i="5"/>
  <c r="DT138" i="5"/>
  <c r="EP138" i="5"/>
  <c r="FG138" i="5"/>
  <c r="GC138" i="5"/>
  <c r="GY138" i="5"/>
  <c r="HU138" i="5"/>
  <c r="IL138" i="5"/>
  <c r="JH138" i="5"/>
  <c r="KC138" i="5"/>
  <c r="KS138" i="5"/>
  <c r="LM138" i="5"/>
  <c r="MB138" i="5"/>
  <c r="MP138" i="5"/>
  <c r="ND138" i="5"/>
  <c r="NT138" i="5"/>
  <c r="Y138" i="5"/>
  <c r="AP138" i="5"/>
  <c r="BL138" i="5"/>
  <c r="CH138" i="5"/>
  <c r="CY138" i="5"/>
  <c r="DU138" i="5"/>
  <c r="EQ138" i="5"/>
  <c r="FM138" i="5"/>
  <c r="GD138" i="5"/>
  <c r="GZ138" i="5"/>
  <c r="HV138" i="5"/>
  <c r="IM138" i="5"/>
  <c r="JI138" i="5"/>
  <c r="KD138" i="5"/>
  <c r="KT138" i="5"/>
  <c r="LN138" i="5"/>
  <c r="MC138" i="5"/>
  <c r="MQ138" i="5"/>
  <c r="NG138" i="5"/>
  <c r="Z138" i="5"/>
  <c r="AQ138" i="5"/>
  <c r="BM138" i="5"/>
  <c r="CI138" i="5"/>
  <c r="DE138" i="5"/>
  <c r="DV138" i="5"/>
  <c r="ER138" i="5"/>
  <c r="FN138" i="5"/>
  <c r="GE138" i="5"/>
  <c r="HA138" i="5"/>
  <c r="HW138" i="5"/>
  <c r="IS138" i="5"/>
  <c r="JJ138" i="5"/>
  <c r="KE138" i="5"/>
  <c r="KU138" i="5"/>
  <c r="LO138" i="5"/>
  <c r="MD138" i="5"/>
  <c r="MR138" i="5"/>
  <c r="NH138" i="5"/>
  <c r="AA138" i="5"/>
  <c r="AW138" i="5"/>
  <c r="BN138" i="5"/>
  <c r="CJ138" i="5"/>
  <c r="DF138" i="5"/>
  <c r="DW138" i="5"/>
  <c r="ES138" i="5"/>
  <c r="FO138" i="5"/>
  <c r="GK138" i="5"/>
  <c r="HB138" i="5"/>
  <c r="HX138" i="5"/>
  <c r="IT138" i="5"/>
  <c r="JK138" i="5"/>
  <c r="KF138" i="5"/>
  <c r="KZ138" i="5"/>
  <c r="LP138" i="5"/>
  <c r="ME138" i="5"/>
  <c r="MU138" i="5"/>
  <c r="NI138" i="5"/>
  <c r="AB138" i="5"/>
  <c r="AX138" i="5"/>
  <c r="BO138" i="5"/>
  <c r="CK138" i="5"/>
  <c r="DG138" i="5"/>
  <c r="EC138" i="5"/>
  <c r="ET138" i="5"/>
  <c r="FP138" i="5"/>
  <c r="GL138" i="5"/>
  <c r="HC138" i="5"/>
  <c r="HY138" i="5"/>
  <c r="IU138" i="5"/>
  <c r="JQ138" i="5"/>
  <c r="KG138" i="5"/>
  <c r="LA138" i="5"/>
  <c r="LQ138" i="5"/>
  <c r="MF138" i="5"/>
  <c r="MV138" i="5"/>
  <c r="NJ138" i="5"/>
  <c r="AC138" i="5"/>
  <c r="AY138" i="5"/>
  <c r="BU138" i="5"/>
  <c r="CL138" i="5"/>
  <c r="DH138" i="5"/>
  <c r="ED138" i="5"/>
  <c r="EU138" i="5"/>
  <c r="FQ138" i="5"/>
  <c r="GM138" i="5"/>
  <c r="HI138" i="5"/>
  <c r="HZ138" i="5"/>
  <c r="IV138" i="5"/>
  <c r="JR138" i="5"/>
  <c r="KH138" i="5"/>
  <c r="LB138" i="5"/>
  <c r="LR138" i="5"/>
  <c r="MI138" i="5"/>
  <c r="MW138" i="5"/>
  <c r="NK138" i="5"/>
  <c r="AE138" i="5"/>
  <c r="BA138" i="5"/>
  <c r="BW138" i="5"/>
  <c r="CS138" i="5"/>
  <c r="DJ138" i="5"/>
  <c r="EF138" i="5"/>
  <c r="FB138" i="5"/>
  <c r="FS138" i="5"/>
  <c r="GO138" i="5"/>
  <c r="HK138" i="5"/>
  <c r="IG138" i="5"/>
  <c r="IX138" i="5"/>
  <c r="JT138" i="5"/>
  <c r="KN138" i="5"/>
  <c r="LD138" i="5"/>
  <c r="LW138" i="5"/>
  <c r="MK138" i="5"/>
  <c r="MY138" i="5"/>
  <c r="NM138" i="5"/>
  <c r="AZ138" i="5"/>
  <c r="EE138" i="5"/>
  <c r="HJ138" i="5"/>
  <c r="KI138" i="5"/>
  <c r="MX138" i="5"/>
  <c r="BB138" i="5"/>
  <c r="EG138" i="5"/>
  <c r="HL138" i="5"/>
  <c r="KO138" i="5"/>
  <c r="MZ138" i="5"/>
  <c r="BC138" i="5"/>
  <c r="EH138" i="5"/>
  <c r="HM138" i="5"/>
  <c r="KP138" i="5"/>
  <c r="NA138" i="5"/>
  <c r="BV138" i="5"/>
  <c r="FA138" i="5"/>
  <c r="IA138" i="5"/>
  <c r="LC138" i="5"/>
  <c r="NL138" i="5"/>
  <c r="BX138" i="5"/>
  <c r="FC138" i="5"/>
  <c r="IH138" i="5"/>
  <c r="LE138" i="5"/>
  <c r="NN138" i="5"/>
  <c r="BY138" i="5"/>
  <c r="FD138" i="5"/>
  <c r="II138" i="5"/>
  <c r="LF138" i="5"/>
  <c r="NO138" i="5"/>
  <c r="CM138" i="5"/>
  <c r="FR138" i="5"/>
  <c r="IW138" i="5"/>
  <c r="LS138" i="5"/>
  <c r="CT138" i="5"/>
  <c r="FY138" i="5"/>
  <c r="IY138" i="5"/>
  <c r="LX138" i="5"/>
  <c r="CU138" i="5"/>
  <c r="FZ138" i="5"/>
  <c r="JE138" i="5"/>
  <c r="LY138" i="5"/>
  <c r="AD138" i="5"/>
  <c r="DI138" i="5"/>
  <c r="GN138" i="5"/>
  <c r="JS138" i="5"/>
  <c r="MJ138" i="5"/>
  <c r="AK138" i="5"/>
  <c r="DK138" i="5"/>
  <c r="GP138" i="5"/>
  <c r="JU138" i="5"/>
  <c r="ML138" i="5"/>
  <c r="AL138" i="5"/>
  <c r="DQ138" i="5"/>
  <c r="GQ138" i="5"/>
  <c r="JV138" i="5"/>
  <c r="MM138" i="5"/>
  <c r="S138" i="5"/>
  <c r="Z139" i="5"/>
  <c r="AL139" i="5"/>
  <c r="AX139" i="5"/>
  <c r="BJ139" i="5"/>
  <c r="BV139" i="5"/>
  <c r="CH139" i="5"/>
  <c r="CT139" i="5"/>
  <c r="DF139" i="5"/>
  <c r="DR139" i="5"/>
  <c r="ED139" i="5"/>
  <c r="EP139" i="5"/>
  <c r="FB139" i="5"/>
  <c r="FN139" i="5"/>
  <c r="FZ139" i="5"/>
  <c r="GL139" i="5"/>
  <c r="GX139" i="5"/>
  <c r="HJ139" i="5"/>
  <c r="HV139" i="5"/>
  <c r="IH139" i="5"/>
  <c r="IT139" i="5"/>
  <c r="JF139" i="5"/>
  <c r="JR139" i="5"/>
  <c r="KD139" i="5"/>
  <c r="KP139" i="5"/>
  <c r="LB139" i="5"/>
  <c r="LN139" i="5"/>
  <c r="LZ139" i="5"/>
  <c r="ML139" i="5"/>
  <c r="MX139" i="5"/>
  <c r="NJ139" i="5"/>
  <c r="AA139" i="5"/>
  <c r="AM139" i="5"/>
  <c r="AY139" i="5"/>
  <c r="BK139" i="5"/>
  <c r="BW139" i="5"/>
  <c r="CI139" i="5"/>
  <c r="CU139" i="5"/>
  <c r="DG139" i="5"/>
  <c r="DS139" i="5"/>
  <c r="EE139" i="5"/>
  <c r="EQ139" i="5"/>
  <c r="FC139" i="5"/>
  <c r="FO139" i="5"/>
  <c r="GA139" i="5"/>
  <c r="GM139" i="5"/>
  <c r="GY139" i="5"/>
  <c r="HK139" i="5"/>
  <c r="HW139" i="5"/>
  <c r="II139" i="5"/>
  <c r="IU139" i="5"/>
  <c r="JG139" i="5"/>
  <c r="JS139" i="5"/>
  <c r="KE139" i="5"/>
  <c r="KQ139" i="5"/>
  <c r="LC139" i="5"/>
  <c r="LO139" i="5"/>
  <c r="MA139" i="5"/>
  <c r="MM139" i="5"/>
  <c r="MY139" i="5"/>
  <c r="NK139" i="5"/>
  <c r="AB139" i="5"/>
  <c r="AN139" i="5"/>
  <c r="AZ139" i="5"/>
  <c r="BL139" i="5"/>
  <c r="BX139" i="5"/>
  <c r="CJ139" i="5"/>
  <c r="CV139" i="5"/>
  <c r="DH139" i="5"/>
  <c r="DT139" i="5"/>
  <c r="EF139" i="5"/>
  <c r="ER139" i="5"/>
  <c r="FD139" i="5"/>
  <c r="FP139" i="5"/>
  <c r="GB139" i="5"/>
  <c r="GN139" i="5"/>
  <c r="GZ139" i="5"/>
  <c r="HL139" i="5"/>
  <c r="HX139" i="5"/>
  <c r="IJ139" i="5"/>
  <c r="IV139" i="5"/>
  <c r="JH139" i="5"/>
  <c r="JT139" i="5"/>
  <c r="KF139" i="5"/>
  <c r="KR139" i="5"/>
  <c r="LD139" i="5"/>
  <c r="LP139" i="5"/>
  <c r="MB139" i="5"/>
  <c r="MN139" i="5"/>
  <c r="MZ139" i="5"/>
  <c r="NL139" i="5"/>
  <c r="AC139" i="5"/>
  <c r="AO139" i="5"/>
  <c r="BA139" i="5"/>
  <c r="BM139" i="5"/>
  <c r="BY139" i="5"/>
  <c r="CK139" i="5"/>
  <c r="CW139" i="5"/>
  <c r="DI139" i="5"/>
  <c r="DU139" i="5"/>
  <c r="EG139" i="5"/>
  <c r="ES139" i="5"/>
  <c r="FE139" i="5"/>
  <c r="FQ139" i="5"/>
  <c r="GC139" i="5"/>
  <c r="GO139" i="5"/>
  <c r="HA139" i="5"/>
  <c r="HM139" i="5"/>
  <c r="HY139" i="5"/>
  <c r="IK139" i="5"/>
  <c r="IW139" i="5"/>
  <c r="JI139" i="5"/>
  <c r="JU139" i="5"/>
  <c r="KG139" i="5"/>
  <c r="KS139" i="5"/>
  <c r="LE139" i="5"/>
  <c r="LQ139" i="5"/>
  <c r="MC139" i="5"/>
  <c r="MO139" i="5"/>
  <c r="NA139" i="5"/>
  <c r="NM139" i="5"/>
  <c r="AD139" i="5"/>
  <c r="AP139" i="5"/>
  <c r="BB139" i="5"/>
  <c r="BN139" i="5"/>
  <c r="BZ139" i="5"/>
  <c r="CL139" i="5"/>
  <c r="CX139" i="5"/>
  <c r="DJ139" i="5"/>
  <c r="DV139" i="5"/>
  <c r="EH139" i="5"/>
  <c r="ET139" i="5"/>
  <c r="FF139" i="5"/>
  <c r="FR139" i="5"/>
  <c r="GD139" i="5"/>
  <c r="GP139" i="5"/>
  <c r="HB139" i="5"/>
  <c r="HN139" i="5"/>
  <c r="HZ139" i="5"/>
  <c r="IL139" i="5"/>
  <c r="IX139" i="5"/>
  <c r="JJ139" i="5"/>
  <c r="JV139" i="5"/>
  <c r="AI139" i="5"/>
  <c r="BE139" i="5"/>
  <c r="CA139" i="5"/>
  <c r="CR139" i="5"/>
  <c r="DN139" i="5"/>
  <c r="EJ139" i="5"/>
  <c r="FA139" i="5"/>
  <c r="FW139" i="5"/>
  <c r="GS139" i="5"/>
  <c r="HO139" i="5"/>
  <c r="IF139" i="5"/>
  <c r="JB139" i="5"/>
  <c r="JX139" i="5"/>
  <c r="KN139" i="5"/>
  <c r="LH139" i="5"/>
  <c r="LX139" i="5"/>
  <c r="MR139" i="5"/>
  <c r="NH139" i="5"/>
  <c r="AJ139" i="5"/>
  <c r="BF139" i="5"/>
  <c r="CB139" i="5"/>
  <c r="CS139" i="5"/>
  <c r="DO139" i="5"/>
  <c r="EK139" i="5"/>
  <c r="FG139" i="5"/>
  <c r="FX139" i="5"/>
  <c r="GT139" i="5"/>
  <c r="HP139" i="5"/>
  <c r="IG139" i="5"/>
  <c r="JC139" i="5"/>
  <c r="JY139" i="5"/>
  <c r="KO139" i="5"/>
  <c r="LI139" i="5"/>
  <c r="LY139" i="5"/>
  <c r="MS139" i="5"/>
  <c r="NI139" i="5"/>
  <c r="T139" i="5"/>
  <c r="AK139" i="5"/>
  <c r="BG139" i="5"/>
  <c r="CC139" i="5"/>
  <c r="CY139" i="5"/>
  <c r="DP139" i="5"/>
  <c r="EL139" i="5"/>
  <c r="FH139" i="5"/>
  <c r="FY139" i="5"/>
  <c r="GU139" i="5"/>
  <c r="HQ139" i="5"/>
  <c r="IM139" i="5"/>
  <c r="JD139" i="5"/>
  <c r="JZ139" i="5"/>
  <c r="KT139" i="5"/>
  <c r="LJ139" i="5"/>
  <c r="MD139" i="5"/>
  <c r="MT139" i="5"/>
  <c r="NN139" i="5"/>
  <c r="U139" i="5"/>
  <c r="AQ139" i="5"/>
  <c r="BH139" i="5"/>
  <c r="CD139" i="5"/>
  <c r="CZ139" i="5"/>
  <c r="DQ139" i="5"/>
  <c r="EM139" i="5"/>
  <c r="FI139" i="5"/>
  <c r="GE139" i="5"/>
  <c r="GV139" i="5"/>
  <c r="HR139" i="5"/>
  <c r="IN139" i="5"/>
  <c r="JE139" i="5"/>
  <c r="KA139" i="5"/>
  <c r="KU139" i="5"/>
  <c r="LK139" i="5"/>
  <c r="ME139" i="5"/>
  <c r="MU139" i="5"/>
  <c r="NO139" i="5"/>
  <c r="V139" i="5"/>
  <c r="AR139" i="5"/>
  <c r="BI139" i="5"/>
  <c r="CE139" i="5"/>
  <c r="DA139" i="5"/>
  <c r="DW139" i="5"/>
  <c r="EN139" i="5"/>
  <c r="FJ139" i="5"/>
  <c r="GF139" i="5"/>
  <c r="GW139" i="5"/>
  <c r="HS139" i="5"/>
  <c r="IO139" i="5"/>
  <c r="JK139" i="5"/>
  <c r="KB139" i="5"/>
  <c r="KV139" i="5"/>
  <c r="LL139" i="5"/>
  <c r="MF139" i="5"/>
  <c r="MV139" i="5"/>
  <c r="NP139" i="5"/>
  <c r="W139" i="5"/>
  <c r="AS139" i="5"/>
  <c r="BO139" i="5"/>
  <c r="CF139" i="5"/>
  <c r="DB139" i="5"/>
  <c r="DX139" i="5"/>
  <c r="EO139" i="5"/>
  <c r="FK139" i="5"/>
  <c r="GG139" i="5"/>
  <c r="HC139" i="5"/>
  <c r="HT139" i="5"/>
  <c r="IP139" i="5"/>
  <c r="JL139" i="5"/>
  <c r="KC139" i="5"/>
  <c r="KW139" i="5"/>
  <c r="LM139" i="5"/>
  <c r="MG139" i="5"/>
  <c r="MW139" i="5"/>
  <c r="NQ139" i="5"/>
  <c r="X139" i="5"/>
  <c r="AT139" i="5"/>
  <c r="BP139" i="5"/>
  <c r="CG139" i="5"/>
  <c r="DC139" i="5"/>
  <c r="DY139" i="5"/>
  <c r="EU139" i="5"/>
  <c r="FL139" i="5"/>
  <c r="GH139" i="5"/>
  <c r="HD139" i="5"/>
  <c r="HU139" i="5"/>
  <c r="IQ139" i="5"/>
  <c r="JM139" i="5"/>
  <c r="KH139" i="5"/>
  <c r="KX139" i="5"/>
  <c r="LR139" i="5"/>
  <c r="MH139" i="5"/>
  <c r="NB139" i="5"/>
  <c r="NR139" i="5"/>
  <c r="Y139" i="5"/>
  <c r="AU139" i="5"/>
  <c r="BQ139" i="5"/>
  <c r="CM139" i="5"/>
  <c r="DD139" i="5"/>
  <c r="DZ139" i="5"/>
  <c r="EV139" i="5"/>
  <c r="FM139" i="5"/>
  <c r="GI139" i="5"/>
  <c r="HE139" i="5"/>
  <c r="IA139" i="5"/>
  <c r="IR139" i="5"/>
  <c r="JN139" i="5"/>
  <c r="KI139" i="5"/>
  <c r="KY139" i="5"/>
  <c r="LS139" i="5"/>
  <c r="MI139" i="5"/>
  <c r="NC139" i="5"/>
  <c r="NS139" i="5"/>
  <c r="AE139" i="5"/>
  <c r="AV139" i="5"/>
  <c r="BR139" i="5"/>
  <c r="CN139" i="5"/>
  <c r="DE139" i="5"/>
  <c r="EA139" i="5"/>
  <c r="EW139" i="5"/>
  <c r="FS139" i="5"/>
  <c r="GJ139" i="5"/>
  <c r="HF139" i="5"/>
  <c r="IB139" i="5"/>
  <c r="IS139" i="5"/>
  <c r="JO139" i="5"/>
  <c r="KJ139" i="5"/>
  <c r="KZ139" i="5"/>
  <c r="LT139" i="5"/>
  <c r="MJ139" i="5"/>
  <c r="ND139" i="5"/>
  <c r="NT139" i="5"/>
  <c r="AF139" i="5"/>
  <c r="AW139" i="5"/>
  <c r="BS139" i="5"/>
  <c r="CO139" i="5"/>
  <c r="DK139" i="5"/>
  <c r="EB139" i="5"/>
  <c r="EX139" i="5"/>
  <c r="FT139" i="5"/>
  <c r="AH139" i="5"/>
  <c r="BD139" i="5"/>
  <c r="BU139" i="5"/>
  <c r="CQ139" i="5"/>
  <c r="DM139" i="5"/>
  <c r="EI139" i="5"/>
  <c r="EZ139" i="5"/>
  <c r="BC139" i="5"/>
  <c r="HH139" i="5"/>
  <c r="KL139" i="5"/>
  <c r="NF139" i="5"/>
  <c r="BT139" i="5"/>
  <c r="HI139" i="5"/>
  <c r="KM139" i="5"/>
  <c r="NG139" i="5"/>
  <c r="CP139" i="5"/>
  <c r="IC139" i="5"/>
  <c r="LA139" i="5"/>
  <c r="DL139" i="5"/>
  <c r="ID139" i="5"/>
  <c r="LF139" i="5"/>
  <c r="EC139" i="5"/>
  <c r="IE139" i="5"/>
  <c r="LG139" i="5"/>
  <c r="EY139" i="5"/>
  <c r="IY139" i="5"/>
  <c r="LU139" i="5"/>
  <c r="FU139" i="5"/>
  <c r="IZ139" i="5"/>
  <c r="LV139" i="5"/>
  <c r="FV139" i="5"/>
  <c r="JA139" i="5"/>
  <c r="LW139" i="5"/>
  <c r="GK139" i="5"/>
  <c r="JP139" i="5"/>
  <c r="MK139" i="5"/>
  <c r="GQ139" i="5"/>
  <c r="JQ139" i="5"/>
  <c r="MP139" i="5"/>
  <c r="GR139" i="5"/>
  <c r="JW139" i="5"/>
  <c r="MQ139" i="5"/>
  <c r="AG139" i="5"/>
  <c r="HG139" i="5"/>
  <c r="KK139" i="5"/>
  <c r="NE139" i="5"/>
  <c r="S139" i="5"/>
  <c r="U150" i="5"/>
  <c r="V150" i="5"/>
  <c r="W150" i="5"/>
  <c r="X150" i="5"/>
  <c r="AJ150" i="5"/>
  <c r="AA150" i="5"/>
  <c r="AN150" i="5"/>
  <c r="AZ150" i="5"/>
  <c r="BL150" i="5"/>
  <c r="BX150" i="5"/>
  <c r="CJ150" i="5"/>
  <c r="CV150" i="5"/>
  <c r="DH150" i="5"/>
  <c r="DT150" i="5"/>
  <c r="EF150" i="5"/>
  <c r="ER150" i="5"/>
  <c r="FD150" i="5"/>
  <c r="FP150" i="5"/>
  <c r="GB150" i="5"/>
  <c r="GN150" i="5"/>
  <c r="GZ150" i="5"/>
  <c r="HL150" i="5"/>
  <c r="HX150" i="5"/>
  <c r="IJ150" i="5"/>
  <c r="IV150" i="5"/>
  <c r="JH150" i="5"/>
  <c r="JT150" i="5"/>
  <c r="KF150" i="5"/>
  <c r="KR150" i="5"/>
  <c r="LD150" i="5"/>
  <c r="LP150" i="5"/>
  <c r="MB150" i="5"/>
  <c r="MN150" i="5"/>
  <c r="MZ150" i="5"/>
  <c r="NL150" i="5"/>
  <c r="AB150" i="5"/>
  <c r="AO150" i="5"/>
  <c r="BA150" i="5"/>
  <c r="BM150" i="5"/>
  <c r="BY150" i="5"/>
  <c r="CK150" i="5"/>
  <c r="CW150" i="5"/>
  <c r="DI150" i="5"/>
  <c r="DU150" i="5"/>
  <c r="EG150" i="5"/>
  <c r="ES150" i="5"/>
  <c r="FE150" i="5"/>
  <c r="FQ150" i="5"/>
  <c r="GC150" i="5"/>
  <c r="GO150" i="5"/>
  <c r="HA150" i="5"/>
  <c r="HM150" i="5"/>
  <c r="HY150" i="5"/>
  <c r="IK150" i="5"/>
  <c r="IW150" i="5"/>
  <c r="JI150" i="5"/>
  <c r="JU150" i="5"/>
  <c r="KG150" i="5"/>
  <c r="KS150" i="5"/>
  <c r="LE150" i="5"/>
  <c r="LQ150" i="5"/>
  <c r="MC150" i="5"/>
  <c r="MO150" i="5"/>
  <c r="NA150" i="5"/>
  <c r="NM150" i="5"/>
  <c r="AC150" i="5"/>
  <c r="AP150" i="5"/>
  <c r="BB150" i="5"/>
  <c r="BN150" i="5"/>
  <c r="BZ150" i="5"/>
  <c r="CL150" i="5"/>
  <c r="CX150" i="5"/>
  <c r="DJ150" i="5"/>
  <c r="DV150" i="5"/>
  <c r="EH150" i="5"/>
  <c r="ET150" i="5"/>
  <c r="FF150" i="5"/>
  <c r="FR150" i="5"/>
  <c r="GD150" i="5"/>
  <c r="GP150" i="5"/>
  <c r="HB150" i="5"/>
  <c r="HN150" i="5"/>
  <c r="HZ150" i="5"/>
  <c r="IL150" i="5"/>
  <c r="IX150" i="5"/>
  <c r="JJ150" i="5"/>
  <c r="JV150" i="5"/>
  <c r="KH150" i="5"/>
  <c r="KT150" i="5"/>
  <c r="LF150" i="5"/>
  <c r="LR150" i="5"/>
  <c r="MD150" i="5"/>
  <c r="MP150" i="5"/>
  <c r="NB150" i="5"/>
  <c r="NN150" i="5"/>
  <c r="AD150" i="5"/>
  <c r="AQ150" i="5"/>
  <c r="BC150" i="5"/>
  <c r="BO150" i="5"/>
  <c r="CA150" i="5"/>
  <c r="CM150" i="5"/>
  <c r="CY150" i="5"/>
  <c r="DK150" i="5"/>
  <c r="DW150" i="5"/>
  <c r="EI150" i="5"/>
  <c r="EU150" i="5"/>
  <c r="FG150" i="5"/>
  <c r="FS150" i="5"/>
  <c r="GE150" i="5"/>
  <c r="GQ150" i="5"/>
  <c r="HC150" i="5"/>
  <c r="HO150" i="5"/>
  <c r="IA150" i="5"/>
  <c r="IM150" i="5"/>
  <c r="IY150" i="5"/>
  <c r="JK150" i="5"/>
  <c r="JW150" i="5"/>
  <c r="KI150" i="5"/>
  <c r="KU150" i="5"/>
  <c r="LG150" i="5"/>
  <c r="LS150" i="5"/>
  <c r="ME150" i="5"/>
  <c r="MQ150" i="5"/>
  <c r="NC150" i="5"/>
  <c r="NO150" i="5"/>
  <c r="AE150" i="5"/>
  <c r="AR150" i="5"/>
  <c r="BD150" i="5"/>
  <c r="BP150" i="5"/>
  <c r="CB150" i="5"/>
  <c r="CN150" i="5"/>
  <c r="CZ150" i="5"/>
  <c r="DL150" i="5"/>
  <c r="DX150" i="5"/>
  <c r="EJ150" i="5"/>
  <c r="EV150" i="5"/>
  <c r="FH150" i="5"/>
  <c r="FT150" i="5"/>
  <c r="GF150" i="5"/>
  <c r="GR150" i="5"/>
  <c r="HD150" i="5"/>
  <c r="HP150" i="5"/>
  <c r="IB150" i="5"/>
  <c r="IN150" i="5"/>
  <c r="IZ150" i="5"/>
  <c r="JL150" i="5"/>
  <c r="JX150" i="5"/>
  <c r="KJ150" i="5"/>
  <c r="KV150" i="5"/>
  <c r="LH150" i="5"/>
  <c r="LT150" i="5"/>
  <c r="MF150" i="5"/>
  <c r="MR150" i="5"/>
  <c r="ND150" i="5"/>
  <c r="NP150" i="5"/>
  <c r="AF150" i="5"/>
  <c r="AS150" i="5"/>
  <c r="BE150" i="5"/>
  <c r="BQ150" i="5"/>
  <c r="CC150" i="5"/>
  <c r="CO150" i="5"/>
  <c r="DA150" i="5"/>
  <c r="DM150" i="5"/>
  <c r="DY150" i="5"/>
  <c r="EK150" i="5"/>
  <c r="EW150" i="5"/>
  <c r="FI150" i="5"/>
  <c r="FU150" i="5"/>
  <c r="GG150" i="5"/>
  <c r="GS150" i="5"/>
  <c r="HE150" i="5"/>
  <c r="HQ150" i="5"/>
  <c r="IC150" i="5"/>
  <c r="IO150" i="5"/>
  <c r="JA150" i="5"/>
  <c r="JM150" i="5"/>
  <c r="JY150" i="5"/>
  <c r="KK150" i="5"/>
  <c r="KW150" i="5"/>
  <c r="LI150" i="5"/>
  <c r="LU150" i="5"/>
  <c r="MG150" i="5"/>
  <c r="MS150" i="5"/>
  <c r="NE150" i="5"/>
  <c r="NQ150" i="5"/>
  <c r="AG150" i="5"/>
  <c r="AT150" i="5"/>
  <c r="BF150" i="5"/>
  <c r="BR150" i="5"/>
  <c r="CD150" i="5"/>
  <c r="CP150" i="5"/>
  <c r="DB150" i="5"/>
  <c r="DN150" i="5"/>
  <c r="DZ150" i="5"/>
  <c r="EL150" i="5"/>
  <c r="EX150" i="5"/>
  <c r="FJ150" i="5"/>
  <c r="FV150" i="5"/>
  <c r="GH150" i="5"/>
  <c r="GT150" i="5"/>
  <c r="HF150" i="5"/>
  <c r="HR150" i="5"/>
  <c r="ID150" i="5"/>
  <c r="IP150" i="5"/>
  <c r="JB150" i="5"/>
  <c r="JN150" i="5"/>
  <c r="JZ150" i="5"/>
  <c r="KL150" i="5"/>
  <c r="KX150" i="5"/>
  <c r="LJ150" i="5"/>
  <c r="LV150" i="5"/>
  <c r="MH150" i="5"/>
  <c r="MT150" i="5"/>
  <c r="NF150" i="5"/>
  <c r="NR150" i="5"/>
  <c r="AH150" i="5"/>
  <c r="AU150" i="5"/>
  <c r="BG150" i="5"/>
  <c r="BS150" i="5"/>
  <c r="CE150" i="5"/>
  <c r="CQ150" i="5"/>
  <c r="DC150" i="5"/>
  <c r="DO150" i="5"/>
  <c r="EA150" i="5"/>
  <c r="EM150" i="5"/>
  <c r="EY150" i="5"/>
  <c r="FK150" i="5"/>
  <c r="FW150" i="5"/>
  <c r="GI150" i="5"/>
  <c r="GU150" i="5"/>
  <c r="HG150" i="5"/>
  <c r="HS150" i="5"/>
  <c r="IE150" i="5"/>
  <c r="IQ150" i="5"/>
  <c r="JC150" i="5"/>
  <c r="JO150" i="5"/>
  <c r="KA150" i="5"/>
  <c r="KM150" i="5"/>
  <c r="KY150" i="5"/>
  <c r="LK150" i="5"/>
  <c r="LW150" i="5"/>
  <c r="MI150" i="5"/>
  <c r="MU150" i="5"/>
  <c r="NG150" i="5"/>
  <c r="NS150" i="5"/>
  <c r="AI150" i="5"/>
  <c r="AV150" i="5"/>
  <c r="BH150" i="5"/>
  <c r="BT150" i="5"/>
  <c r="CF150" i="5"/>
  <c r="CR150" i="5"/>
  <c r="DD150" i="5"/>
  <c r="DP150" i="5"/>
  <c r="EB150" i="5"/>
  <c r="EN150" i="5"/>
  <c r="EZ150" i="5"/>
  <c r="FL150" i="5"/>
  <c r="FX150" i="5"/>
  <c r="GJ150" i="5"/>
  <c r="GV150" i="5"/>
  <c r="HH150" i="5"/>
  <c r="HT150" i="5"/>
  <c r="IF150" i="5"/>
  <c r="IR150" i="5"/>
  <c r="JD150" i="5"/>
  <c r="BJ150" i="5"/>
  <c r="DF150" i="5"/>
  <c r="FB150" i="5"/>
  <c r="GX150" i="5"/>
  <c r="IT150" i="5"/>
  <c r="KE150" i="5"/>
  <c r="LO150" i="5"/>
  <c r="MY150" i="5"/>
  <c r="BK150" i="5"/>
  <c r="DG150" i="5"/>
  <c r="FC150" i="5"/>
  <c r="GY150" i="5"/>
  <c r="IU150" i="5"/>
  <c r="KN150" i="5"/>
  <c r="LX150" i="5"/>
  <c r="NH150" i="5"/>
  <c r="T150" i="5"/>
  <c r="BU150" i="5"/>
  <c r="DQ150" i="5"/>
  <c r="FM150" i="5"/>
  <c r="HI150" i="5"/>
  <c r="JE150" i="5"/>
  <c r="KO150" i="5"/>
  <c r="LY150" i="5"/>
  <c r="NI150" i="5"/>
  <c r="Y150" i="5"/>
  <c r="BV150" i="5"/>
  <c r="DR150" i="5"/>
  <c r="FN150" i="5"/>
  <c r="HJ150" i="5"/>
  <c r="JF150" i="5"/>
  <c r="KP150" i="5"/>
  <c r="LZ150" i="5"/>
  <c r="NJ150" i="5"/>
  <c r="Z150" i="5"/>
  <c r="BW150" i="5"/>
  <c r="DS150" i="5"/>
  <c r="FO150" i="5"/>
  <c r="HK150" i="5"/>
  <c r="JG150" i="5"/>
  <c r="KQ150" i="5"/>
  <c r="MA150" i="5"/>
  <c r="NK150" i="5"/>
  <c r="AK150" i="5"/>
  <c r="CG150" i="5"/>
  <c r="EC150" i="5"/>
  <c r="FY150" i="5"/>
  <c r="HU150" i="5"/>
  <c r="JP150" i="5"/>
  <c r="KZ150" i="5"/>
  <c r="MJ150" i="5"/>
  <c r="NT150" i="5"/>
  <c r="AL150" i="5"/>
  <c r="CH150" i="5"/>
  <c r="ED150" i="5"/>
  <c r="FZ150" i="5"/>
  <c r="HV150" i="5"/>
  <c r="JQ150" i="5"/>
  <c r="LA150" i="5"/>
  <c r="MK150" i="5"/>
  <c r="AM150" i="5"/>
  <c r="CI150" i="5"/>
  <c r="EE150" i="5"/>
  <c r="GA150" i="5"/>
  <c r="HW150" i="5"/>
  <c r="JR150" i="5"/>
  <c r="LB150" i="5"/>
  <c r="ML150" i="5"/>
  <c r="AW150" i="5"/>
  <c r="CS150" i="5"/>
  <c r="EO150" i="5"/>
  <c r="GK150" i="5"/>
  <c r="IG150" i="5"/>
  <c r="JS150" i="5"/>
  <c r="LC150" i="5"/>
  <c r="MM150" i="5"/>
  <c r="AX150" i="5"/>
  <c r="CT150" i="5"/>
  <c r="EP150" i="5"/>
  <c r="GL150" i="5"/>
  <c r="IH150" i="5"/>
  <c r="KB150" i="5"/>
  <c r="LL150" i="5"/>
  <c r="MV150" i="5"/>
  <c r="AY150" i="5"/>
  <c r="CU150" i="5"/>
  <c r="EQ150" i="5"/>
  <c r="GM150" i="5"/>
  <c r="II150" i="5"/>
  <c r="KC150" i="5"/>
  <c r="LM150" i="5"/>
  <c r="MW150" i="5"/>
  <c r="BI150" i="5"/>
  <c r="DE150" i="5"/>
  <c r="FA150" i="5"/>
  <c r="GW150" i="5"/>
  <c r="IS150" i="5"/>
  <c r="KD150" i="5"/>
  <c r="LN150" i="5"/>
  <c r="MX150" i="5"/>
  <c r="S150" i="5"/>
  <c r="W156" i="5"/>
  <c r="Y156" i="5"/>
  <c r="AK156" i="5"/>
  <c r="AW156" i="5"/>
  <c r="BI156" i="5"/>
  <c r="BU156" i="5"/>
  <c r="CG156" i="5"/>
  <c r="CS156" i="5"/>
  <c r="DE156" i="5"/>
  <c r="DQ156" i="5"/>
  <c r="EC156" i="5"/>
  <c r="EO156" i="5"/>
  <c r="FA156" i="5"/>
  <c r="FM156" i="5"/>
  <c r="FY156" i="5"/>
  <c r="GK156" i="5"/>
  <c r="GW156" i="5"/>
  <c r="HI156" i="5"/>
  <c r="HU156" i="5"/>
  <c r="IG156" i="5"/>
  <c r="IS156" i="5"/>
  <c r="JE156" i="5"/>
  <c r="JQ156" i="5"/>
  <c r="KC156" i="5"/>
  <c r="KO156" i="5"/>
  <c r="LA156" i="5"/>
  <c r="LM156" i="5"/>
  <c r="LY156" i="5"/>
  <c r="MK156" i="5"/>
  <c r="MW156" i="5"/>
  <c r="NI156" i="5"/>
  <c r="Z156" i="5"/>
  <c r="AL156" i="5"/>
  <c r="AX156" i="5"/>
  <c r="BJ156" i="5"/>
  <c r="BV156" i="5"/>
  <c r="CH156" i="5"/>
  <c r="CT156" i="5"/>
  <c r="DF156" i="5"/>
  <c r="DR156" i="5"/>
  <c r="ED156" i="5"/>
  <c r="EP156" i="5"/>
  <c r="FB156" i="5"/>
  <c r="FN156" i="5"/>
  <c r="FZ156" i="5"/>
  <c r="GL156" i="5"/>
  <c r="GX156" i="5"/>
  <c r="HJ156" i="5"/>
  <c r="HV156" i="5"/>
  <c r="IH156" i="5"/>
  <c r="IT156" i="5"/>
  <c r="JF156" i="5"/>
  <c r="JR156" i="5"/>
  <c r="KD156" i="5"/>
  <c r="KP156" i="5"/>
  <c r="LB156" i="5"/>
  <c r="LN156" i="5"/>
  <c r="LZ156" i="5"/>
  <c r="ML156" i="5"/>
  <c r="MX156" i="5"/>
  <c r="NJ156" i="5"/>
  <c r="AA156" i="5"/>
  <c r="AM156" i="5"/>
  <c r="AY156" i="5"/>
  <c r="BK156" i="5"/>
  <c r="BW156" i="5"/>
  <c r="CI156" i="5"/>
  <c r="CU156" i="5"/>
  <c r="DG156" i="5"/>
  <c r="DS156" i="5"/>
  <c r="EE156" i="5"/>
  <c r="EQ156" i="5"/>
  <c r="FC156" i="5"/>
  <c r="FO156" i="5"/>
  <c r="GA156" i="5"/>
  <c r="GM156" i="5"/>
  <c r="GY156" i="5"/>
  <c r="HK156" i="5"/>
  <c r="HW156" i="5"/>
  <c r="II156" i="5"/>
  <c r="IU156" i="5"/>
  <c r="JG156" i="5"/>
  <c r="JS156" i="5"/>
  <c r="KE156" i="5"/>
  <c r="KQ156" i="5"/>
  <c r="LC156" i="5"/>
  <c r="LO156" i="5"/>
  <c r="MA156" i="5"/>
  <c r="MM156" i="5"/>
  <c r="MY156" i="5"/>
  <c r="NK156" i="5"/>
  <c r="AB156" i="5"/>
  <c r="AN156" i="5"/>
  <c r="AZ156" i="5"/>
  <c r="BL156" i="5"/>
  <c r="BX156" i="5"/>
  <c r="CJ156" i="5"/>
  <c r="CV156" i="5"/>
  <c r="DH156" i="5"/>
  <c r="DT156" i="5"/>
  <c r="EF156" i="5"/>
  <c r="ER156" i="5"/>
  <c r="FD156" i="5"/>
  <c r="FP156" i="5"/>
  <c r="GB156" i="5"/>
  <c r="GN156" i="5"/>
  <c r="GZ156" i="5"/>
  <c r="HL156" i="5"/>
  <c r="HX156" i="5"/>
  <c r="IJ156" i="5"/>
  <c r="IV156" i="5"/>
  <c r="JH156" i="5"/>
  <c r="JT156" i="5"/>
  <c r="KF156" i="5"/>
  <c r="KR156" i="5"/>
  <c r="LD156" i="5"/>
  <c r="LP156" i="5"/>
  <c r="MB156" i="5"/>
  <c r="MN156" i="5"/>
  <c r="MZ156" i="5"/>
  <c r="NL156" i="5"/>
  <c r="AC156" i="5"/>
  <c r="AO156" i="5"/>
  <c r="BA156" i="5"/>
  <c r="BM156" i="5"/>
  <c r="BY156" i="5"/>
  <c r="CK156" i="5"/>
  <c r="CW156" i="5"/>
  <c r="DI156" i="5"/>
  <c r="DU156" i="5"/>
  <c r="EG156" i="5"/>
  <c r="ES156" i="5"/>
  <c r="FE156" i="5"/>
  <c r="FQ156" i="5"/>
  <c r="GC156" i="5"/>
  <c r="GO156" i="5"/>
  <c r="HA156" i="5"/>
  <c r="HM156" i="5"/>
  <c r="HY156" i="5"/>
  <c r="IK156" i="5"/>
  <c r="IW156" i="5"/>
  <c r="JI156" i="5"/>
  <c r="JU156" i="5"/>
  <c r="KG156" i="5"/>
  <c r="KS156" i="5"/>
  <c r="LE156" i="5"/>
  <c r="LQ156" i="5"/>
  <c r="MC156" i="5"/>
  <c r="AD156" i="5"/>
  <c r="AP156" i="5"/>
  <c r="BB156" i="5"/>
  <c r="BN156" i="5"/>
  <c r="BZ156" i="5"/>
  <c r="CL156" i="5"/>
  <c r="CX156" i="5"/>
  <c r="DJ156" i="5"/>
  <c r="DV156" i="5"/>
  <c r="EH156" i="5"/>
  <c r="ET156" i="5"/>
  <c r="FF156" i="5"/>
  <c r="FR156" i="5"/>
  <c r="GD156" i="5"/>
  <c r="GP156" i="5"/>
  <c r="HB156" i="5"/>
  <c r="HN156" i="5"/>
  <c r="HZ156" i="5"/>
  <c r="IL156" i="5"/>
  <c r="IX156" i="5"/>
  <c r="JJ156" i="5"/>
  <c r="JV156" i="5"/>
  <c r="KH156" i="5"/>
  <c r="KT156" i="5"/>
  <c r="LF156" i="5"/>
  <c r="AE156" i="5"/>
  <c r="BC156" i="5"/>
  <c r="CA156" i="5"/>
  <c r="CY156" i="5"/>
  <c r="DW156" i="5"/>
  <c r="EU156" i="5"/>
  <c r="FS156" i="5"/>
  <c r="GQ156" i="5"/>
  <c r="HO156" i="5"/>
  <c r="IM156" i="5"/>
  <c r="JK156" i="5"/>
  <c r="KI156" i="5"/>
  <c r="LG156" i="5"/>
  <c r="LX156" i="5"/>
  <c r="MS156" i="5"/>
  <c r="NM156" i="5"/>
  <c r="AF156" i="5"/>
  <c r="BD156" i="5"/>
  <c r="CB156" i="5"/>
  <c r="CZ156" i="5"/>
  <c r="DX156" i="5"/>
  <c r="EV156" i="5"/>
  <c r="FT156" i="5"/>
  <c r="GR156" i="5"/>
  <c r="HP156" i="5"/>
  <c r="IN156" i="5"/>
  <c r="JL156" i="5"/>
  <c r="KJ156" i="5"/>
  <c r="LH156" i="5"/>
  <c r="MD156" i="5"/>
  <c r="MT156" i="5"/>
  <c r="NN156" i="5"/>
  <c r="AG156" i="5"/>
  <c r="BE156" i="5"/>
  <c r="CC156" i="5"/>
  <c r="DA156" i="5"/>
  <c r="DY156" i="5"/>
  <c r="EW156" i="5"/>
  <c r="FU156" i="5"/>
  <c r="GS156" i="5"/>
  <c r="HQ156" i="5"/>
  <c r="IO156" i="5"/>
  <c r="JM156" i="5"/>
  <c r="KK156" i="5"/>
  <c r="LI156" i="5"/>
  <c r="ME156" i="5"/>
  <c r="MU156" i="5"/>
  <c r="NO156" i="5"/>
  <c r="AH156" i="5"/>
  <c r="BF156" i="5"/>
  <c r="CD156" i="5"/>
  <c r="DB156" i="5"/>
  <c r="DZ156" i="5"/>
  <c r="EX156" i="5"/>
  <c r="FV156" i="5"/>
  <c r="GT156" i="5"/>
  <c r="HR156" i="5"/>
  <c r="IP156" i="5"/>
  <c r="JN156" i="5"/>
  <c r="KL156" i="5"/>
  <c r="LJ156" i="5"/>
  <c r="MF156" i="5"/>
  <c r="MV156" i="5"/>
  <c r="NP156" i="5"/>
  <c r="AI156" i="5"/>
  <c r="BG156" i="5"/>
  <c r="CE156" i="5"/>
  <c r="DC156" i="5"/>
  <c r="EA156" i="5"/>
  <c r="EY156" i="5"/>
  <c r="FW156" i="5"/>
  <c r="GU156" i="5"/>
  <c r="HS156" i="5"/>
  <c r="IQ156" i="5"/>
  <c r="JO156" i="5"/>
  <c r="KM156" i="5"/>
  <c r="LK156" i="5"/>
  <c r="MG156" i="5"/>
  <c r="NA156" i="5"/>
  <c r="NQ156" i="5"/>
  <c r="AJ156" i="5"/>
  <c r="BH156" i="5"/>
  <c r="CF156" i="5"/>
  <c r="DD156" i="5"/>
  <c r="EB156" i="5"/>
  <c r="EZ156" i="5"/>
  <c r="FX156" i="5"/>
  <c r="GV156" i="5"/>
  <c r="HT156" i="5"/>
  <c r="IR156" i="5"/>
  <c r="JP156" i="5"/>
  <c r="KN156" i="5"/>
  <c r="LL156" i="5"/>
  <c r="MH156" i="5"/>
  <c r="NB156" i="5"/>
  <c r="NR156" i="5"/>
  <c r="AQ156" i="5"/>
  <c r="BO156" i="5"/>
  <c r="CM156" i="5"/>
  <c r="DK156" i="5"/>
  <c r="EI156" i="5"/>
  <c r="FG156" i="5"/>
  <c r="GE156" i="5"/>
  <c r="HC156" i="5"/>
  <c r="IA156" i="5"/>
  <c r="IY156" i="5"/>
  <c r="JW156" i="5"/>
  <c r="KU156" i="5"/>
  <c r="LR156" i="5"/>
  <c r="MI156" i="5"/>
  <c r="NC156" i="5"/>
  <c r="NS156" i="5"/>
  <c r="AR156" i="5"/>
  <c r="BP156" i="5"/>
  <c r="CN156" i="5"/>
  <c r="DL156" i="5"/>
  <c r="EJ156" i="5"/>
  <c r="FH156" i="5"/>
  <c r="GF156" i="5"/>
  <c r="HD156" i="5"/>
  <c r="IB156" i="5"/>
  <c r="IZ156" i="5"/>
  <c r="JX156" i="5"/>
  <c r="KV156" i="5"/>
  <c r="LS156" i="5"/>
  <c r="MJ156" i="5"/>
  <c r="ND156" i="5"/>
  <c r="NT156" i="5"/>
  <c r="T156" i="5"/>
  <c r="AS156" i="5"/>
  <c r="BQ156" i="5"/>
  <c r="CO156" i="5"/>
  <c r="DM156" i="5"/>
  <c r="EK156" i="5"/>
  <c r="FI156" i="5"/>
  <c r="GG156" i="5"/>
  <c r="HE156" i="5"/>
  <c r="IC156" i="5"/>
  <c r="JA156" i="5"/>
  <c r="JY156" i="5"/>
  <c r="KW156" i="5"/>
  <c r="LT156" i="5"/>
  <c r="MO156" i="5"/>
  <c r="NE156" i="5"/>
  <c r="X156" i="5"/>
  <c r="AV156" i="5"/>
  <c r="BT156" i="5"/>
  <c r="CR156" i="5"/>
  <c r="DP156" i="5"/>
  <c r="EN156" i="5"/>
  <c r="FL156" i="5"/>
  <c r="GJ156" i="5"/>
  <c r="HH156" i="5"/>
  <c r="IF156" i="5"/>
  <c r="JD156" i="5"/>
  <c r="KB156" i="5"/>
  <c r="KZ156" i="5"/>
  <c r="LW156" i="5"/>
  <c r="MR156" i="5"/>
  <c r="NH156" i="5"/>
  <c r="AU156" i="5"/>
  <c r="GI156" i="5"/>
  <c r="LV156" i="5"/>
  <c r="BR156" i="5"/>
  <c r="HF156" i="5"/>
  <c r="MP156" i="5"/>
  <c r="S156" i="5"/>
  <c r="BS156" i="5"/>
  <c r="HG156" i="5"/>
  <c r="MQ156" i="5"/>
  <c r="CP156" i="5"/>
  <c r="ID156" i="5"/>
  <c r="NF156" i="5"/>
  <c r="CQ156" i="5"/>
  <c r="IE156" i="5"/>
  <c r="NG156" i="5"/>
  <c r="DN156" i="5"/>
  <c r="JB156" i="5"/>
  <c r="DO156" i="5"/>
  <c r="JC156" i="5"/>
  <c r="EL156" i="5"/>
  <c r="JZ156" i="5"/>
  <c r="EM156" i="5"/>
  <c r="KA156" i="5"/>
  <c r="U156" i="5"/>
  <c r="FJ156" i="5"/>
  <c r="KX156" i="5"/>
  <c r="V156" i="5"/>
  <c r="FK156" i="5"/>
  <c r="KY156" i="5"/>
  <c r="AT156" i="5"/>
  <c r="GH156" i="5"/>
  <c r="LU156" i="5"/>
  <c r="Z173" i="5"/>
  <c r="AL173" i="5"/>
  <c r="AX173" i="5"/>
  <c r="BJ173" i="5"/>
  <c r="BV173" i="5"/>
  <c r="CH173" i="5"/>
  <c r="CT173" i="5"/>
  <c r="DF173" i="5"/>
  <c r="DR173" i="5"/>
  <c r="ED173" i="5"/>
  <c r="EP173" i="5"/>
  <c r="FB173" i="5"/>
  <c r="FN173" i="5"/>
  <c r="FZ173" i="5"/>
  <c r="GL173" i="5"/>
  <c r="GX173" i="5"/>
  <c r="HJ173" i="5"/>
  <c r="HV173" i="5"/>
  <c r="IH173" i="5"/>
  <c r="IT173" i="5"/>
  <c r="JF173" i="5"/>
  <c r="JR173" i="5"/>
  <c r="KD173" i="5"/>
  <c r="KP173" i="5"/>
  <c r="LB173" i="5"/>
  <c r="LN173" i="5"/>
  <c r="LZ173" i="5"/>
  <c r="ML173" i="5"/>
  <c r="MX173" i="5"/>
  <c r="NJ173" i="5"/>
  <c r="AB173" i="5"/>
  <c r="AN173" i="5"/>
  <c r="AZ173" i="5"/>
  <c r="BL173" i="5"/>
  <c r="BX173" i="5"/>
  <c r="CJ173" i="5"/>
  <c r="CV173" i="5"/>
  <c r="DH173" i="5"/>
  <c r="DT173" i="5"/>
  <c r="EF173" i="5"/>
  <c r="ER173" i="5"/>
  <c r="FD173" i="5"/>
  <c r="FP173" i="5"/>
  <c r="GB173" i="5"/>
  <c r="GN173" i="5"/>
  <c r="GZ173" i="5"/>
  <c r="HL173" i="5"/>
  <c r="AC173" i="5"/>
  <c r="AO173" i="5"/>
  <c r="BA173" i="5"/>
  <c r="BM173" i="5"/>
  <c r="AA173" i="5"/>
  <c r="AR173" i="5"/>
  <c r="BG173" i="5"/>
  <c r="BW173" i="5"/>
  <c r="CL173" i="5"/>
  <c r="CZ173" i="5"/>
  <c r="DN173" i="5"/>
  <c r="EB173" i="5"/>
  <c r="EQ173" i="5"/>
  <c r="FF173" i="5"/>
  <c r="FT173" i="5"/>
  <c r="GH173" i="5"/>
  <c r="GV173" i="5"/>
  <c r="HK173" i="5"/>
  <c r="HY173" i="5"/>
  <c r="IL173" i="5"/>
  <c r="IY173" i="5"/>
  <c r="JL173" i="5"/>
  <c r="JY173" i="5"/>
  <c r="KL173" i="5"/>
  <c r="KY173" i="5"/>
  <c r="LL173" i="5"/>
  <c r="LY173" i="5"/>
  <c r="MM173" i="5"/>
  <c r="MZ173" i="5"/>
  <c r="NM173" i="5"/>
  <c r="AD173" i="5"/>
  <c r="AS173" i="5"/>
  <c r="BH173" i="5"/>
  <c r="BY173" i="5"/>
  <c r="CM173" i="5"/>
  <c r="DA173" i="5"/>
  <c r="DO173" i="5"/>
  <c r="EC173" i="5"/>
  <c r="ES173" i="5"/>
  <c r="FG173" i="5"/>
  <c r="FU173" i="5"/>
  <c r="GI173" i="5"/>
  <c r="GW173" i="5"/>
  <c r="HM173" i="5"/>
  <c r="HZ173" i="5"/>
  <c r="IM173" i="5"/>
  <c r="IZ173" i="5"/>
  <c r="JM173" i="5"/>
  <c r="JZ173" i="5"/>
  <c r="KM173" i="5"/>
  <c r="KZ173" i="5"/>
  <c r="LM173" i="5"/>
  <c r="MA173" i="5"/>
  <c r="MN173" i="5"/>
  <c r="NA173" i="5"/>
  <c r="NN173" i="5"/>
  <c r="AE173" i="5"/>
  <c r="AT173" i="5"/>
  <c r="BI173" i="5"/>
  <c r="BZ173" i="5"/>
  <c r="CN173" i="5"/>
  <c r="DB173" i="5"/>
  <c r="DP173" i="5"/>
  <c r="EE173" i="5"/>
  <c r="ET173" i="5"/>
  <c r="FH173" i="5"/>
  <c r="FV173" i="5"/>
  <c r="GJ173" i="5"/>
  <c r="GY173" i="5"/>
  <c r="HN173" i="5"/>
  <c r="IA173" i="5"/>
  <c r="IN173" i="5"/>
  <c r="JA173" i="5"/>
  <c r="JN173" i="5"/>
  <c r="KA173" i="5"/>
  <c r="KN173" i="5"/>
  <c r="LA173" i="5"/>
  <c r="LO173" i="5"/>
  <c r="MB173" i="5"/>
  <c r="MO173" i="5"/>
  <c r="NB173" i="5"/>
  <c r="NO173" i="5"/>
  <c r="AF173" i="5"/>
  <c r="AU173" i="5"/>
  <c r="BK173" i="5"/>
  <c r="CA173" i="5"/>
  <c r="CO173" i="5"/>
  <c r="DC173" i="5"/>
  <c r="DQ173" i="5"/>
  <c r="EG173" i="5"/>
  <c r="EU173" i="5"/>
  <c r="FI173" i="5"/>
  <c r="FW173" i="5"/>
  <c r="GK173" i="5"/>
  <c r="HA173" i="5"/>
  <c r="HO173" i="5"/>
  <c r="IB173" i="5"/>
  <c r="IO173" i="5"/>
  <c r="JB173" i="5"/>
  <c r="JO173" i="5"/>
  <c r="KB173" i="5"/>
  <c r="KO173" i="5"/>
  <c r="LC173" i="5"/>
  <c r="LP173" i="5"/>
  <c r="MC173" i="5"/>
  <c r="MP173" i="5"/>
  <c r="NC173" i="5"/>
  <c r="NP173" i="5"/>
  <c r="AG173" i="5"/>
  <c r="AV173" i="5"/>
  <c r="BN173" i="5"/>
  <c r="CB173" i="5"/>
  <c r="CP173" i="5"/>
  <c r="DD173" i="5"/>
  <c r="DS173" i="5"/>
  <c r="EH173" i="5"/>
  <c r="EV173" i="5"/>
  <c r="FJ173" i="5"/>
  <c r="FX173" i="5"/>
  <c r="GM173" i="5"/>
  <c r="HB173" i="5"/>
  <c r="HP173" i="5"/>
  <c r="IC173" i="5"/>
  <c r="IP173" i="5"/>
  <c r="JC173" i="5"/>
  <c r="JP173" i="5"/>
  <c r="KC173" i="5"/>
  <c r="KQ173" i="5"/>
  <c r="LD173" i="5"/>
  <c r="LQ173" i="5"/>
  <c r="MD173" i="5"/>
  <c r="MQ173" i="5"/>
  <c r="ND173" i="5"/>
  <c r="NQ173" i="5"/>
  <c r="AH173" i="5"/>
  <c r="AW173" i="5"/>
  <c r="BO173" i="5"/>
  <c r="CC173" i="5"/>
  <c r="CQ173" i="5"/>
  <c r="DE173" i="5"/>
  <c r="DU173" i="5"/>
  <c r="EI173" i="5"/>
  <c r="EW173" i="5"/>
  <c r="FK173" i="5"/>
  <c r="FY173" i="5"/>
  <c r="GO173" i="5"/>
  <c r="HC173" i="5"/>
  <c r="HQ173" i="5"/>
  <c r="ID173" i="5"/>
  <c r="IQ173" i="5"/>
  <c r="JD173" i="5"/>
  <c r="JQ173" i="5"/>
  <c r="KE173" i="5"/>
  <c r="KR173" i="5"/>
  <c r="LE173" i="5"/>
  <c r="LR173" i="5"/>
  <c r="ME173" i="5"/>
  <c r="MR173" i="5"/>
  <c r="NE173" i="5"/>
  <c r="T173" i="5"/>
  <c r="AI173" i="5"/>
  <c r="AY173" i="5"/>
  <c r="BP173" i="5"/>
  <c r="CD173" i="5"/>
  <c r="CR173" i="5"/>
  <c r="DG173" i="5"/>
  <c r="DV173" i="5"/>
  <c r="EJ173" i="5"/>
  <c r="EX173" i="5"/>
  <c r="FL173" i="5"/>
  <c r="GA173" i="5"/>
  <c r="GP173" i="5"/>
  <c r="HD173" i="5"/>
  <c r="HR173" i="5"/>
  <c r="IE173" i="5"/>
  <c r="IR173" i="5"/>
  <c r="JE173" i="5"/>
  <c r="JS173" i="5"/>
  <c r="KF173" i="5"/>
  <c r="KS173" i="5"/>
  <c r="LF173" i="5"/>
  <c r="LS173" i="5"/>
  <c r="MF173" i="5"/>
  <c r="U173" i="5"/>
  <c r="AJ173" i="5"/>
  <c r="BB173" i="5"/>
  <c r="BQ173" i="5"/>
  <c r="CE173" i="5"/>
  <c r="CS173" i="5"/>
  <c r="DI173" i="5"/>
  <c r="DW173" i="5"/>
  <c r="EK173" i="5"/>
  <c r="EY173" i="5"/>
  <c r="FM173" i="5"/>
  <c r="GC173" i="5"/>
  <c r="GQ173" i="5"/>
  <c r="HE173" i="5"/>
  <c r="HS173" i="5"/>
  <c r="IF173" i="5"/>
  <c r="IS173" i="5"/>
  <c r="JG173" i="5"/>
  <c r="JT173" i="5"/>
  <c r="KG173" i="5"/>
  <c r="KT173" i="5"/>
  <c r="LG173" i="5"/>
  <c r="LT173" i="5"/>
  <c r="MG173" i="5"/>
  <c r="MT173" i="5"/>
  <c r="NG173" i="5"/>
  <c r="NT173" i="5"/>
  <c r="V173" i="5"/>
  <c r="AK173" i="5"/>
  <c r="BC173" i="5"/>
  <c r="BR173" i="5"/>
  <c r="CF173" i="5"/>
  <c r="CU173" i="5"/>
  <c r="DJ173" i="5"/>
  <c r="DX173" i="5"/>
  <c r="EL173" i="5"/>
  <c r="EZ173" i="5"/>
  <c r="FO173" i="5"/>
  <c r="GD173" i="5"/>
  <c r="GR173" i="5"/>
  <c r="HF173" i="5"/>
  <c r="HT173" i="5"/>
  <c r="IG173" i="5"/>
  <c r="IU173" i="5"/>
  <c r="JH173" i="5"/>
  <c r="JU173" i="5"/>
  <c r="KH173" i="5"/>
  <c r="KU173" i="5"/>
  <c r="LH173" i="5"/>
  <c r="LU173" i="5"/>
  <c r="MH173" i="5"/>
  <c r="MU173" i="5"/>
  <c r="NH173" i="5"/>
  <c r="BF173" i="5"/>
  <c r="DM173" i="5"/>
  <c r="FS173" i="5"/>
  <c r="HX173" i="5"/>
  <c r="JX173" i="5"/>
  <c r="LX173" i="5"/>
  <c r="NR173" i="5"/>
  <c r="BS173" i="5"/>
  <c r="DY173" i="5"/>
  <c r="GE173" i="5"/>
  <c r="II173" i="5"/>
  <c r="KI173" i="5"/>
  <c r="MI173" i="5"/>
  <c r="NS173" i="5"/>
  <c r="BT173" i="5"/>
  <c r="DZ173" i="5"/>
  <c r="GF173" i="5"/>
  <c r="IJ173" i="5"/>
  <c r="KJ173" i="5"/>
  <c r="MJ173" i="5"/>
  <c r="BU173" i="5"/>
  <c r="EA173" i="5"/>
  <c r="GG173" i="5"/>
  <c r="IK173" i="5"/>
  <c r="KK173" i="5"/>
  <c r="MK173" i="5"/>
  <c r="W173" i="5"/>
  <c r="CG173" i="5"/>
  <c r="EM173" i="5"/>
  <c r="GS173" i="5"/>
  <c r="IV173" i="5"/>
  <c r="KV173" i="5"/>
  <c r="MS173" i="5"/>
  <c r="X173" i="5"/>
  <c r="CI173" i="5"/>
  <c r="EN173" i="5"/>
  <c r="GT173" i="5"/>
  <c r="IW173" i="5"/>
  <c r="KW173" i="5"/>
  <c r="MV173" i="5"/>
  <c r="Y173" i="5"/>
  <c r="CK173" i="5"/>
  <c r="EO173" i="5"/>
  <c r="GU173" i="5"/>
  <c r="IX173" i="5"/>
  <c r="KX173" i="5"/>
  <c r="MW173" i="5"/>
  <c r="AM173" i="5"/>
  <c r="CW173" i="5"/>
  <c r="FA173" i="5"/>
  <c r="HG173" i="5"/>
  <c r="JI173" i="5"/>
  <c r="LI173" i="5"/>
  <c r="MY173" i="5"/>
  <c r="AP173" i="5"/>
  <c r="CX173" i="5"/>
  <c r="FC173" i="5"/>
  <c r="HH173" i="5"/>
  <c r="JJ173" i="5"/>
  <c r="LJ173" i="5"/>
  <c r="NF173" i="5"/>
  <c r="HI173" i="5"/>
  <c r="HU173" i="5"/>
  <c r="HW173" i="5"/>
  <c r="AQ173" i="5"/>
  <c r="JK173" i="5"/>
  <c r="BD173" i="5"/>
  <c r="JV173" i="5"/>
  <c r="BE173" i="5"/>
  <c r="JW173" i="5"/>
  <c r="CY173" i="5"/>
  <c r="LK173" i="5"/>
  <c r="DK173" i="5"/>
  <c r="LV173" i="5"/>
  <c r="DL173" i="5"/>
  <c r="LW173" i="5"/>
  <c r="FE173" i="5"/>
  <c r="NI173" i="5"/>
  <c r="FQ173" i="5"/>
  <c r="FR173" i="5"/>
  <c r="NK173" i="5"/>
  <c r="S173" i="5"/>
  <c r="NL173" i="5"/>
  <c r="AA179" i="5"/>
  <c r="AM179" i="5"/>
  <c r="AY179" i="5"/>
  <c r="BK179" i="5"/>
  <c r="BW179" i="5"/>
  <c r="CI179" i="5"/>
  <c r="CU179" i="5"/>
  <c r="DG179" i="5"/>
  <c r="DS179" i="5"/>
  <c r="EE179" i="5"/>
  <c r="EQ179" i="5"/>
  <c r="FC179" i="5"/>
  <c r="FO179" i="5"/>
  <c r="GA179" i="5"/>
  <c r="GM179" i="5"/>
  <c r="GY179" i="5"/>
  <c r="HK179" i="5"/>
  <c r="HW179" i="5"/>
  <c r="II179" i="5"/>
  <c r="IU179" i="5"/>
  <c r="JG179" i="5"/>
  <c r="JS179" i="5"/>
  <c r="KE179" i="5"/>
  <c r="KQ179" i="5"/>
  <c r="LC179" i="5"/>
  <c r="LO179" i="5"/>
  <c r="MA179" i="5"/>
  <c r="MM179" i="5"/>
  <c r="MY179" i="5"/>
  <c r="NK179" i="5"/>
  <c r="W179" i="5"/>
  <c r="AJ179" i="5"/>
  <c r="AW179" i="5"/>
  <c r="BJ179" i="5"/>
  <c r="BX179" i="5"/>
  <c r="CK179" i="5"/>
  <c r="CX179" i="5"/>
  <c r="DK179" i="5"/>
  <c r="DX179" i="5"/>
  <c r="EK179" i="5"/>
  <c r="EX179" i="5"/>
  <c r="FK179" i="5"/>
  <c r="FX179" i="5"/>
  <c r="GK179" i="5"/>
  <c r="GX179" i="5"/>
  <c r="HL179" i="5"/>
  <c r="HY179" i="5"/>
  <c r="IL179" i="5"/>
  <c r="IY179" i="5"/>
  <c r="JL179" i="5"/>
  <c r="JY179" i="5"/>
  <c r="KL179" i="5"/>
  <c r="KY179" i="5"/>
  <c r="LL179" i="5"/>
  <c r="LY179" i="5"/>
  <c r="ML179" i="5"/>
  <c r="MZ179" i="5"/>
  <c r="NM179" i="5"/>
  <c r="X179" i="5"/>
  <c r="AK179" i="5"/>
  <c r="AX179" i="5"/>
  <c r="BL179" i="5"/>
  <c r="BY179" i="5"/>
  <c r="CL179" i="5"/>
  <c r="CY179" i="5"/>
  <c r="DL179" i="5"/>
  <c r="DY179" i="5"/>
  <c r="EL179" i="5"/>
  <c r="EY179" i="5"/>
  <c r="FL179" i="5"/>
  <c r="FY179" i="5"/>
  <c r="GL179" i="5"/>
  <c r="GZ179" i="5"/>
  <c r="HM179" i="5"/>
  <c r="HZ179" i="5"/>
  <c r="IM179" i="5"/>
  <c r="IZ179" i="5"/>
  <c r="JM179" i="5"/>
  <c r="JZ179" i="5"/>
  <c r="KM179" i="5"/>
  <c r="KZ179" i="5"/>
  <c r="LM179" i="5"/>
  <c r="LZ179" i="5"/>
  <c r="MN179" i="5"/>
  <c r="NA179" i="5"/>
  <c r="NN179" i="5"/>
  <c r="Y179" i="5"/>
  <c r="AL179" i="5"/>
  <c r="AZ179" i="5"/>
  <c r="BM179" i="5"/>
  <c r="BZ179" i="5"/>
  <c r="CM179" i="5"/>
  <c r="CZ179" i="5"/>
  <c r="DM179" i="5"/>
  <c r="DZ179" i="5"/>
  <c r="EM179" i="5"/>
  <c r="EZ179" i="5"/>
  <c r="FM179" i="5"/>
  <c r="FZ179" i="5"/>
  <c r="GN179" i="5"/>
  <c r="HA179" i="5"/>
  <c r="HN179" i="5"/>
  <c r="IA179" i="5"/>
  <c r="IN179" i="5"/>
  <c r="JA179" i="5"/>
  <c r="JN179" i="5"/>
  <c r="KA179" i="5"/>
  <c r="KN179" i="5"/>
  <c r="LA179" i="5"/>
  <c r="LN179" i="5"/>
  <c r="MB179" i="5"/>
  <c r="MO179" i="5"/>
  <c r="NB179" i="5"/>
  <c r="NO179" i="5"/>
  <c r="Z179" i="5"/>
  <c r="AN179" i="5"/>
  <c r="BA179" i="5"/>
  <c r="BN179" i="5"/>
  <c r="CA179" i="5"/>
  <c r="CN179" i="5"/>
  <c r="DA179" i="5"/>
  <c r="DN179" i="5"/>
  <c r="EA179" i="5"/>
  <c r="EN179" i="5"/>
  <c r="FA179" i="5"/>
  <c r="FN179" i="5"/>
  <c r="GB179" i="5"/>
  <c r="GO179" i="5"/>
  <c r="HB179" i="5"/>
  <c r="HO179" i="5"/>
  <c r="IB179" i="5"/>
  <c r="IO179" i="5"/>
  <c r="JB179" i="5"/>
  <c r="JO179" i="5"/>
  <c r="KB179" i="5"/>
  <c r="KO179" i="5"/>
  <c r="LB179" i="5"/>
  <c r="LP179" i="5"/>
  <c r="MC179" i="5"/>
  <c r="MP179" i="5"/>
  <c r="NC179" i="5"/>
  <c r="NP179" i="5"/>
  <c r="AB179" i="5"/>
  <c r="AO179" i="5"/>
  <c r="BB179" i="5"/>
  <c r="BO179" i="5"/>
  <c r="CB179" i="5"/>
  <c r="CO179" i="5"/>
  <c r="DB179" i="5"/>
  <c r="DO179" i="5"/>
  <c r="EB179" i="5"/>
  <c r="EO179" i="5"/>
  <c r="FB179" i="5"/>
  <c r="FP179" i="5"/>
  <c r="GC179" i="5"/>
  <c r="GP179" i="5"/>
  <c r="HC179" i="5"/>
  <c r="HP179" i="5"/>
  <c r="IC179" i="5"/>
  <c r="IP179" i="5"/>
  <c r="JC179" i="5"/>
  <c r="JP179" i="5"/>
  <c r="KC179" i="5"/>
  <c r="KP179" i="5"/>
  <c r="LD179" i="5"/>
  <c r="LQ179" i="5"/>
  <c r="MD179" i="5"/>
  <c r="MQ179" i="5"/>
  <c r="ND179" i="5"/>
  <c r="NQ179" i="5"/>
  <c r="AC179" i="5"/>
  <c r="AP179" i="5"/>
  <c r="BC179" i="5"/>
  <c r="BP179" i="5"/>
  <c r="CC179" i="5"/>
  <c r="CP179" i="5"/>
  <c r="DC179" i="5"/>
  <c r="DP179" i="5"/>
  <c r="EC179" i="5"/>
  <c r="EP179" i="5"/>
  <c r="FD179" i="5"/>
  <c r="FQ179" i="5"/>
  <c r="GD179" i="5"/>
  <c r="GQ179" i="5"/>
  <c r="HD179" i="5"/>
  <c r="HQ179" i="5"/>
  <c r="ID179" i="5"/>
  <c r="IQ179" i="5"/>
  <c r="JD179" i="5"/>
  <c r="JQ179" i="5"/>
  <c r="KD179" i="5"/>
  <c r="KR179" i="5"/>
  <c r="LE179" i="5"/>
  <c r="LR179" i="5"/>
  <c r="ME179" i="5"/>
  <c r="MR179" i="5"/>
  <c r="NE179" i="5"/>
  <c r="NR179" i="5"/>
  <c r="AD179" i="5"/>
  <c r="AQ179" i="5"/>
  <c r="BD179" i="5"/>
  <c r="BQ179" i="5"/>
  <c r="CD179" i="5"/>
  <c r="CQ179" i="5"/>
  <c r="DD179" i="5"/>
  <c r="DQ179" i="5"/>
  <c r="ED179" i="5"/>
  <c r="ER179" i="5"/>
  <c r="FE179" i="5"/>
  <c r="FR179" i="5"/>
  <c r="GE179" i="5"/>
  <c r="GR179" i="5"/>
  <c r="HE179" i="5"/>
  <c r="HR179" i="5"/>
  <c r="IE179" i="5"/>
  <c r="IR179" i="5"/>
  <c r="JE179" i="5"/>
  <c r="JR179" i="5"/>
  <c r="KF179" i="5"/>
  <c r="KS179" i="5"/>
  <c r="LF179" i="5"/>
  <c r="LS179" i="5"/>
  <c r="MF179" i="5"/>
  <c r="MS179" i="5"/>
  <c r="NF179" i="5"/>
  <c r="NS179" i="5"/>
  <c r="AE179" i="5"/>
  <c r="AR179" i="5"/>
  <c r="BE179" i="5"/>
  <c r="BR179" i="5"/>
  <c r="CE179" i="5"/>
  <c r="CR179" i="5"/>
  <c r="DE179" i="5"/>
  <c r="DR179" i="5"/>
  <c r="EF179" i="5"/>
  <c r="ES179" i="5"/>
  <c r="FF179" i="5"/>
  <c r="FS179" i="5"/>
  <c r="GF179" i="5"/>
  <c r="GS179" i="5"/>
  <c r="HF179" i="5"/>
  <c r="HS179" i="5"/>
  <c r="IF179" i="5"/>
  <c r="IS179" i="5"/>
  <c r="JF179" i="5"/>
  <c r="JT179" i="5"/>
  <c r="KG179" i="5"/>
  <c r="KT179" i="5"/>
  <c r="LG179" i="5"/>
  <c r="LT179" i="5"/>
  <c r="MG179" i="5"/>
  <c r="MT179" i="5"/>
  <c r="NG179" i="5"/>
  <c r="NT179" i="5"/>
  <c r="AF179" i="5"/>
  <c r="AS179" i="5"/>
  <c r="BF179" i="5"/>
  <c r="BS179" i="5"/>
  <c r="CF179" i="5"/>
  <c r="CS179" i="5"/>
  <c r="DF179" i="5"/>
  <c r="DT179" i="5"/>
  <c r="EG179" i="5"/>
  <c r="ET179" i="5"/>
  <c r="FG179" i="5"/>
  <c r="FT179" i="5"/>
  <c r="GG179" i="5"/>
  <c r="GT179" i="5"/>
  <c r="HG179" i="5"/>
  <c r="HT179" i="5"/>
  <c r="IG179" i="5"/>
  <c r="IT179" i="5"/>
  <c r="JH179" i="5"/>
  <c r="JU179" i="5"/>
  <c r="KH179" i="5"/>
  <c r="KU179" i="5"/>
  <c r="LH179" i="5"/>
  <c r="LU179" i="5"/>
  <c r="MH179" i="5"/>
  <c r="MU179" i="5"/>
  <c r="NH179" i="5"/>
  <c r="AI179" i="5"/>
  <c r="CJ179" i="5"/>
  <c r="EJ179" i="5"/>
  <c r="GJ179" i="5"/>
  <c r="IK179" i="5"/>
  <c r="KK179" i="5"/>
  <c r="MK179" i="5"/>
  <c r="AT179" i="5"/>
  <c r="CT179" i="5"/>
  <c r="EU179" i="5"/>
  <c r="GU179" i="5"/>
  <c r="IV179" i="5"/>
  <c r="KV179" i="5"/>
  <c r="MV179" i="5"/>
  <c r="AU179" i="5"/>
  <c r="CV179" i="5"/>
  <c r="EV179" i="5"/>
  <c r="GV179" i="5"/>
  <c r="IW179" i="5"/>
  <c r="KW179" i="5"/>
  <c r="MW179" i="5"/>
  <c r="AV179" i="5"/>
  <c r="CW179" i="5"/>
  <c r="EW179" i="5"/>
  <c r="GW179" i="5"/>
  <c r="IX179" i="5"/>
  <c r="KX179" i="5"/>
  <c r="MX179" i="5"/>
  <c r="S179" i="5"/>
  <c r="BG179" i="5"/>
  <c r="DH179" i="5"/>
  <c r="FH179" i="5"/>
  <c r="HH179" i="5"/>
  <c r="JI179" i="5"/>
  <c r="LI179" i="5"/>
  <c r="NI179" i="5"/>
  <c r="BH179" i="5"/>
  <c r="DI179" i="5"/>
  <c r="FI179" i="5"/>
  <c r="HI179" i="5"/>
  <c r="JJ179" i="5"/>
  <c r="LJ179" i="5"/>
  <c r="NJ179" i="5"/>
  <c r="BI179" i="5"/>
  <c r="DJ179" i="5"/>
  <c r="FJ179" i="5"/>
  <c r="HJ179" i="5"/>
  <c r="JK179" i="5"/>
  <c r="LK179" i="5"/>
  <c r="NL179" i="5"/>
  <c r="T179" i="5"/>
  <c r="BT179" i="5"/>
  <c r="DU179" i="5"/>
  <c r="FU179" i="5"/>
  <c r="HU179" i="5"/>
  <c r="JV179" i="5"/>
  <c r="LV179" i="5"/>
  <c r="U179" i="5"/>
  <c r="BU179" i="5"/>
  <c r="DV179" i="5"/>
  <c r="FV179" i="5"/>
  <c r="HV179" i="5"/>
  <c r="JW179" i="5"/>
  <c r="LW179" i="5"/>
  <c r="AH179" i="5"/>
  <c r="CH179" i="5"/>
  <c r="EI179" i="5"/>
  <c r="GI179" i="5"/>
  <c r="IJ179" i="5"/>
  <c r="KJ179" i="5"/>
  <c r="MJ179" i="5"/>
  <c r="EH179" i="5"/>
  <c r="FW179" i="5"/>
  <c r="GH179" i="5"/>
  <c r="HX179" i="5"/>
  <c r="IH179" i="5"/>
  <c r="JX179" i="5"/>
  <c r="KI179" i="5"/>
  <c r="V179" i="5"/>
  <c r="LX179" i="5"/>
  <c r="AG179" i="5"/>
  <c r="MI179" i="5"/>
  <c r="DW179" i="5"/>
  <c r="BV179" i="5"/>
  <c r="CG179" i="5"/>
  <c r="S83" i="5"/>
  <c r="S99" i="5"/>
  <c r="Y154" i="5"/>
  <c r="AK154" i="5"/>
  <c r="AW154" i="5"/>
  <c r="BI154" i="5"/>
  <c r="BU154" i="5"/>
  <c r="CG154" i="5"/>
  <c r="CS154" i="5"/>
  <c r="DE154" i="5"/>
  <c r="DQ154" i="5"/>
  <c r="EC154" i="5"/>
  <c r="EO154" i="5"/>
  <c r="FA154" i="5"/>
  <c r="FM154" i="5"/>
  <c r="FY154" i="5"/>
  <c r="GK154" i="5"/>
  <c r="GW154" i="5"/>
  <c r="HI154" i="5"/>
  <c r="HU154" i="5"/>
  <c r="IG154" i="5"/>
  <c r="IS154" i="5"/>
  <c r="JE154" i="5"/>
  <c r="JQ154" i="5"/>
  <c r="KC154" i="5"/>
  <c r="KO154" i="5"/>
  <c r="LA154" i="5"/>
  <c r="LM154" i="5"/>
  <c r="LY154" i="5"/>
  <c r="MK154" i="5"/>
  <c r="MW154" i="5"/>
  <c r="NI154" i="5"/>
  <c r="Z154" i="5"/>
  <c r="AL154" i="5"/>
  <c r="AX154" i="5"/>
  <c r="BJ154" i="5"/>
  <c r="BV154" i="5"/>
  <c r="CH154" i="5"/>
  <c r="CT154" i="5"/>
  <c r="DF154" i="5"/>
  <c r="DR154" i="5"/>
  <c r="ED154" i="5"/>
  <c r="EP154" i="5"/>
  <c r="FB154" i="5"/>
  <c r="FN154" i="5"/>
  <c r="FZ154" i="5"/>
  <c r="GL154" i="5"/>
  <c r="GX154" i="5"/>
  <c r="HJ154" i="5"/>
  <c r="HV154" i="5"/>
  <c r="IH154" i="5"/>
  <c r="IT154" i="5"/>
  <c r="JF154" i="5"/>
  <c r="JR154" i="5"/>
  <c r="KD154" i="5"/>
  <c r="KP154" i="5"/>
  <c r="LB154" i="5"/>
  <c r="LN154" i="5"/>
  <c r="LZ154" i="5"/>
  <c r="ML154" i="5"/>
  <c r="MX154" i="5"/>
  <c r="NJ154" i="5"/>
  <c r="AA154" i="5"/>
  <c r="AM154" i="5"/>
  <c r="AY154" i="5"/>
  <c r="BK154" i="5"/>
  <c r="BW154" i="5"/>
  <c r="CI154" i="5"/>
  <c r="CU154" i="5"/>
  <c r="DG154" i="5"/>
  <c r="DS154" i="5"/>
  <c r="EE154" i="5"/>
  <c r="EQ154" i="5"/>
  <c r="FC154" i="5"/>
  <c r="FO154" i="5"/>
  <c r="GA154" i="5"/>
  <c r="AB154" i="5"/>
  <c r="AN154" i="5"/>
  <c r="AZ154" i="5"/>
  <c r="BL154" i="5"/>
  <c r="BX154" i="5"/>
  <c r="CJ154" i="5"/>
  <c r="CV154" i="5"/>
  <c r="U154" i="5"/>
  <c r="AO154" i="5"/>
  <c r="BE154" i="5"/>
  <c r="BY154" i="5"/>
  <c r="CO154" i="5"/>
  <c r="DH154" i="5"/>
  <c r="DW154" i="5"/>
  <c r="EL154" i="5"/>
  <c r="FD154" i="5"/>
  <c r="FS154" i="5"/>
  <c r="GH154" i="5"/>
  <c r="GV154" i="5"/>
  <c r="HL154" i="5"/>
  <c r="HZ154" i="5"/>
  <c r="IN154" i="5"/>
  <c r="JB154" i="5"/>
  <c r="JP154" i="5"/>
  <c r="KF154" i="5"/>
  <c r="KT154" i="5"/>
  <c r="LH154" i="5"/>
  <c r="LV154" i="5"/>
  <c r="MJ154" i="5"/>
  <c r="MZ154" i="5"/>
  <c r="NN154" i="5"/>
  <c r="V154" i="5"/>
  <c r="AP154" i="5"/>
  <c r="BF154" i="5"/>
  <c r="BZ154" i="5"/>
  <c r="CP154" i="5"/>
  <c r="DI154" i="5"/>
  <c r="DX154" i="5"/>
  <c r="EM154" i="5"/>
  <c r="FE154" i="5"/>
  <c r="FT154" i="5"/>
  <c r="GI154" i="5"/>
  <c r="GY154" i="5"/>
  <c r="HM154" i="5"/>
  <c r="IA154" i="5"/>
  <c r="IO154" i="5"/>
  <c r="JC154" i="5"/>
  <c r="JS154" i="5"/>
  <c r="KG154" i="5"/>
  <c r="KU154" i="5"/>
  <c r="LI154" i="5"/>
  <c r="LW154" i="5"/>
  <c r="MM154" i="5"/>
  <c r="NA154" i="5"/>
  <c r="NO154" i="5"/>
  <c r="W154" i="5"/>
  <c r="AQ154" i="5"/>
  <c r="BG154" i="5"/>
  <c r="CA154" i="5"/>
  <c r="CQ154" i="5"/>
  <c r="DJ154" i="5"/>
  <c r="DY154" i="5"/>
  <c r="EN154" i="5"/>
  <c r="FF154" i="5"/>
  <c r="FU154" i="5"/>
  <c r="GJ154" i="5"/>
  <c r="GZ154" i="5"/>
  <c r="HN154" i="5"/>
  <c r="IB154" i="5"/>
  <c r="IP154" i="5"/>
  <c r="JD154" i="5"/>
  <c r="JT154" i="5"/>
  <c r="KH154" i="5"/>
  <c r="KV154" i="5"/>
  <c r="LJ154" i="5"/>
  <c r="LX154" i="5"/>
  <c r="MN154" i="5"/>
  <c r="NB154" i="5"/>
  <c r="NP154" i="5"/>
  <c r="X154" i="5"/>
  <c r="AR154" i="5"/>
  <c r="BH154" i="5"/>
  <c r="CB154" i="5"/>
  <c r="CR154" i="5"/>
  <c r="DK154" i="5"/>
  <c r="DZ154" i="5"/>
  <c r="ER154" i="5"/>
  <c r="FG154" i="5"/>
  <c r="FV154" i="5"/>
  <c r="GM154" i="5"/>
  <c r="HA154" i="5"/>
  <c r="HO154" i="5"/>
  <c r="IC154" i="5"/>
  <c r="IQ154" i="5"/>
  <c r="JG154" i="5"/>
  <c r="JU154" i="5"/>
  <c r="KI154" i="5"/>
  <c r="KW154" i="5"/>
  <c r="LK154" i="5"/>
  <c r="MA154" i="5"/>
  <c r="MO154" i="5"/>
  <c r="NC154" i="5"/>
  <c r="NQ154" i="5"/>
  <c r="AC154" i="5"/>
  <c r="AS154" i="5"/>
  <c r="BM154" i="5"/>
  <c r="CC154" i="5"/>
  <c r="CW154" i="5"/>
  <c r="DL154" i="5"/>
  <c r="EA154" i="5"/>
  <c r="ES154" i="5"/>
  <c r="FH154" i="5"/>
  <c r="FW154" i="5"/>
  <c r="GN154" i="5"/>
  <c r="HB154" i="5"/>
  <c r="HP154" i="5"/>
  <c r="ID154" i="5"/>
  <c r="IR154" i="5"/>
  <c r="JH154" i="5"/>
  <c r="JV154" i="5"/>
  <c r="KJ154" i="5"/>
  <c r="KX154" i="5"/>
  <c r="LL154" i="5"/>
  <c r="MB154" i="5"/>
  <c r="MP154" i="5"/>
  <c r="ND154" i="5"/>
  <c r="NR154" i="5"/>
  <c r="AD154" i="5"/>
  <c r="AT154" i="5"/>
  <c r="BN154" i="5"/>
  <c r="CD154" i="5"/>
  <c r="CX154" i="5"/>
  <c r="DM154" i="5"/>
  <c r="EB154" i="5"/>
  <c r="ET154" i="5"/>
  <c r="FI154" i="5"/>
  <c r="FX154" i="5"/>
  <c r="GO154" i="5"/>
  <c r="HC154" i="5"/>
  <c r="HQ154" i="5"/>
  <c r="IE154" i="5"/>
  <c r="IU154" i="5"/>
  <c r="JI154" i="5"/>
  <c r="JW154" i="5"/>
  <c r="KK154" i="5"/>
  <c r="KY154" i="5"/>
  <c r="LO154" i="5"/>
  <c r="MC154" i="5"/>
  <c r="MQ154" i="5"/>
  <c r="NE154" i="5"/>
  <c r="NS154" i="5"/>
  <c r="AE154" i="5"/>
  <c r="AU154" i="5"/>
  <c r="BO154" i="5"/>
  <c r="CE154" i="5"/>
  <c r="CY154" i="5"/>
  <c r="DN154" i="5"/>
  <c r="EF154" i="5"/>
  <c r="EU154" i="5"/>
  <c r="FJ154" i="5"/>
  <c r="GB154" i="5"/>
  <c r="GP154" i="5"/>
  <c r="HD154" i="5"/>
  <c r="HR154" i="5"/>
  <c r="IF154" i="5"/>
  <c r="IV154" i="5"/>
  <c r="JJ154" i="5"/>
  <c r="JX154" i="5"/>
  <c r="KL154" i="5"/>
  <c r="KZ154" i="5"/>
  <c r="LP154" i="5"/>
  <c r="MD154" i="5"/>
  <c r="MR154" i="5"/>
  <c r="NF154" i="5"/>
  <c r="NT154" i="5"/>
  <c r="AF154" i="5"/>
  <c r="AV154" i="5"/>
  <c r="BP154" i="5"/>
  <c r="CF154" i="5"/>
  <c r="CZ154" i="5"/>
  <c r="DO154" i="5"/>
  <c r="EG154" i="5"/>
  <c r="EV154" i="5"/>
  <c r="FK154" i="5"/>
  <c r="GC154" i="5"/>
  <c r="GQ154" i="5"/>
  <c r="HE154" i="5"/>
  <c r="BR154" i="5"/>
  <c r="DT154" i="5"/>
  <c r="FP154" i="5"/>
  <c r="HG154" i="5"/>
  <c r="IM154" i="5"/>
  <c r="JZ154" i="5"/>
  <c r="LF154" i="5"/>
  <c r="MS154" i="5"/>
  <c r="BS154" i="5"/>
  <c r="DU154" i="5"/>
  <c r="FQ154" i="5"/>
  <c r="HH154" i="5"/>
  <c r="IW154" i="5"/>
  <c r="KA154" i="5"/>
  <c r="LG154" i="5"/>
  <c r="MT154" i="5"/>
  <c r="T154" i="5"/>
  <c r="BT154" i="5"/>
  <c r="DV154" i="5"/>
  <c r="FR154" i="5"/>
  <c r="HK154" i="5"/>
  <c r="IX154" i="5"/>
  <c r="KB154" i="5"/>
  <c r="LQ154" i="5"/>
  <c r="MU154" i="5"/>
  <c r="AG154" i="5"/>
  <c r="CK154" i="5"/>
  <c r="EH154" i="5"/>
  <c r="GD154" i="5"/>
  <c r="HS154" i="5"/>
  <c r="IY154" i="5"/>
  <c r="KE154" i="5"/>
  <c r="LR154" i="5"/>
  <c r="MV154" i="5"/>
  <c r="AH154" i="5"/>
  <c r="CL154" i="5"/>
  <c r="EI154" i="5"/>
  <c r="GE154" i="5"/>
  <c r="HT154" i="5"/>
  <c r="IZ154" i="5"/>
  <c r="KM154" i="5"/>
  <c r="LS154" i="5"/>
  <c r="MY154" i="5"/>
  <c r="AI154" i="5"/>
  <c r="CM154" i="5"/>
  <c r="EJ154" i="5"/>
  <c r="GF154" i="5"/>
  <c r="HW154" i="5"/>
  <c r="JA154" i="5"/>
  <c r="KN154" i="5"/>
  <c r="LT154" i="5"/>
  <c r="NG154" i="5"/>
  <c r="BA154" i="5"/>
  <c r="DA154" i="5"/>
  <c r="EW154" i="5"/>
  <c r="GR154" i="5"/>
  <c r="HY154" i="5"/>
  <c r="JL154" i="5"/>
  <c r="KR154" i="5"/>
  <c r="ME154" i="5"/>
  <c r="NK154" i="5"/>
  <c r="BB154" i="5"/>
  <c r="DB154" i="5"/>
  <c r="EX154" i="5"/>
  <c r="GS154" i="5"/>
  <c r="II154" i="5"/>
  <c r="JM154" i="5"/>
  <c r="KS154" i="5"/>
  <c r="MF154" i="5"/>
  <c r="NL154" i="5"/>
  <c r="BC154" i="5"/>
  <c r="DC154" i="5"/>
  <c r="EY154" i="5"/>
  <c r="GT154" i="5"/>
  <c r="IJ154" i="5"/>
  <c r="JN154" i="5"/>
  <c r="LC154" i="5"/>
  <c r="MG154" i="5"/>
  <c r="NM154" i="5"/>
  <c r="BD154" i="5"/>
  <c r="DD154" i="5"/>
  <c r="EZ154" i="5"/>
  <c r="GU154" i="5"/>
  <c r="IK154" i="5"/>
  <c r="JO154" i="5"/>
  <c r="LD154" i="5"/>
  <c r="MH154" i="5"/>
  <c r="BQ154" i="5"/>
  <c r="DP154" i="5"/>
  <c r="FL154" i="5"/>
  <c r="HF154" i="5"/>
  <c r="IL154" i="5"/>
  <c r="JY154" i="5"/>
  <c r="LE154" i="5"/>
  <c r="MI154" i="5"/>
  <c r="S154" i="5"/>
  <c r="AJ154" i="5"/>
  <c r="CN154" i="5"/>
  <c r="EK154" i="5"/>
  <c r="GG154" i="5"/>
  <c r="HX154" i="5"/>
  <c r="JK154" i="5"/>
  <c r="KQ154" i="5"/>
  <c r="LU154" i="5"/>
  <c r="NH154" i="5"/>
  <c r="T167" i="5"/>
  <c r="AF167" i="5"/>
  <c r="AR167" i="5"/>
  <c r="BD167" i="5"/>
  <c r="BP167" i="5"/>
  <c r="CB167" i="5"/>
  <c r="CN167" i="5"/>
  <c r="CZ167" i="5"/>
  <c r="DL167" i="5"/>
  <c r="DX167" i="5"/>
  <c r="EJ167" i="5"/>
  <c r="EV167" i="5"/>
  <c r="FH167" i="5"/>
  <c r="FT167" i="5"/>
  <c r="GF167" i="5"/>
  <c r="GR167" i="5"/>
  <c r="HD167" i="5"/>
  <c r="HP167" i="5"/>
  <c r="IB167" i="5"/>
  <c r="IN167" i="5"/>
  <c r="IZ167" i="5"/>
  <c r="JL167" i="5"/>
  <c r="JX167" i="5"/>
  <c r="KJ167" i="5"/>
  <c r="KV167" i="5"/>
  <c r="LH167" i="5"/>
  <c r="LT167" i="5"/>
  <c r="MF167" i="5"/>
  <c r="MR167" i="5"/>
  <c r="ND167" i="5"/>
  <c r="NP167" i="5"/>
  <c r="W167" i="5"/>
  <c r="AI167" i="5"/>
  <c r="Y167" i="5"/>
  <c r="AK167" i="5"/>
  <c r="AW167" i="5"/>
  <c r="BI167" i="5"/>
  <c r="BU167" i="5"/>
  <c r="CG167" i="5"/>
  <c r="AB167" i="5"/>
  <c r="AQ167" i="5"/>
  <c r="BF167" i="5"/>
  <c r="BT167" i="5"/>
  <c r="CI167" i="5"/>
  <c r="CV167" i="5"/>
  <c r="DI167" i="5"/>
  <c r="DV167" i="5"/>
  <c r="EI167" i="5"/>
  <c r="EW167" i="5"/>
  <c r="FJ167" i="5"/>
  <c r="FW167" i="5"/>
  <c r="GJ167" i="5"/>
  <c r="GW167" i="5"/>
  <c r="HJ167" i="5"/>
  <c r="HW167" i="5"/>
  <c r="IJ167" i="5"/>
  <c r="IW167" i="5"/>
  <c r="JJ167" i="5"/>
  <c r="JW167" i="5"/>
  <c r="KK167" i="5"/>
  <c r="KX167" i="5"/>
  <c r="LK167" i="5"/>
  <c r="LX167" i="5"/>
  <c r="MK167" i="5"/>
  <c r="MX167" i="5"/>
  <c r="NK167" i="5"/>
  <c r="AC167" i="5"/>
  <c r="AS167" i="5"/>
  <c r="BG167" i="5"/>
  <c r="BV167" i="5"/>
  <c r="CJ167" i="5"/>
  <c r="CW167" i="5"/>
  <c r="DJ167" i="5"/>
  <c r="DW167" i="5"/>
  <c r="EK167" i="5"/>
  <c r="EX167" i="5"/>
  <c r="FK167" i="5"/>
  <c r="FX167" i="5"/>
  <c r="GK167" i="5"/>
  <c r="GX167" i="5"/>
  <c r="HK167" i="5"/>
  <c r="HX167" i="5"/>
  <c r="IK167" i="5"/>
  <c r="IX167" i="5"/>
  <c r="JK167" i="5"/>
  <c r="JY167" i="5"/>
  <c r="KL167" i="5"/>
  <c r="KY167" i="5"/>
  <c r="LL167" i="5"/>
  <c r="LY167" i="5"/>
  <c r="ML167" i="5"/>
  <c r="MY167" i="5"/>
  <c r="NL167" i="5"/>
  <c r="AD167" i="5"/>
  <c r="AT167" i="5"/>
  <c r="BH167" i="5"/>
  <c r="BW167" i="5"/>
  <c r="CK167" i="5"/>
  <c r="CX167" i="5"/>
  <c r="DK167" i="5"/>
  <c r="DY167" i="5"/>
  <c r="EL167" i="5"/>
  <c r="EY167" i="5"/>
  <c r="FL167" i="5"/>
  <c r="FY167" i="5"/>
  <c r="GL167" i="5"/>
  <c r="GY167" i="5"/>
  <c r="HL167" i="5"/>
  <c r="HY167" i="5"/>
  <c r="IL167" i="5"/>
  <c r="IY167" i="5"/>
  <c r="JM167" i="5"/>
  <c r="JZ167" i="5"/>
  <c r="KM167" i="5"/>
  <c r="KZ167" i="5"/>
  <c r="LM167" i="5"/>
  <c r="LZ167" i="5"/>
  <c r="MM167" i="5"/>
  <c r="MZ167" i="5"/>
  <c r="NM167" i="5"/>
  <c r="AE167" i="5"/>
  <c r="AU167" i="5"/>
  <c r="BJ167" i="5"/>
  <c r="BX167" i="5"/>
  <c r="CL167" i="5"/>
  <c r="CY167" i="5"/>
  <c r="DM167" i="5"/>
  <c r="DZ167" i="5"/>
  <c r="EM167" i="5"/>
  <c r="EZ167" i="5"/>
  <c r="FM167" i="5"/>
  <c r="FZ167" i="5"/>
  <c r="GM167" i="5"/>
  <c r="GZ167" i="5"/>
  <c r="HM167" i="5"/>
  <c r="HZ167" i="5"/>
  <c r="IM167" i="5"/>
  <c r="JA167" i="5"/>
  <c r="JN167" i="5"/>
  <c r="KA167" i="5"/>
  <c r="KN167" i="5"/>
  <c r="LA167" i="5"/>
  <c r="LN167" i="5"/>
  <c r="MA167" i="5"/>
  <c r="MN167" i="5"/>
  <c r="NA167" i="5"/>
  <c r="NN167" i="5"/>
  <c r="AG167" i="5"/>
  <c r="AV167" i="5"/>
  <c r="BK167" i="5"/>
  <c r="BY167" i="5"/>
  <c r="CM167" i="5"/>
  <c r="DA167" i="5"/>
  <c r="DN167" i="5"/>
  <c r="EA167" i="5"/>
  <c r="EN167" i="5"/>
  <c r="FA167" i="5"/>
  <c r="FN167" i="5"/>
  <c r="GA167" i="5"/>
  <c r="GN167" i="5"/>
  <c r="HA167" i="5"/>
  <c r="HN167" i="5"/>
  <c r="IA167" i="5"/>
  <c r="IO167" i="5"/>
  <c r="JB167" i="5"/>
  <c r="JO167" i="5"/>
  <c r="KB167" i="5"/>
  <c r="KO167" i="5"/>
  <c r="LB167" i="5"/>
  <c r="LO167" i="5"/>
  <c r="MB167" i="5"/>
  <c r="MO167" i="5"/>
  <c r="NB167" i="5"/>
  <c r="NO167" i="5"/>
  <c r="AH167" i="5"/>
  <c r="AX167" i="5"/>
  <c r="BL167" i="5"/>
  <c r="BZ167" i="5"/>
  <c r="CO167" i="5"/>
  <c r="DB167" i="5"/>
  <c r="DO167" i="5"/>
  <c r="EB167" i="5"/>
  <c r="EO167" i="5"/>
  <c r="FB167" i="5"/>
  <c r="FO167" i="5"/>
  <c r="GB167" i="5"/>
  <c r="GO167" i="5"/>
  <c r="HB167" i="5"/>
  <c r="HO167" i="5"/>
  <c r="IC167" i="5"/>
  <c r="IP167" i="5"/>
  <c r="JC167" i="5"/>
  <c r="JP167" i="5"/>
  <c r="KC167" i="5"/>
  <c r="KP167" i="5"/>
  <c r="LC167" i="5"/>
  <c r="LP167" i="5"/>
  <c r="MC167" i="5"/>
  <c r="MP167" i="5"/>
  <c r="NC167" i="5"/>
  <c r="NQ167" i="5"/>
  <c r="AJ167" i="5"/>
  <c r="AY167" i="5"/>
  <c r="BM167" i="5"/>
  <c r="CA167" i="5"/>
  <c r="CP167" i="5"/>
  <c r="DC167" i="5"/>
  <c r="DP167" i="5"/>
  <c r="EC167" i="5"/>
  <c r="EP167" i="5"/>
  <c r="FC167" i="5"/>
  <c r="FP167" i="5"/>
  <c r="GC167" i="5"/>
  <c r="GP167" i="5"/>
  <c r="HC167" i="5"/>
  <c r="HQ167" i="5"/>
  <c r="ID167" i="5"/>
  <c r="IQ167" i="5"/>
  <c r="JD167" i="5"/>
  <c r="JQ167" i="5"/>
  <c r="KD167" i="5"/>
  <c r="KQ167" i="5"/>
  <c r="LD167" i="5"/>
  <c r="LQ167" i="5"/>
  <c r="MD167" i="5"/>
  <c r="MQ167" i="5"/>
  <c r="NE167" i="5"/>
  <c r="NR167" i="5"/>
  <c r="U167" i="5"/>
  <c r="AL167" i="5"/>
  <c r="AZ167" i="5"/>
  <c r="BN167" i="5"/>
  <c r="CC167" i="5"/>
  <c r="CQ167" i="5"/>
  <c r="DD167" i="5"/>
  <c r="DQ167" i="5"/>
  <c r="ED167" i="5"/>
  <c r="EQ167" i="5"/>
  <c r="FD167" i="5"/>
  <c r="FQ167" i="5"/>
  <c r="GD167" i="5"/>
  <c r="GQ167" i="5"/>
  <c r="HE167" i="5"/>
  <c r="HR167" i="5"/>
  <c r="IE167" i="5"/>
  <c r="IR167" i="5"/>
  <c r="JE167" i="5"/>
  <c r="JR167" i="5"/>
  <c r="KE167" i="5"/>
  <c r="KR167" i="5"/>
  <c r="LE167" i="5"/>
  <c r="LR167" i="5"/>
  <c r="ME167" i="5"/>
  <c r="MS167" i="5"/>
  <c r="NF167" i="5"/>
  <c r="NS167" i="5"/>
  <c r="V167" i="5"/>
  <c r="AM167" i="5"/>
  <c r="BA167" i="5"/>
  <c r="BO167" i="5"/>
  <c r="CD167" i="5"/>
  <c r="CR167" i="5"/>
  <c r="DE167" i="5"/>
  <c r="DR167" i="5"/>
  <c r="EE167" i="5"/>
  <c r="ER167" i="5"/>
  <c r="FE167" i="5"/>
  <c r="FR167" i="5"/>
  <c r="GE167" i="5"/>
  <c r="GS167" i="5"/>
  <c r="HF167" i="5"/>
  <c r="HS167" i="5"/>
  <c r="IF167" i="5"/>
  <c r="IS167" i="5"/>
  <c r="JF167" i="5"/>
  <c r="JS167" i="5"/>
  <c r="KF167" i="5"/>
  <c r="KS167" i="5"/>
  <c r="LF167" i="5"/>
  <c r="LS167" i="5"/>
  <c r="MG167" i="5"/>
  <c r="MT167" i="5"/>
  <c r="NG167" i="5"/>
  <c r="NT167" i="5"/>
  <c r="AA167" i="5"/>
  <c r="CH167" i="5"/>
  <c r="EH167" i="5"/>
  <c r="GI167" i="5"/>
  <c r="II167" i="5"/>
  <c r="KI167" i="5"/>
  <c r="MJ167" i="5"/>
  <c r="AN167" i="5"/>
  <c r="CS167" i="5"/>
  <c r="ES167" i="5"/>
  <c r="GT167" i="5"/>
  <c r="IT167" i="5"/>
  <c r="KT167" i="5"/>
  <c r="MU167" i="5"/>
  <c r="AO167" i="5"/>
  <c r="CT167" i="5"/>
  <c r="ET167" i="5"/>
  <c r="GU167" i="5"/>
  <c r="IU167" i="5"/>
  <c r="KU167" i="5"/>
  <c r="MV167" i="5"/>
  <c r="AP167" i="5"/>
  <c r="CU167" i="5"/>
  <c r="EU167" i="5"/>
  <c r="GV167" i="5"/>
  <c r="IV167" i="5"/>
  <c r="KW167" i="5"/>
  <c r="MW167" i="5"/>
  <c r="BB167" i="5"/>
  <c r="DF167" i="5"/>
  <c r="FF167" i="5"/>
  <c r="HG167" i="5"/>
  <c r="JG167" i="5"/>
  <c r="LG167" i="5"/>
  <c r="NH167" i="5"/>
  <c r="S167" i="5"/>
  <c r="BC167" i="5"/>
  <c r="DG167" i="5"/>
  <c r="FG167" i="5"/>
  <c r="HH167" i="5"/>
  <c r="JH167" i="5"/>
  <c r="LI167" i="5"/>
  <c r="NI167" i="5"/>
  <c r="BE167" i="5"/>
  <c r="DH167" i="5"/>
  <c r="FI167" i="5"/>
  <c r="HI167" i="5"/>
  <c r="JI167" i="5"/>
  <c r="LJ167" i="5"/>
  <c r="NJ167" i="5"/>
  <c r="BQ167" i="5"/>
  <c r="DS167" i="5"/>
  <c r="FS167" i="5"/>
  <c r="HT167" i="5"/>
  <c r="JT167" i="5"/>
  <c r="LU167" i="5"/>
  <c r="BR167" i="5"/>
  <c r="DT167" i="5"/>
  <c r="FU167" i="5"/>
  <c r="HU167" i="5"/>
  <c r="JU167" i="5"/>
  <c r="LV167" i="5"/>
  <c r="Z167" i="5"/>
  <c r="CF167" i="5"/>
  <c r="EG167" i="5"/>
  <c r="GH167" i="5"/>
  <c r="IH167" i="5"/>
  <c r="KH167" i="5"/>
  <c r="MI167" i="5"/>
  <c r="GG167" i="5"/>
  <c r="HV167" i="5"/>
  <c r="IG167" i="5"/>
  <c r="JV167" i="5"/>
  <c r="KG167" i="5"/>
  <c r="LW167" i="5"/>
  <c r="X167" i="5"/>
  <c r="MH167" i="5"/>
  <c r="BS167" i="5"/>
  <c r="CE167" i="5"/>
  <c r="FV167" i="5"/>
  <c r="DU167" i="5"/>
  <c r="EF167" i="5"/>
  <c r="S89" i="5"/>
  <c r="S112" i="5"/>
  <c r="AB145" i="5"/>
  <c r="AN145" i="5"/>
  <c r="AZ145" i="5"/>
  <c r="BL145" i="5"/>
  <c r="BX145" i="5"/>
  <c r="CJ145" i="5"/>
  <c r="CV145" i="5"/>
  <c r="DH145" i="5"/>
  <c r="DT145" i="5"/>
  <c r="EF145" i="5"/>
  <c r="ER145" i="5"/>
  <c r="FD145" i="5"/>
  <c r="FP145" i="5"/>
  <c r="GB145" i="5"/>
  <c r="GN145" i="5"/>
  <c r="GZ145" i="5"/>
  <c r="HL145" i="5"/>
  <c r="HX145" i="5"/>
  <c r="IJ145" i="5"/>
  <c r="IV145" i="5"/>
  <c r="JH145" i="5"/>
  <c r="JT145" i="5"/>
  <c r="KF145" i="5"/>
  <c r="KR145" i="5"/>
  <c r="LD145" i="5"/>
  <c r="LP145" i="5"/>
  <c r="MB145" i="5"/>
  <c r="MN145" i="5"/>
  <c r="MZ145" i="5"/>
  <c r="NL145" i="5"/>
  <c r="W145" i="5"/>
  <c r="AJ145" i="5"/>
  <c r="AW145" i="5"/>
  <c r="BJ145" i="5"/>
  <c r="BW145" i="5"/>
  <c r="CK145" i="5"/>
  <c r="CX145" i="5"/>
  <c r="DK145" i="5"/>
  <c r="DX145" i="5"/>
  <c r="EK145" i="5"/>
  <c r="EX145" i="5"/>
  <c r="FK145" i="5"/>
  <c r="FX145" i="5"/>
  <c r="GK145" i="5"/>
  <c r="GX145" i="5"/>
  <c r="HK145" i="5"/>
  <c r="HY145" i="5"/>
  <c r="IL145" i="5"/>
  <c r="IY145" i="5"/>
  <c r="JL145" i="5"/>
  <c r="JY145" i="5"/>
  <c r="KL145" i="5"/>
  <c r="KY145" i="5"/>
  <c r="LL145" i="5"/>
  <c r="LY145" i="5"/>
  <c r="ML145" i="5"/>
  <c r="MY145" i="5"/>
  <c r="NM145" i="5"/>
  <c r="X145" i="5"/>
  <c r="AK145" i="5"/>
  <c r="AX145" i="5"/>
  <c r="BK145" i="5"/>
  <c r="BY145" i="5"/>
  <c r="CL145" i="5"/>
  <c r="CY145" i="5"/>
  <c r="DL145" i="5"/>
  <c r="DY145" i="5"/>
  <c r="EL145" i="5"/>
  <c r="EY145" i="5"/>
  <c r="FL145" i="5"/>
  <c r="FY145" i="5"/>
  <c r="GL145" i="5"/>
  <c r="GY145" i="5"/>
  <c r="HM145" i="5"/>
  <c r="HZ145" i="5"/>
  <c r="IM145" i="5"/>
  <c r="IZ145" i="5"/>
  <c r="JM145" i="5"/>
  <c r="JZ145" i="5"/>
  <c r="KM145" i="5"/>
  <c r="KZ145" i="5"/>
  <c r="LM145" i="5"/>
  <c r="LZ145" i="5"/>
  <c r="MM145" i="5"/>
  <c r="NA145" i="5"/>
  <c r="NN145" i="5"/>
  <c r="Y145" i="5"/>
  <c r="AL145" i="5"/>
  <c r="AY145" i="5"/>
  <c r="BM145" i="5"/>
  <c r="BZ145" i="5"/>
  <c r="CM145" i="5"/>
  <c r="CZ145" i="5"/>
  <c r="DM145" i="5"/>
  <c r="DZ145" i="5"/>
  <c r="EM145" i="5"/>
  <c r="EZ145" i="5"/>
  <c r="FM145" i="5"/>
  <c r="FZ145" i="5"/>
  <c r="GM145" i="5"/>
  <c r="HA145" i="5"/>
  <c r="HN145" i="5"/>
  <c r="IA145" i="5"/>
  <c r="IN145" i="5"/>
  <c r="JA145" i="5"/>
  <c r="JN145" i="5"/>
  <c r="KA145" i="5"/>
  <c r="KN145" i="5"/>
  <c r="LA145" i="5"/>
  <c r="LN145" i="5"/>
  <c r="MA145" i="5"/>
  <c r="MO145" i="5"/>
  <c r="NB145" i="5"/>
  <c r="NO145" i="5"/>
  <c r="Z145" i="5"/>
  <c r="AM145" i="5"/>
  <c r="BA145" i="5"/>
  <c r="BN145" i="5"/>
  <c r="CA145" i="5"/>
  <c r="CN145" i="5"/>
  <c r="DA145" i="5"/>
  <c r="DN145" i="5"/>
  <c r="EA145" i="5"/>
  <c r="EN145" i="5"/>
  <c r="FA145" i="5"/>
  <c r="FN145" i="5"/>
  <c r="GA145" i="5"/>
  <c r="GO145" i="5"/>
  <c r="HB145" i="5"/>
  <c r="HO145" i="5"/>
  <c r="IB145" i="5"/>
  <c r="IO145" i="5"/>
  <c r="JB145" i="5"/>
  <c r="JO145" i="5"/>
  <c r="KB145" i="5"/>
  <c r="KO145" i="5"/>
  <c r="LB145" i="5"/>
  <c r="LO145" i="5"/>
  <c r="MC145" i="5"/>
  <c r="MP145" i="5"/>
  <c r="NC145" i="5"/>
  <c r="NP145" i="5"/>
  <c r="AA145" i="5"/>
  <c r="AO145" i="5"/>
  <c r="BB145" i="5"/>
  <c r="BO145" i="5"/>
  <c r="CB145" i="5"/>
  <c r="CO145" i="5"/>
  <c r="DB145" i="5"/>
  <c r="DO145" i="5"/>
  <c r="EB145" i="5"/>
  <c r="EO145" i="5"/>
  <c r="FB145" i="5"/>
  <c r="FO145" i="5"/>
  <c r="GC145" i="5"/>
  <c r="GP145" i="5"/>
  <c r="HC145" i="5"/>
  <c r="HP145" i="5"/>
  <c r="IC145" i="5"/>
  <c r="IP145" i="5"/>
  <c r="JC145" i="5"/>
  <c r="JP145" i="5"/>
  <c r="KC145" i="5"/>
  <c r="KP145" i="5"/>
  <c r="LC145" i="5"/>
  <c r="LQ145" i="5"/>
  <c r="MD145" i="5"/>
  <c r="MQ145" i="5"/>
  <c r="ND145" i="5"/>
  <c r="NQ145" i="5"/>
  <c r="AC145" i="5"/>
  <c r="AP145" i="5"/>
  <c r="BC145" i="5"/>
  <c r="BP145" i="5"/>
  <c r="CC145" i="5"/>
  <c r="CP145" i="5"/>
  <c r="DC145" i="5"/>
  <c r="DP145" i="5"/>
  <c r="EC145" i="5"/>
  <c r="EP145" i="5"/>
  <c r="FC145" i="5"/>
  <c r="FQ145" i="5"/>
  <c r="GD145" i="5"/>
  <c r="GQ145" i="5"/>
  <c r="HD145" i="5"/>
  <c r="HQ145" i="5"/>
  <c r="ID145" i="5"/>
  <c r="IQ145" i="5"/>
  <c r="JD145" i="5"/>
  <c r="JQ145" i="5"/>
  <c r="KD145" i="5"/>
  <c r="KQ145" i="5"/>
  <c r="LE145" i="5"/>
  <c r="LR145" i="5"/>
  <c r="ME145" i="5"/>
  <c r="MR145" i="5"/>
  <c r="NE145" i="5"/>
  <c r="NR145" i="5"/>
  <c r="AE145" i="5"/>
  <c r="AR145" i="5"/>
  <c r="BE145" i="5"/>
  <c r="BR145" i="5"/>
  <c r="CE145" i="5"/>
  <c r="CR145" i="5"/>
  <c r="DE145" i="5"/>
  <c r="DR145" i="5"/>
  <c r="EE145" i="5"/>
  <c r="ES145" i="5"/>
  <c r="FF145" i="5"/>
  <c r="FS145" i="5"/>
  <c r="GF145" i="5"/>
  <c r="GS145" i="5"/>
  <c r="HF145" i="5"/>
  <c r="HS145" i="5"/>
  <c r="IF145" i="5"/>
  <c r="IS145" i="5"/>
  <c r="JF145" i="5"/>
  <c r="JS145" i="5"/>
  <c r="KG145" i="5"/>
  <c r="KT145" i="5"/>
  <c r="LG145" i="5"/>
  <c r="LT145" i="5"/>
  <c r="MG145" i="5"/>
  <c r="MT145" i="5"/>
  <c r="NG145" i="5"/>
  <c r="T145" i="5"/>
  <c r="AV145" i="5"/>
  <c r="CF145" i="5"/>
  <c r="DI145" i="5"/>
  <c r="EQ145" i="5"/>
  <c r="FU145" i="5"/>
  <c r="GW145" i="5"/>
  <c r="IG145" i="5"/>
  <c r="JJ145" i="5"/>
  <c r="KS145" i="5"/>
  <c r="LV145" i="5"/>
  <c r="MX145" i="5"/>
  <c r="U145" i="5"/>
  <c r="BD145" i="5"/>
  <c r="CG145" i="5"/>
  <c r="DJ145" i="5"/>
  <c r="ET145" i="5"/>
  <c r="FV145" i="5"/>
  <c r="HE145" i="5"/>
  <c r="IH145" i="5"/>
  <c r="JK145" i="5"/>
  <c r="KU145" i="5"/>
  <c r="LW145" i="5"/>
  <c r="NF145" i="5"/>
  <c r="V145" i="5"/>
  <c r="BF145" i="5"/>
  <c r="CH145" i="5"/>
  <c r="DQ145" i="5"/>
  <c r="EU145" i="5"/>
  <c r="FW145" i="5"/>
  <c r="HG145" i="5"/>
  <c r="II145" i="5"/>
  <c r="JR145" i="5"/>
  <c r="KV145" i="5"/>
  <c r="LX145" i="5"/>
  <c r="NH145" i="5"/>
  <c r="AD145" i="5"/>
  <c r="BG145" i="5"/>
  <c r="CI145" i="5"/>
  <c r="DS145" i="5"/>
  <c r="EV145" i="5"/>
  <c r="GE145" i="5"/>
  <c r="HH145" i="5"/>
  <c r="IK145" i="5"/>
  <c r="JU145" i="5"/>
  <c r="KW145" i="5"/>
  <c r="MF145" i="5"/>
  <c r="NI145" i="5"/>
  <c r="AF145" i="5"/>
  <c r="BH145" i="5"/>
  <c r="CQ145" i="5"/>
  <c r="DU145" i="5"/>
  <c r="EW145" i="5"/>
  <c r="GG145" i="5"/>
  <c r="HI145" i="5"/>
  <c r="IR145" i="5"/>
  <c r="JV145" i="5"/>
  <c r="KX145" i="5"/>
  <c r="MH145" i="5"/>
  <c r="NJ145" i="5"/>
  <c r="AG145" i="5"/>
  <c r="BI145" i="5"/>
  <c r="CS145" i="5"/>
  <c r="DV145" i="5"/>
  <c r="FE145" i="5"/>
  <c r="GH145" i="5"/>
  <c r="HJ145" i="5"/>
  <c r="IT145" i="5"/>
  <c r="JW145" i="5"/>
  <c r="LF145" i="5"/>
  <c r="MI145" i="5"/>
  <c r="NK145" i="5"/>
  <c r="AH145" i="5"/>
  <c r="BQ145" i="5"/>
  <c r="CT145" i="5"/>
  <c r="DW145" i="5"/>
  <c r="FG145" i="5"/>
  <c r="GI145" i="5"/>
  <c r="HR145" i="5"/>
  <c r="IU145" i="5"/>
  <c r="JX145" i="5"/>
  <c r="LH145" i="5"/>
  <c r="MJ145" i="5"/>
  <c r="NS145" i="5"/>
  <c r="AI145" i="5"/>
  <c r="BS145" i="5"/>
  <c r="CU145" i="5"/>
  <c r="ED145" i="5"/>
  <c r="FH145" i="5"/>
  <c r="GJ145" i="5"/>
  <c r="HT145" i="5"/>
  <c r="IW145" i="5"/>
  <c r="KE145" i="5"/>
  <c r="LI145" i="5"/>
  <c r="MK145" i="5"/>
  <c r="NT145" i="5"/>
  <c r="AQ145" i="5"/>
  <c r="BT145" i="5"/>
  <c r="CW145" i="5"/>
  <c r="EG145" i="5"/>
  <c r="FI145" i="5"/>
  <c r="GR145" i="5"/>
  <c r="HU145" i="5"/>
  <c r="IX145" i="5"/>
  <c r="KH145" i="5"/>
  <c r="LJ145" i="5"/>
  <c r="MS145" i="5"/>
  <c r="AU145" i="5"/>
  <c r="CD145" i="5"/>
  <c r="DG145" i="5"/>
  <c r="EJ145" i="5"/>
  <c r="FT145" i="5"/>
  <c r="GV145" i="5"/>
  <c r="IE145" i="5"/>
  <c r="JI145" i="5"/>
  <c r="KK145" i="5"/>
  <c r="LU145" i="5"/>
  <c r="MW145" i="5"/>
  <c r="AT145" i="5"/>
  <c r="HW145" i="5"/>
  <c r="BU145" i="5"/>
  <c r="JE145" i="5"/>
  <c r="BV145" i="5"/>
  <c r="JG145" i="5"/>
  <c r="S145" i="5"/>
  <c r="DD145" i="5"/>
  <c r="KI145" i="5"/>
  <c r="DF145" i="5"/>
  <c r="KJ145" i="5"/>
  <c r="EH145" i="5"/>
  <c r="LK145" i="5"/>
  <c r="EI145" i="5"/>
  <c r="LS145" i="5"/>
  <c r="FJ145" i="5"/>
  <c r="MU145" i="5"/>
  <c r="FR145" i="5"/>
  <c r="MV145" i="5"/>
  <c r="GT145" i="5"/>
  <c r="GU145" i="5"/>
  <c r="AS145" i="5"/>
  <c r="HV145" i="5"/>
  <c r="T146" i="5"/>
  <c r="AF146" i="5"/>
  <c r="AR146" i="5"/>
  <c r="BD146" i="5"/>
  <c r="BP146" i="5"/>
  <c r="CB146" i="5"/>
  <c r="CN146" i="5"/>
  <c r="CZ146" i="5"/>
  <c r="DL146" i="5"/>
  <c r="DX146" i="5"/>
  <c r="EJ146" i="5"/>
  <c r="EV146" i="5"/>
  <c r="FH146" i="5"/>
  <c r="FT146" i="5"/>
  <c r="GF146" i="5"/>
  <c r="GR146" i="5"/>
  <c r="HD146" i="5"/>
  <c r="HP146" i="5"/>
  <c r="IB146" i="5"/>
  <c r="IN146" i="5"/>
  <c r="IZ146" i="5"/>
  <c r="JL146" i="5"/>
  <c r="JX146" i="5"/>
  <c r="KJ146" i="5"/>
  <c r="KV146" i="5"/>
  <c r="LH146" i="5"/>
  <c r="LT146" i="5"/>
  <c r="MF146" i="5"/>
  <c r="MR146" i="5"/>
  <c r="ND146" i="5"/>
  <c r="NP146" i="5"/>
  <c r="U146" i="5"/>
  <c r="AG146" i="5"/>
  <c r="AS146" i="5"/>
  <c r="BE146" i="5"/>
  <c r="BQ146" i="5"/>
  <c r="CC146" i="5"/>
  <c r="CO146" i="5"/>
  <c r="DA146" i="5"/>
  <c r="DM146" i="5"/>
  <c r="DY146" i="5"/>
  <c r="EK146" i="5"/>
  <c r="EW146" i="5"/>
  <c r="FI146" i="5"/>
  <c r="FU146" i="5"/>
  <c r="GG146" i="5"/>
  <c r="GS146" i="5"/>
  <c r="HE146" i="5"/>
  <c r="HQ146" i="5"/>
  <c r="IC146" i="5"/>
  <c r="IO146" i="5"/>
  <c r="JA146" i="5"/>
  <c r="JM146" i="5"/>
  <c r="JY146" i="5"/>
  <c r="KK146" i="5"/>
  <c r="KW146" i="5"/>
  <c r="LI146" i="5"/>
  <c r="LU146" i="5"/>
  <c r="MG146" i="5"/>
  <c r="MS146" i="5"/>
  <c r="NE146" i="5"/>
  <c r="NQ146" i="5"/>
  <c r="V146" i="5"/>
  <c r="AH146" i="5"/>
  <c r="AT146" i="5"/>
  <c r="W146" i="5"/>
  <c r="AI146" i="5"/>
  <c r="AB146" i="5"/>
  <c r="AU146" i="5"/>
  <c r="BI146" i="5"/>
  <c r="BW146" i="5"/>
  <c r="CK146" i="5"/>
  <c r="CY146" i="5"/>
  <c r="DO146" i="5"/>
  <c r="EC146" i="5"/>
  <c r="EQ146" i="5"/>
  <c r="FE146" i="5"/>
  <c r="FS146" i="5"/>
  <c r="GI146" i="5"/>
  <c r="GW146" i="5"/>
  <c r="HK146" i="5"/>
  <c r="HY146" i="5"/>
  <c r="IM146" i="5"/>
  <c r="JC146" i="5"/>
  <c r="JQ146" i="5"/>
  <c r="KE146" i="5"/>
  <c r="KS146" i="5"/>
  <c r="LG146" i="5"/>
  <c r="LW146" i="5"/>
  <c r="MK146" i="5"/>
  <c r="MY146" i="5"/>
  <c r="NM146" i="5"/>
  <c r="AC146" i="5"/>
  <c r="AV146" i="5"/>
  <c r="BJ146" i="5"/>
  <c r="BX146" i="5"/>
  <c r="CL146" i="5"/>
  <c r="DB146" i="5"/>
  <c r="DP146" i="5"/>
  <c r="ED146" i="5"/>
  <c r="ER146" i="5"/>
  <c r="FF146" i="5"/>
  <c r="FV146" i="5"/>
  <c r="GJ146" i="5"/>
  <c r="GX146" i="5"/>
  <c r="HL146" i="5"/>
  <c r="HZ146" i="5"/>
  <c r="IP146" i="5"/>
  <c r="JD146" i="5"/>
  <c r="JR146" i="5"/>
  <c r="KF146" i="5"/>
  <c r="KT146" i="5"/>
  <c r="LJ146" i="5"/>
  <c r="LX146" i="5"/>
  <c r="ML146" i="5"/>
  <c r="MZ146" i="5"/>
  <c r="NN146" i="5"/>
  <c r="AD146" i="5"/>
  <c r="AW146" i="5"/>
  <c r="BK146" i="5"/>
  <c r="BY146" i="5"/>
  <c r="CM146" i="5"/>
  <c r="DC146" i="5"/>
  <c r="DQ146" i="5"/>
  <c r="EE146" i="5"/>
  <c r="ES146" i="5"/>
  <c r="FG146" i="5"/>
  <c r="FW146" i="5"/>
  <c r="GK146" i="5"/>
  <c r="GY146" i="5"/>
  <c r="HM146" i="5"/>
  <c r="IA146" i="5"/>
  <c r="IQ146" i="5"/>
  <c r="JE146" i="5"/>
  <c r="JS146" i="5"/>
  <c r="KG146" i="5"/>
  <c r="KU146" i="5"/>
  <c r="LK146" i="5"/>
  <c r="LY146" i="5"/>
  <c r="MM146" i="5"/>
  <c r="NA146" i="5"/>
  <c r="NO146" i="5"/>
  <c r="AE146" i="5"/>
  <c r="AX146" i="5"/>
  <c r="BL146" i="5"/>
  <c r="BZ146" i="5"/>
  <c r="CP146" i="5"/>
  <c r="DD146" i="5"/>
  <c r="DR146" i="5"/>
  <c r="EF146" i="5"/>
  <c r="ET146" i="5"/>
  <c r="FJ146" i="5"/>
  <c r="FX146" i="5"/>
  <c r="GL146" i="5"/>
  <c r="GZ146" i="5"/>
  <c r="HN146" i="5"/>
  <c r="ID146" i="5"/>
  <c r="IR146" i="5"/>
  <c r="JF146" i="5"/>
  <c r="JT146" i="5"/>
  <c r="KH146" i="5"/>
  <c r="KX146" i="5"/>
  <c r="LL146" i="5"/>
  <c r="LZ146" i="5"/>
  <c r="MN146" i="5"/>
  <c r="NB146" i="5"/>
  <c r="NR146" i="5"/>
  <c r="AJ146" i="5"/>
  <c r="AY146" i="5"/>
  <c r="BM146" i="5"/>
  <c r="CA146" i="5"/>
  <c r="CQ146" i="5"/>
  <c r="DE146" i="5"/>
  <c r="DS146" i="5"/>
  <c r="EG146" i="5"/>
  <c r="EU146" i="5"/>
  <c r="FK146" i="5"/>
  <c r="FY146" i="5"/>
  <c r="GM146" i="5"/>
  <c r="HA146" i="5"/>
  <c r="HO146" i="5"/>
  <c r="IE146" i="5"/>
  <c r="IS146" i="5"/>
  <c r="JG146" i="5"/>
  <c r="JU146" i="5"/>
  <c r="KI146" i="5"/>
  <c r="KY146" i="5"/>
  <c r="LM146" i="5"/>
  <c r="MA146" i="5"/>
  <c r="MO146" i="5"/>
  <c r="NC146" i="5"/>
  <c r="NS146" i="5"/>
  <c r="AK146" i="5"/>
  <c r="AZ146" i="5"/>
  <c r="BN146" i="5"/>
  <c r="CD146" i="5"/>
  <c r="CR146" i="5"/>
  <c r="DF146" i="5"/>
  <c r="DT146" i="5"/>
  <c r="EH146" i="5"/>
  <c r="EX146" i="5"/>
  <c r="FL146" i="5"/>
  <c r="FZ146" i="5"/>
  <c r="GN146" i="5"/>
  <c r="HB146" i="5"/>
  <c r="HR146" i="5"/>
  <c r="IF146" i="5"/>
  <c r="IT146" i="5"/>
  <c r="JH146" i="5"/>
  <c r="JV146" i="5"/>
  <c r="KL146" i="5"/>
  <c r="KZ146" i="5"/>
  <c r="LN146" i="5"/>
  <c r="MB146" i="5"/>
  <c r="MP146" i="5"/>
  <c r="NF146" i="5"/>
  <c r="NT146" i="5"/>
  <c r="AL146" i="5"/>
  <c r="BA146" i="5"/>
  <c r="BO146" i="5"/>
  <c r="CE146" i="5"/>
  <c r="CS146" i="5"/>
  <c r="DG146" i="5"/>
  <c r="DU146" i="5"/>
  <c r="EI146" i="5"/>
  <c r="EY146" i="5"/>
  <c r="FM146" i="5"/>
  <c r="GA146" i="5"/>
  <c r="GO146" i="5"/>
  <c r="HC146" i="5"/>
  <c r="HS146" i="5"/>
  <c r="IG146" i="5"/>
  <c r="IU146" i="5"/>
  <c r="JI146" i="5"/>
  <c r="JW146" i="5"/>
  <c r="KM146" i="5"/>
  <c r="LA146" i="5"/>
  <c r="LO146" i="5"/>
  <c r="MC146" i="5"/>
  <c r="MQ146" i="5"/>
  <c r="NG146" i="5"/>
  <c r="AM146" i="5"/>
  <c r="BB146" i="5"/>
  <c r="BR146" i="5"/>
  <c r="CF146" i="5"/>
  <c r="CT146" i="5"/>
  <c r="DH146" i="5"/>
  <c r="DV146" i="5"/>
  <c r="EL146" i="5"/>
  <c r="EZ146" i="5"/>
  <c r="FN146" i="5"/>
  <c r="GB146" i="5"/>
  <c r="GP146" i="5"/>
  <c r="HF146" i="5"/>
  <c r="HT146" i="5"/>
  <c r="IH146" i="5"/>
  <c r="IV146" i="5"/>
  <c r="JJ146" i="5"/>
  <c r="JZ146" i="5"/>
  <c r="KN146" i="5"/>
  <c r="LB146" i="5"/>
  <c r="LP146" i="5"/>
  <c r="MD146" i="5"/>
  <c r="MT146" i="5"/>
  <c r="NH146" i="5"/>
  <c r="X146" i="5"/>
  <c r="AN146" i="5"/>
  <c r="BC146" i="5"/>
  <c r="BS146" i="5"/>
  <c r="CG146" i="5"/>
  <c r="CU146" i="5"/>
  <c r="DI146" i="5"/>
  <c r="DW146" i="5"/>
  <c r="EM146" i="5"/>
  <c r="FA146" i="5"/>
  <c r="FO146" i="5"/>
  <c r="GC146" i="5"/>
  <c r="GQ146" i="5"/>
  <c r="HG146" i="5"/>
  <c r="HU146" i="5"/>
  <c r="II146" i="5"/>
  <c r="IW146" i="5"/>
  <c r="JK146" i="5"/>
  <c r="KA146" i="5"/>
  <c r="KO146" i="5"/>
  <c r="LC146" i="5"/>
  <c r="LQ146" i="5"/>
  <c r="ME146" i="5"/>
  <c r="MU146" i="5"/>
  <c r="NI146" i="5"/>
  <c r="AA146" i="5"/>
  <c r="AQ146" i="5"/>
  <c r="BH146" i="5"/>
  <c r="BV146" i="5"/>
  <c r="CJ146" i="5"/>
  <c r="CX146" i="5"/>
  <c r="DN146" i="5"/>
  <c r="EB146" i="5"/>
  <c r="EP146" i="5"/>
  <c r="FD146" i="5"/>
  <c r="FR146" i="5"/>
  <c r="GH146" i="5"/>
  <c r="GV146" i="5"/>
  <c r="HJ146" i="5"/>
  <c r="HX146" i="5"/>
  <c r="IL146" i="5"/>
  <c r="JB146" i="5"/>
  <c r="JP146" i="5"/>
  <c r="KD146" i="5"/>
  <c r="KR146" i="5"/>
  <c r="LF146" i="5"/>
  <c r="LV146" i="5"/>
  <c r="MJ146" i="5"/>
  <c r="MX146" i="5"/>
  <c r="NL146" i="5"/>
  <c r="BU146" i="5"/>
  <c r="FC146" i="5"/>
  <c r="IK146" i="5"/>
  <c r="LS146" i="5"/>
  <c r="S146" i="5"/>
  <c r="CH146" i="5"/>
  <c r="FP146" i="5"/>
  <c r="IX146" i="5"/>
  <c r="MH146" i="5"/>
  <c r="CI146" i="5"/>
  <c r="FQ146" i="5"/>
  <c r="IY146" i="5"/>
  <c r="MI146" i="5"/>
  <c r="CV146" i="5"/>
  <c r="GD146" i="5"/>
  <c r="JN146" i="5"/>
  <c r="MV146" i="5"/>
  <c r="CW146" i="5"/>
  <c r="GE146" i="5"/>
  <c r="JO146" i="5"/>
  <c r="MW146" i="5"/>
  <c r="Y146" i="5"/>
  <c r="DJ146" i="5"/>
  <c r="GT146" i="5"/>
  <c r="KB146" i="5"/>
  <c r="NJ146" i="5"/>
  <c r="Z146" i="5"/>
  <c r="DK146" i="5"/>
  <c r="GU146" i="5"/>
  <c r="KC146" i="5"/>
  <c r="NK146" i="5"/>
  <c r="AO146" i="5"/>
  <c r="DZ146" i="5"/>
  <c r="HH146" i="5"/>
  <c r="KP146" i="5"/>
  <c r="AP146" i="5"/>
  <c r="EA146" i="5"/>
  <c r="HI146" i="5"/>
  <c r="KQ146" i="5"/>
  <c r="BF146" i="5"/>
  <c r="EN146" i="5"/>
  <c r="HV146" i="5"/>
  <c r="LD146" i="5"/>
  <c r="BG146" i="5"/>
  <c r="EO146" i="5"/>
  <c r="HW146" i="5"/>
  <c r="LE146" i="5"/>
  <c r="BT146" i="5"/>
  <c r="FB146" i="5"/>
  <c r="IJ146" i="5"/>
  <c r="LR146" i="5"/>
  <c r="S120" i="5"/>
  <c r="AD151" i="5"/>
  <c r="AP151" i="5"/>
  <c r="BB151" i="5"/>
  <c r="BN151" i="5"/>
  <c r="BZ151" i="5"/>
  <c r="CL151" i="5"/>
  <c r="CX151" i="5"/>
  <c r="DJ151" i="5"/>
  <c r="AE151" i="5"/>
  <c r="AQ151" i="5"/>
  <c r="BC151" i="5"/>
  <c r="BO151" i="5"/>
  <c r="CA151" i="5"/>
  <c r="CM151" i="5"/>
  <c r="CY151" i="5"/>
  <c r="DK151" i="5"/>
  <c r="DW151" i="5"/>
  <c r="EI151" i="5"/>
  <c r="EU151" i="5"/>
  <c r="FG151" i="5"/>
  <c r="FS151" i="5"/>
  <c r="GE151" i="5"/>
  <c r="GQ151" i="5"/>
  <c r="HC151" i="5"/>
  <c r="HO151" i="5"/>
  <c r="IA151" i="5"/>
  <c r="IM151" i="5"/>
  <c r="IY151" i="5"/>
  <c r="JK151" i="5"/>
  <c r="JW151" i="5"/>
  <c r="KI151" i="5"/>
  <c r="KU151" i="5"/>
  <c r="LG151" i="5"/>
  <c r="LS151" i="5"/>
  <c r="ME151" i="5"/>
  <c r="MQ151" i="5"/>
  <c r="NC151" i="5"/>
  <c r="NO151" i="5"/>
  <c r="T151" i="5"/>
  <c r="AF151" i="5"/>
  <c r="AR151" i="5"/>
  <c r="BD151" i="5"/>
  <c r="BP151" i="5"/>
  <c r="CB151" i="5"/>
  <c r="CN151" i="5"/>
  <c r="CZ151" i="5"/>
  <c r="DL151" i="5"/>
  <c r="U151" i="5"/>
  <c r="AG151" i="5"/>
  <c r="AS151" i="5"/>
  <c r="BE151" i="5"/>
  <c r="BQ151" i="5"/>
  <c r="CC151" i="5"/>
  <c r="CO151" i="5"/>
  <c r="DA151" i="5"/>
  <c r="DM151" i="5"/>
  <c r="AC151" i="5"/>
  <c r="AW151" i="5"/>
  <c r="BM151" i="5"/>
  <c r="CG151" i="5"/>
  <c r="CW151" i="5"/>
  <c r="DQ151" i="5"/>
  <c r="ED151" i="5"/>
  <c r="EQ151" i="5"/>
  <c r="FD151" i="5"/>
  <c r="FQ151" i="5"/>
  <c r="GD151" i="5"/>
  <c r="GR151" i="5"/>
  <c r="HE151" i="5"/>
  <c r="HR151" i="5"/>
  <c r="IE151" i="5"/>
  <c r="IR151" i="5"/>
  <c r="JE151" i="5"/>
  <c r="JR151" i="5"/>
  <c r="KE151" i="5"/>
  <c r="KR151" i="5"/>
  <c r="LE151" i="5"/>
  <c r="LR151" i="5"/>
  <c r="MF151" i="5"/>
  <c r="MS151" i="5"/>
  <c r="NF151" i="5"/>
  <c r="NS151" i="5"/>
  <c r="AH151" i="5"/>
  <c r="AX151" i="5"/>
  <c r="BR151" i="5"/>
  <c r="CH151" i="5"/>
  <c r="DB151" i="5"/>
  <c r="DR151" i="5"/>
  <c r="EE151" i="5"/>
  <c r="ER151" i="5"/>
  <c r="FE151" i="5"/>
  <c r="FR151" i="5"/>
  <c r="GF151" i="5"/>
  <c r="GS151" i="5"/>
  <c r="HF151" i="5"/>
  <c r="HS151" i="5"/>
  <c r="IF151" i="5"/>
  <c r="IS151" i="5"/>
  <c r="JF151" i="5"/>
  <c r="AI151" i="5"/>
  <c r="AY151" i="5"/>
  <c r="BS151" i="5"/>
  <c r="CI151" i="5"/>
  <c r="DC151" i="5"/>
  <c r="DS151" i="5"/>
  <c r="EF151" i="5"/>
  <c r="ES151" i="5"/>
  <c r="FF151" i="5"/>
  <c r="FT151" i="5"/>
  <c r="GG151" i="5"/>
  <c r="GT151" i="5"/>
  <c r="HG151" i="5"/>
  <c r="HT151" i="5"/>
  <c r="IG151" i="5"/>
  <c r="IT151" i="5"/>
  <c r="JG151" i="5"/>
  <c r="JT151" i="5"/>
  <c r="KG151" i="5"/>
  <c r="KT151" i="5"/>
  <c r="LH151" i="5"/>
  <c r="LU151" i="5"/>
  <c r="MH151" i="5"/>
  <c r="MU151" i="5"/>
  <c r="NH151" i="5"/>
  <c r="AJ151" i="5"/>
  <c r="AZ151" i="5"/>
  <c r="BT151" i="5"/>
  <c r="CJ151" i="5"/>
  <c r="DD151" i="5"/>
  <c r="DT151" i="5"/>
  <c r="EG151" i="5"/>
  <c r="ET151" i="5"/>
  <c r="FH151" i="5"/>
  <c r="FU151" i="5"/>
  <c r="GH151" i="5"/>
  <c r="GU151" i="5"/>
  <c r="HH151" i="5"/>
  <c r="HU151" i="5"/>
  <c r="IH151" i="5"/>
  <c r="IU151" i="5"/>
  <c r="JH151" i="5"/>
  <c r="JU151" i="5"/>
  <c r="KH151" i="5"/>
  <c r="KV151" i="5"/>
  <c r="LI151" i="5"/>
  <c r="LV151" i="5"/>
  <c r="MI151" i="5"/>
  <c r="MV151" i="5"/>
  <c r="NI151" i="5"/>
  <c r="AK151" i="5"/>
  <c r="BA151" i="5"/>
  <c r="BU151" i="5"/>
  <c r="CK151" i="5"/>
  <c r="DE151" i="5"/>
  <c r="DU151" i="5"/>
  <c r="EH151" i="5"/>
  <c r="EV151" i="5"/>
  <c r="FI151" i="5"/>
  <c r="FV151" i="5"/>
  <c r="GI151" i="5"/>
  <c r="GV151" i="5"/>
  <c r="HI151" i="5"/>
  <c r="HV151" i="5"/>
  <c r="II151" i="5"/>
  <c r="IV151" i="5"/>
  <c r="JI151" i="5"/>
  <c r="JV151" i="5"/>
  <c r="KJ151" i="5"/>
  <c r="KW151" i="5"/>
  <c r="LJ151" i="5"/>
  <c r="LW151" i="5"/>
  <c r="MJ151" i="5"/>
  <c r="MW151" i="5"/>
  <c r="NJ151" i="5"/>
  <c r="V151" i="5"/>
  <c r="AL151" i="5"/>
  <c r="BF151" i="5"/>
  <c r="BV151" i="5"/>
  <c r="CP151" i="5"/>
  <c r="DF151" i="5"/>
  <c r="DV151" i="5"/>
  <c r="EJ151" i="5"/>
  <c r="EW151" i="5"/>
  <c r="FJ151" i="5"/>
  <c r="FW151" i="5"/>
  <c r="GJ151" i="5"/>
  <c r="GW151" i="5"/>
  <c r="HJ151" i="5"/>
  <c r="HW151" i="5"/>
  <c r="IJ151" i="5"/>
  <c r="IW151" i="5"/>
  <c r="JJ151" i="5"/>
  <c r="JX151" i="5"/>
  <c r="KK151" i="5"/>
  <c r="KX151" i="5"/>
  <c r="LK151" i="5"/>
  <c r="LX151" i="5"/>
  <c r="MK151" i="5"/>
  <c r="MX151" i="5"/>
  <c r="NK151" i="5"/>
  <c r="W151" i="5"/>
  <c r="AM151" i="5"/>
  <c r="BG151" i="5"/>
  <c r="BW151" i="5"/>
  <c r="CQ151" i="5"/>
  <c r="DG151" i="5"/>
  <c r="DX151" i="5"/>
  <c r="EK151" i="5"/>
  <c r="EX151" i="5"/>
  <c r="FK151" i="5"/>
  <c r="FX151" i="5"/>
  <c r="GK151" i="5"/>
  <c r="GX151" i="5"/>
  <c r="HK151" i="5"/>
  <c r="HX151" i="5"/>
  <c r="IK151" i="5"/>
  <c r="IX151" i="5"/>
  <c r="JL151" i="5"/>
  <c r="JY151" i="5"/>
  <c r="KL151" i="5"/>
  <c r="KY151" i="5"/>
  <c r="LL151" i="5"/>
  <c r="LY151" i="5"/>
  <c r="ML151" i="5"/>
  <c r="MY151" i="5"/>
  <c r="NL151" i="5"/>
  <c r="X151" i="5"/>
  <c r="AN151" i="5"/>
  <c r="BH151" i="5"/>
  <c r="BX151" i="5"/>
  <c r="CR151" i="5"/>
  <c r="DH151" i="5"/>
  <c r="DY151" i="5"/>
  <c r="EL151" i="5"/>
  <c r="EY151" i="5"/>
  <c r="FL151" i="5"/>
  <c r="FY151" i="5"/>
  <c r="GL151" i="5"/>
  <c r="GY151" i="5"/>
  <c r="HL151" i="5"/>
  <c r="HY151" i="5"/>
  <c r="IL151" i="5"/>
  <c r="IZ151" i="5"/>
  <c r="JM151" i="5"/>
  <c r="JZ151" i="5"/>
  <c r="KM151" i="5"/>
  <c r="KZ151" i="5"/>
  <c r="LM151" i="5"/>
  <c r="LZ151" i="5"/>
  <c r="MM151" i="5"/>
  <c r="MZ151" i="5"/>
  <c r="NM151" i="5"/>
  <c r="Y151" i="5"/>
  <c r="AO151" i="5"/>
  <c r="BI151" i="5"/>
  <c r="BY151" i="5"/>
  <c r="CS151" i="5"/>
  <c r="DI151" i="5"/>
  <c r="DZ151" i="5"/>
  <c r="EM151" i="5"/>
  <c r="EZ151" i="5"/>
  <c r="FM151" i="5"/>
  <c r="FZ151" i="5"/>
  <c r="GM151" i="5"/>
  <c r="GZ151" i="5"/>
  <c r="HM151" i="5"/>
  <c r="HZ151" i="5"/>
  <c r="IN151" i="5"/>
  <c r="JA151" i="5"/>
  <c r="JN151" i="5"/>
  <c r="KA151" i="5"/>
  <c r="KN151" i="5"/>
  <c r="LA151" i="5"/>
  <c r="LN151" i="5"/>
  <c r="MA151" i="5"/>
  <c r="MN151" i="5"/>
  <c r="NA151" i="5"/>
  <c r="NN151" i="5"/>
  <c r="Z151" i="5"/>
  <c r="AT151" i="5"/>
  <c r="BJ151" i="5"/>
  <c r="CD151" i="5"/>
  <c r="CT151" i="5"/>
  <c r="DN151" i="5"/>
  <c r="EA151" i="5"/>
  <c r="EN151" i="5"/>
  <c r="FA151" i="5"/>
  <c r="FN151" i="5"/>
  <c r="GA151" i="5"/>
  <c r="GN151" i="5"/>
  <c r="HA151" i="5"/>
  <c r="HN151" i="5"/>
  <c r="IB151" i="5"/>
  <c r="IO151" i="5"/>
  <c r="JB151" i="5"/>
  <c r="JO151" i="5"/>
  <c r="KB151" i="5"/>
  <c r="KO151" i="5"/>
  <c r="LB151" i="5"/>
  <c r="LO151" i="5"/>
  <c r="MB151" i="5"/>
  <c r="MO151" i="5"/>
  <c r="NB151" i="5"/>
  <c r="NP151" i="5"/>
  <c r="AA151" i="5"/>
  <c r="AU151" i="5"/>
  <c r="BK151" i="5"/>
  <c r="CE151" i="5"/>
  <c r="CU151" i="5"/>
  <c r="DO151" i="5"/>
  <c r="EB151" i="5"/>
  <c r="EO151" i="5"/>
  <c r="FB151" i="5"/>
  <c r="FO151" i="5"/>
  <c r="GB151" i="5"/>
  <c r="GO151" i="5"/>
  <c r="HB151" i="5"/>
  <c r="HP151" i="5"/>
  <c r="IC151" i="5"/>
  <c r="IP151" i="5"/>
  <c r="JC151" i="5"/>
  <c r="JP151" i="5"/>
  <c r="KC151" i="5"/>
  <c r="KP151" i="5"/>
  <c r="LC151" i="5"/>
  <c r="LP151" i="5"/>
  <c r="AB151" i="5"/>
  <c r="AV151" i="5"/>
  <c r="BL151" i="5"/>
  <c r="CF151" i="5"/>
  <c r="CV151" i="5"/>
  <c r="DP151" i="5"/>
  <c r="EC151" i="5"/>
  <c r="EP151" i="5"/>
  <c r="FC151" i="5"/>
  <c r="FP151" i="5"/>
  <c r="GC151" i="5"/>
  <c r="GP151" i="5"/>
  <c r="HD151" i="5"/>
  <c r="HQ151" i="5"/>
  <c r="ID151" i="5"/>
  <c r="IQ151" i="5"/>
  <c r="JD151" i="5"/>
  <c r="JQ151" i="5"/>
  <c r="KD151" i="5"/>
  <c r="KQ151" i="5"/>
  <c r="LD151" i="5"/>
  <c r="LQ151" i="5"/>
  <c r="MD151" i="5"/>
  <c r="MR151" i="5"/>
  <c r="NE151" i="5"/>
  <c r="NR151" i="5"/>
  <c r="NQ151" i="5"/>
  <c r="JS151" i="5"/>
  <c r="NT151" i="5"/>
  <c r="KF151" i="5"/>
  <c r="KS151" i="5"/>
  <c r="LF151" i="5"/>
  <c r="LT151" i="5"/>
  <c r="MC151" i="5"/>
  <c r="MG151" i="5"/>
  <c r="MP151" i="5"/>
  <c r="NG151" i="5"/>
  <c r="MT151" i="5"/>
  <c r="ND151" i="5"/>
  <c r="S151" i="5"/>
  <c r="AB174" i="5"/>
  <c r="Z174" i="5"/>
  <c r="AM174" i="5"/>
  <c r="AY174" i="5"/>
  <c r="BK174" i="5"/>
  <c r="BW174" i="5"/>
  <c r="CI174" i="5"/>
  <c r="CU174" i="5"/>
  <c r="DG174" i="5"/>
  <c r="DS174" i="5"/>
  <c r="EE174" i="5"/>
  <c r="EQ174" i="5"/>
  <c r="FC174" i="5"/>
  <c r="FO174" i="5"/>
  <c r="GA174" i="5"/>
  <c r="GM174" i="5"/>
  <c r="GY174" i="5"/>
  <c r="HK174" i="5"/>
  <c r="HW174" i="5"/>
  <c r="II174" i="5"/>
  <c r="IU174" i="5"/>
  <c r="JG174" i="5"/>
  <c r="JS174" i="5"/>
  <c r="KE174" i="5"/>
  <c r="KQ174" i="5"/>
  <c r="LC174" i="5"/>
  <c r="LO174" i="5"/>
  <c r="MA174" i="5"/>
  <c r="MM174" i="5"/>
  <c r="MY174" i="5"/>
  <c r="NK174" i="5"/>
  <c r="AA174" i="5"/>
  <c r="AN174" i="5"/>
  <c r="AZ174" i="5"/>
  <c r="BL174" i="5"/>
  <c r="BX174" i="5"/>
  <c r="CJ174" i="5"/>
  <c r="CV174" i="5"/>
  <c r="DH174" i="5"/>
  <c r="DT174" i="5"/>
  <c r="EF174" i="5"/>
  <c r="ER174" i="5"/>
  <c r="FD174" i="5"/>
  <c r="FP174" i="5"/>
  <c r="GB174" i="5"/>
  <c r="GN174" i="5"/>
  <c r="GZ174" i="5"/>
  <c r="HL174" i="5"/>
  <c r="HX174" i="5"/>
  <c r="IJ174" i="5"/>
  <c r="IV174" i="5"/>
  <c r="JH174" i="5"/>
  <c r="JT174" i="5"/>
  <c r="KF174" i="5"/>
  <c r="KR174" i="5"/>
  <c r="LD174" i="5"/>
  <c r="LP174" i="5"/>
  <c r="MB174" i="5"/>
  <c r="MN174" i="5"/>
  <c r="MZ174" i="5"/>
  <c r="NL174" i="5"/>
  <c r="AC174" i="5"/>
  <c r="AO174" i="5"/>
  <c r="BA174" i="5"/>
  <c r="BM174" i="5"/>
  <c r="BY174" i="5"/>
  <c r="CK174" i="5"/>
  <c r="CW174" i="5"/>
  <c r="DI174" i="5"/>
  <c r="DU174" i="5"/>
  <c r="EG174" i="5"/>
  <c r="ES174" i="5"/>
  <c r="FE174" i="5"/>
  <c r="FQ174" i="5"/>
  <c r="GC174" i="5"/>
  <c r="GO174" i="5"/>
  <c r="HA174" i="5"/>
  <c r="HM174" i="5"/>
  <c r="HY174" i="5"/>
  <c r="IK174" i="5"/>
  <c r="IW174" i="5"/>
  <c r="JI174" i="5"/>
  <c r="JU174" i="5"/>
  <c r="KG174" i="5"/>
  <c r="KS174" i="5"/>
  <c r="LE174" i="5"/>
  <c r="LQ174" i="5"/>
  <c r="MC174" i="5"/>
  <c r="MO174" i="5"/>
  <c r="NA174" i="5"/>
  <c r="NM174" i="5"/>
  <c r="AD174" i="5"/>
  <c r="AP174" i="5"/>
  <c r="BB174" i="5"/>
  <c r="BN174" i="5"/>
  <c r="BZ174" i="5"/>
  <c r="CL174" i="5"/>
  <c r="CX174" i="5"/>
  <c r="DJ174" i="5"/>
  <c r="DV174" i="5"/>
  <c r="EH174" i="5"/>
  <c r="ET174" i="5"/>
  <c r="FF174" i="5"/>
  <c r="FR174" i="5"/>
  <c r="GD174" i="5"/>
  <c r="GP174" i="5"/>
  <c r="HB174" i="5"/>
  <c r="HN174" i="5"/>
  <c r="HZ174" i="5"/>
  <c r="IL174" i="5"/>
  <c r="IX174" i="5"/>
  <c r="JJ174" i="5"/>
  <c r="JV174" i="5"/>
  <c r="KH174" i="5"/>
  <c r="KT174" i="5"/>
  <c r="LF174" i="5"/>
  <c r="LR174" i="5"/>
  <c r="MD174" i="5"/>
  <c r="MP174" i="5"/>
  <c r="NB174" i="5"/>
  <c r="NN174" i="5"/>
  <c r="AE174" i="5"/>
  <c r="AQ174" i="5"/>
  <c r="BC174" i="5"/>
  <c r="BO174" i="5"/>
  <c r="CA174" i="5"/>
  <c r="CM174" i="5"/>
  <c r="CY174" i="5"/>
  <c r="DK174" i="5"/>
  <c r="DW174" i="5"/>
  <c r="EI174" i="5"/>
  <c r="EU174" i="5"/>
  <c r="FG174" i="5"/>
  <c r="FS174" i="5"/>
  <c r="GE174" i="5"/>
  <c r="GQ174" i="5"/>
  <c r="HC174" i="5"/>
  <c r="HO174" i="5"/>
  <c r="IA174" i="5"/>
  <c r="IM174" i="5"/>
  <c r="IY174" i="5"/>
  <c r="JK174" i="5"/>
  <c r="JW174" i="5"/>
  <c r="KI174" i="5"/>
  <c r="KU174" i="5"/>
  <c r="LG174" i="5"/>
  <c r="LS174" i="5"/>
  <c r="ME174" i="5"/>
  <c r="MQ174" i="5"/>
  <c r="NC174" i="5"/>
  <c r="NO174" i="5"/>
  <c r="U174" i="5"/>
  <c r="AH174" i="5"/>
  <c r="AT174" i="5"/>
  <c r="BF174" i="5"/>
  <c r="BR174" i="5"/>
  <c r="CD174" i="5"/>
  <c r="CP174" i="5"/>
  <c r="DB174" i="5"/>
  <c r="AK174" i="5"/>
  <c r="BI174" i="5"/>
  <c r="CG174" i="5"/>
  <c r="DE174" i="5"/>
  <c r="EA174" i="5"/>
  <c r="EW174" i="5"/>
  <c r="FN174" i="5"/>
  <c r="GJ174" i="5"/>
  <c r="HF174" i="5"/>
  <c r="IB174" i="5"/>
  <c r="IS174" i="5"/>
  <c r="JO174" i="5"/>
  <c r="KK174" i="5"/>
  <c r="LB174" i="5"/>
  <c r="LX174" i="5"/>
  <c r="MT174" i="5"/>
  <c r="NP174" i="5"/>
  <c r="AL174" i="5"/>
  <c r="BJ174" i="5"/>
  <c r="CH174" i="5"/>
  <c r="DF174" i="5"/>
  <c r="EB174" i="5"/>
  <c r="EX174" i="5"/>
  <c r="FT174" i="5"/>
  <c r="GK174" i="5"/>
  <c r="HG174" i="5"/>
  <c r="IC174" i="5"/>
  <c r="IT174" i="5"/>
  <c r="JP174" i="5"/>
  <c r="KL174" i="5"/>
  <c r="LH174" i="5"/>
  <c r="LY174" i="5"/>
  <c r="MU174" i="5"/>
  <c r="NQ174" i="5"/>
  <c r="AR174" i="5"/>
  <c r="BP174" i="5"/>
  <c r="CN174" i="5"/>
  <c r="DL174" i="5"/>
  <c r="EC174" i="5"/>
  <c r="EY174" i="5"/>
  <c r="FU174" i="5"/>
  <c r="GL174" i="5"/>
  <c r="HH174" i="5"/>
  <c r="ID174" i="5"/>
  <c r="IZ174" i="5"/>
  <c r="JQ174" i="5"/>
  <c r="KM174" i="5"/>
  <c r="LI174" i="5"/>
  <c r="LZ174" i="5"/>
  <c r="MV174" i="5"/>
  <c r="NR174" i="5"/>
  <c r="T174" i="5"/>
  <c r="AS174" i="5"/>
  <c r="BQ174" i="5"/>
  <c r="CO174" i="5"/>
  <c r="DM174" i="5"/>
  <c r="ED174" i="5"/>
  <c r="EZ174" i="5"/>
  <c r="FV174" i="5"/>
  <c r="GR174" i="5"/>
  <c r="HI174" i="5"/>
  <c r="IE174" i="5"/>
  <c r="JA174" i="5"/>
  <c r="JR174" i="5"/>
  <c r="KN174" i="5"/>
  <c r="LJ174" i="5"/>
  <c r="MF174" i="5"/>
  <c r="MW174" i="5"/>
  <c r="NS174" i="5"/>
  <c r="V174" i="5"/>
  <c r="AU174" i="5"/>
  <c r="BS174" i="5"/>
  <c r="CQ174" i="5"/>
  <c r="DN174" i="5"/>
  <c r="EJ174" i="5"/>
  <c r="FA174" i="5"/>
  <c r="FW174" i="5"/>
  <c r="GS174" i="5"/>
  <c r="HJ174" i="5"/>
  <c r="IF174" i="5"/>
  <c r="JB174" i="5"/>
  <c r="JX174" i="5"/>
  <c r="KO174" i="5"/>
  <c r="LK174" i="5"/>
  <c r="MG174" i="5"/>
  <c r="MX174" i="5"/>
  <c r="NT174" i="5"/>
  <c r="W174" i="5"/>
  <c r="AV174" i="5"/>
  <c r="BT174" i="5"/>
  <c r="CR174" i="5"/>
  <c r="DO174" i="5"/>
  <c r="EK174" i="5"/>
  <c r="FB174" i="5"/>
  <c r="FX174" i="5"/>
  <c r="GT174" i="5"/>
  <c r="HP174" i="5"/>
  <c r="IG174" i="5"/>
  <c r="JC174" i="5"/>
  <c r="JY174" i="5"/>
  <c r="KP174" i="5"/>
  <c r="LL174" i="5"/>
  <c r="MH174" i="5"/>
  <c r="ND174" i="5"/>
  <c r="X174" i="5"/>
  <c r="AW174" i="5"/>
  <c r="BU174" i="5"/>
  <c r="CS174" i="5"/>
  <c r="DP174" i="5"/>
  <c r="EL174" i="5"/>
  <c r="FH174" i="5"/>
  <c r="FY174" i="5"/>
  <c r="GU174" i="5"/>
  <c r="HQ174" i="5"/>
  <c r="IH174" i="5"/>
  <c r="JD174" i="5"/>
  <c r="JZ174" i="5"/>
  <c r="KV174" i="5"/>
  <c r="LM174" i="5"/>
  <c r="MI174" i="5"/>
  <c r="NE174" i="5"/>
  <c r="Y174" i="5"/>
  <c r="AX174" i="5"/>
  <c r="BV174" i="5"/>
  <c r="CT174" i="5"/>
  <c r="DQ174" i="5"/>
  <c r="EM174" i="5"/>
  <c r="FI174" i="5"/>
  <c r="FZ174" i="5"/>
  <c r="GV174" i="5"/>
  <c r="HR174" i="5"/>
  <c r="IN174" i="5"/>
  <c r="JE174" i="5"/>
  <c r="KA174" i="5"/>
  <c r="KW174" i="5"/>
  <c r="LN174" i="5"/>
  <c r="MJ174" i="5"/>
  <c r="NF174" i="5"/>
  <c r="AF174" i="5"/>
  <c r="BD174" i="5"/>
  <c r="CB174" i="5"/>
  <c r="CZ174" i="5"/>
  <c r="DR174" i="5"/>
  <c r="EN174" i="5"/>
  <c r="FJ174" i="5"/>
  <c r="GF174" i="5"/>
  <c r="GW174" i="5"/>
  <c r="HS174" i="5"/>
  <c r="IO174" i="5"/>
  <c r="JF174" i="5"/>
  <c r="KB174" i="5"/>
  <c r="KX174" i="5"/>
  <c r="LT174" i="5"/>
  <c r="MK174" i="5"/>
  <c r="NG174" i="5"/>
  <c r="AG174" i="5"/>
  <c r="DX174" i="5"/>
  <c r="GX174" i="5"/>
  <c r="KC174" i="5"/>
  <c r="NH174" i="5"/>
  <c r="AI174" i="5"/>
  <c r="DY174" i="5"/>
  <c r="HD174" i="5"/>
  <c r="KD174" i="5"/>
  <c r="NI174" i="5"/>
  <c r="AJ174" i="5"/>
  <c r="DZ174" i="5"/>
  <c r="HE174" i="5"/>
  <c r="KJ174" i="5"/>
  <c r="NJ174" i="5"/>
  <c r="BE174" i="5"/>
  <c r="EO174" i="5"/>
  <c r="HT174" i="5"/>
  <c r="KY174" i="5"/>
  <c r="BG174" i="5"/>
  <c r="EP174" i="5"/>
  <c r="HU174" i="5"/>
  <c r="KZ174" i="5"/>
  <c r="BH174" i="5"/>
  <c r="EV174" i="5"/>
  <c r="HV174" i="5"/>
  <c r="LA174" i="5"/>
  <c r="CC174" i="5"/>
  <c r="FK174" i="5"/>
  <c r="IP174" i="5"/>
  <c r="LU174" i="5"/>
  <c r="CE174" i="5"/>
  <c r="FL174" i="5"/>
  <c r="IQ174" i="5"/>
  <c r="LV174" i="5"/>
  <c r="CF174" i="5"/>
  <c r="FM174" i="5"/>
  <c r="IR174" i="5"/>
  <c r="LW174" i="5"/>
  <c r="DA174" i="5"/>
  <c r="GG174" i="5"/>
  <c r="JL174" i="5"/>
  <c r="ML174" i="5"/>
  <c r="MS174" i="5"/>
  <c r="DC174" i="5"/>
  <c r="DD174" i="5"/>
  <c r="GH174" i="5"/>
  <c r="GI174" i="5"/>
  <c r="JM174" i="5"/>
  <c r="JN174" i="5"/>
  <c r="MR174" i="5"/>
  <c r="S174" i="5"/>
  <c r="AC180" i="5"/>
  <c r="AO180" i="5"/>
  <c r="BA180" i="5"/>
  <c r="BM180" i="5"/>
  <c r="BY180" i="5"/>
  <c r="CK180" i="5"/>
  <c r="CW180" i="5"/>
  <c r="DI180" i="5"/>
  <c r="DU180" i="5"/>
  <c r="EG180" i="5"/>
  <c r="ES180" i="5"/>
  <c r="FE180" i="5"/>
  <c r="FQ180" i="5"/>
  <c r="GC180" i="5"/>
  <c r="GO180" i="5"/>
  <c r="HA180" i="5"/>
  <c r="HM180" i="5"/>
  <c r="HY180" i="5"/>
  <c r="IK180" i="5"/>
  <c r="IW180" i="5"/>
  <c r="JI180" i="5"/>
  <c r="JU180" i="5"/>
  <c r="Z180" i="5"/>
  <c r="AM180" i="5"/>
  <c r="AZ180" i="5"/>
  <c r="BN180" i="5"/>
  <c r="CA180" i="5"/>
  <c r="CN180" i="5"/>
  <c r="DA180" i="5"/>
  <c r="DN180" i="5"/>
  <c r="EA180" i="5"/>
  <c r="EN180" i="5"/>
  <c r="FA180" i="5"/>
  <c r="FN180" i="5"/>
  <c r="GA180" i="5"/>
  <c r="GN180" i="5"/>
  <c r="HB180" i="5"/>
  <c r="HO180" i="5"/>
  <c r="IB180" i="5"/>
  <c r="IO180" i="5"/>
  <c r="JB180" i="5"/>
  <c r="JO180" i="5"/>
  <c r="KB180" i="5"/>
  <c r="KN180" i="5"/>
  <c r="KZ180" i="5"/>
  <c r="LL180" i="5"/>
  <c r="LX180" i="5"/>
  <c r="MJ180" i="5"/>
  <c r="MV180" i="5"/>
  <c r="NH180" i="5"/>
  <c r="NT180" i="5"/>
  <c r="AA180" i="5"/>
  <c r="AN180" i="5"/>
  <c r="BB180" i="5"/>
  <c r="BO180" i="5"/>
  <c r="CB180" i="5"/>
  <c r="CO180" i="5"/>
  <c r="DB180" i="5"/>
  <c r="DO180" i="5"/>
  <c r="EB180" i="5"/>
  <c r="EO180" i="5"/>
  <c r="FB180" i="5"/>
  <c r="FO180" i="5"/>
  <c r="GB180" i="5"/>
  <c r="GP180" i="5"/>
  <c r="HC180" i="5"/>
  <c r="HP180" i="5"/>
  <c r="IC180" i="5"/>
  <c r="IP180" i="5"/>
  <c r="JC180" i="5"/>
  <c r="JP180" i="5"/>
  <c r="KC180" i="5"/>
  <c r="KO180" i="5"/>
  <c r="LA180" i="5"/>
  <c r="LM180" i="5"/>
  <c r="LY180" i="5"/>
  <c r="MK180" i="5"/>
  <c r="MW180" i="5"/>
  <c r="NI180" i="5"/>
  <c r="AB180" i="5"/>
  <c r="AP180" i="5"/>
  <c r="BC180" i="5"/>
  <c r="BP180" i="5"/>
  <c r="CC180" i="5"/>
  <c r="CP180" i="5"/>
  <c r="DC180" i="5"/>
  <c r="DP180" i="5"/>
  <c r="EC180" i="5"/>
  <c r="EP180" i="5"/>
  <c r="FC180" i="5"/>
  <c r="FP180" i="5"/>
  <c r="GD180" i="5"/>
  <c r="GQ180" i="5"/>
  <c r="HD180" i="5"/>
  <c r="HQ180" i="5"/>
  <c r="ID180" i="5"/>
  <c r="IQ180" i="5"/>
  <c r="JD180" i="5"/>
  <c r="JQ180" i="5"/>
  <c r="KD180" i="5"/>
  <c r="KP180" i="5"/>
  <c r="LB180" i="5"/>
  <c r="LN180" i="5"/>
  <c r="LZ180" i="5"/>
  <c r="ML180" i="5"/>
  <c r="MX180" i="5"/>
  <c r="NJ180" i="5"/>
  <c r="AD180" i="5"/>
  <c r="AQ180" i="5"/>
  <c r="BD180" i="5"/>
  <c r="BQ180" i="5"/>
  <c r="CD180" i="5"/>
  <c r="CQ180" i="5"/>
  <c r="DD180" i="5"/>
  <c r="DQ180" i="5"/>
  <c r="ED180" i="5"/>
  <c r="EQ180" i="5"/>
  <c r="FD180" i="5"/>
  <c r="FR180" i="5"/>
  <c r="GE180" i="5"/>
  <c r="GR180" i="5"/>
  <c r="HE180" i="5"/>
  <c r="HR180" i="5"/>
  <c r="IE180" i="5"/>
  <c r="IR180" i="5"/>
  <c r="JE180" i="5"/>
  <c r="JR180" i="5"/>
  <c r="KE180" i="5"/>
  <c r="KQ180" i="5"/>
  <c r="LC180" i="5"/>
  <c r="LO180" i="5"/>
  <c r="MA180" i="5"/>
  <c r="MM180" i="5"/>
  <c r="MY180" i="5"/>
  <c r="NK180" i="5"/>
  <c r="AE180" i="5"/>
  <c r="AR180" i="5"/>
  <c r="BE180" i="5"/>
  <c r="BR180" i="5"/>
  <c r="CE180" i="5"/>
  <c r="CR180" i="5"/>
  <c r="DE180" i="5"/>
  <c r="DR180" i="5"/>
  <c r="EE180" i="5"/>
  <c r="ER180" i="5"/>
  <c r="FF180" i="5"/>
  <c r="FS180" i="5"/>
  <c r="GF180" i="5"/>
  <c r="GS180" i="5"/>
  <c r="HF180" i="5"/>
  <c r="HS180" i="5"/>
  <c r="IF180" i="5"/>
  <c r="IS180" i="5"/>
  <c r="JF180" i="5"/>
  <c r="JS180" i="5"/>
  <c r="KF180" i="5"/>
  <c r="KR180" i="5"/>
  <c r="LD180" i="5"/>
  <c r="LP180" i="5"/>
  <c r="MB180" i="5"/>
  <c r="MN180" i="5"/>
  <c r="MZ180" i="5"/>
  <c r="NL180" i="5"/>
  <c r="AF180" i="5"/>
  <c r="AS180" i="5"/>
  <c r="BF180" i="5"/>
  <c r="BS180" i="5"/>
  <c r="CF180" i="5"/>
  <c r="CS180" i="5"/>
  <c r="DF180" i="5"/>
  <c r="DS180" i="5"/>
  <c r="EF180" i="5"/>
  <c r="ET180" i="5"/>
  <c r="FG180" i="5"/>
  <c r="FT180" i="5"/>
  <c r="GG180" i="5"/>
  <c r="GT180" i="5"/>
  <c r="HG180" i="5"/>
  <c r="HT180" i="5"/>
  <c r="IG180" i="5"/>
  <c r="IT180" i="5"/>
  <c r="JG180" i="5"/>
  <c r="JT180" i="5"/>
  <c r="KG180" i="5"/>
  <c r="KS180" i="5"/>
  <c r="LE180" i="5"/>
  <c r="LQ180" i="5"/>
  <c r="MC180" i="5"/>
  <c r="MO180" i="5"/>
  <c r="NA180" i="5"/>
  <c r="NM180" i="5"/>
  <c r="T180" i="5"/>
  <c r="AG180" i="5"/>
  <c r="AT180" i="5"/>
  <c r="BG180" i="5"/>
  <c r="BT180" i="5"/>
  <c r="CG180" i="5"/>
  <c r="CT180" i="5"/>
  <c r="DG180" i="5"/>
  <c r="DT180" i="5"/>
  <c r="EH180" i="5"/>
  <c r="EU180" i="5"/>
  <c r="FH180" i="5"/>
  <c r="FU180" i="5"/>
  <c r="GH180" i="5"/>
  <c r="GU180" i="5"/>
  <c r="HH180" i="5"/>
  <c r="HU180" i="5"/>
  <c r="IH180" i="5"/>
  <c r="IU180" i="5"/>
  <c r="JH180" i="5"/>
  <c r="JV180" i="5"/>
  <c r="KH180" i="5"/>
  <c r="KT180" i="5"/>
  <c r="LF180" i="5"/>
  <c r="LR180" i="5"/>
  <c r="MD180" i="5"/>
  <c r="MP180" i="5"/>
  <c r="NB180" i="5"/>
  <c r="NN180" i="5"/>
  <c r="U180" i="5"/>
  <c r="AH180" i="5"/>
  <c r="AU180" i="5"/>
  <c r="BH180" i="5"/>
  <c r="BU180" i="5"/>
  <c r="CH180" i="5"/>
  <c r="CU180" i="5"/>
  <c r="DH180" i="5"/>
  <c r="DV180" i="5"/>
  <c r="EI180" i="5"/>
  <c r="EV180" i="5"/>
  <c r="FI180" i="5"/>
  <c r="FV180" i="5"/>
  <c r="GI180" i="5"/>
  <c r="GV180" i="5"/>
  <c r="HI180" i="5"/>
  <c r="HV180" i="5"/>
  <c r="II180" i="5"/>
  <c r="IV180" i="5"/>
  <c r="JJ180" i="5"/>
  <c r="JW180" i="5"/>
  <c r="KI180" i="5"/>
  <c r="KU180" i="5"/>
  <c r="LG180" i="5"/>
  <c r="LS180" i="5"/>
  <c r="ME180" i="5"/>
  <c r="MQ180" i="5"/>
  <c r="NC180" i="5"/>
  <c r="NO180" i="5"/>
  <c r="V180" i="5"/>
  <c r="AI180" i="5"/>
  <c r="AV180" i="5"/>
  <c r="BI180" i="5"/>
  <c r="BV180" i="5"/>
  <c r="CI180" i="5"/>
  <c r="CV180" i="5"/>
  <c r="DJ180" i="5"/>
  <c r="DW180" i="5"/>
  <c r="EJ180" i="5"/>
  <c r="EW180" i="5"/>
  <c r="FJ180" i="5"/>
  <c r="FW180" i="5"/>
  <c r="GJ180" i="5"/>
  <c r="GW180" i="5"/>
  <c r="HJ180" i="5"/>
  <c r="HW180" i="5"/>
  <c r="IJ180" i="5"/>
  <c r="IX180" i="5"/>
  <c r="JK180" i="5"/>
  <c r="AL180" i="5"/>
  <c r="CM180" i="5"/>
  <c r="EM180" i="5"/>
  <c r="GM180" i="5"/>
  <c r="IN180" i="5"/>
  <c r="KK180" i="5"/>
  <c r="LU180" i="5"/>
  <c r="NE180" i="5"/>
  <c r="AW180" i="5"/>
  <c r="CX180" i="5"/>
  <c r="EX180" i="5"/>
  <c r="GX180" i="5"/>
  <c r="IY180" i="5"/>
  <c r="KL180" i="5"/>
  <c r="LV180" i="5"/>
  <c r="NF180" i="5"/>
  <c r="S180" i="5"/>
  <c r="AX180" i="5"/>
  <c r="CY180" i="5"/>
  <c r="EY180" i="5"/>
  <c r="GY180" i="5"/>
  <c r="IZ180" i="5"/>
  <c r="KM180" i="5"/>
  <c r="LW180" i="5"/>
  <c r="NG180" i="5"/>
  <c r="AY180" i="5"/>
  <c r="CZ180" i="5"/>
  <c r="EZ180" i="5"/>
  <c r="GZ180" i="5"/>
  <c r="JA180" i="5"/>
  <c r="KV180" i="5"/>
  <c r="MF180" i="5"/>
  <c r="NP180" i="5"/>
  <c r="BJ180" i="5"/>
  <c r="DK180" i="5"/>
  <c r="FK180" i="5"/>
  <c r="HK180" i="5"/>
  <c r="JL180" i="5"/>
  <c r="KW180" i="5"/>
  <c r="MG180" i="5"/>
  <c r="NQ180" i="5"/>
  <c r="BK180" i="5"/>
  <c r="DL180" i="5"/>
  <c r="FL180" i="5"/>
  <c r="HL180" i="5"/>
  <c r="JM180" i="5"/>
  <c r="KX180" i="5"/>
  <c r="MH180" i="5"/>
  <c r="NR180" i="5"/>
  <c r="BL180" i="5"/>
  <c r="DM180" i="5"/>
  <c r="FM180" i="5"/>
  <c r="HN180" i="5"/>
  <c r="JN180" i="5"/>
  <c r="KY180" i="5"/>
  <c r="MI180" i="5"/>
  <c r="NS180" i="5"/>
  <c r="W180" i="5"/>
  <c r="BW180" i="5"/>
  <c r="DX180" i="5"/>
  <c r="FX180" i="5"/>
  <c r="HX180" i="5"/>
  <c r="JX180" i="5"/>
  <c r="LH180" i="5"/>
  <c r="MR180" i="5"/>
  <c r="X180" i="5"/>
  <c r="BX180" i="5"/>
  <c r="DY180" i="5"/>
  <c r="FY180" i="5"/>
  <c r="HZ180" i="5"/>
  <c r="JY180" i="5"/>
  <c r="LI180" i="5"/>
  <c r="MS180" i="5"/>
  <c r="AK180" i="5"/>
  <c r="CL180" i="5"/>
  <c r="EL180" i="5"/>
  <c r="GL180" i="5"/>
  <c r="IM180" i="5"/>
  <c r="KJ180" i="5"/>
  <c r="LT180" i="5"/>
  <c r="ND180" i="5"/>
  <c r="AJ180" i="5"/>
  <c r="LK180" i="5"/>
  <c r="BZ180" i="5"/>
  <c r="MT180" i="5"/>
  <c r="CJ180" i="5"/>
  <c r="MU180" i="5"/>
  <c r="DZ180" i="5"/>
  <c r="EK180" i="5"/>
  <c r="FZ180" i="5"/>
  <c r="GK180" i="5"/>
  <c r="IA180" i="5"/>
  <c r="IL180" i="5"/>
  <c r="Y180" i="5"/>
  <c r="LJ180" i="5"/>
  <c r="KA180" i="5"/>
  <c r="JZ180" i="5"/>
  <c r="S109" i="5"/>
  <c r="S94" i="5"/>
  <c r="AA171" i="5"/>
  <c r="AM171" i="5"/>
  <c r="AY171" i="5"/>
  <c r="BK171" i="5"/>
  <c r="BW171" i="5"/>
  <c r="CI171" i="5"/>
  <c r="CU171" i="5"/>
  <c r="AD171" i="5"/>
  <c r="AP171" i="5"/>
  <c r="BB171" i="5"/>
  <c r="BN171" i="5"/>
  <c r="BZ171" i="5"/>
  <c r="V171" i="5"/>
  <c r="AJ171" i="5"/>
  <c r="AX171" i="5"/>
  <c r="BM171" i="5"/>
  <c r="CB171" i="5"/>
  <c r="CO171" i="5"/>
  <c r="DB171" i="5"/>
  <c r="DN171" i="5"/>
  <c r="DZ171" i="5"/>
  <c r="EL171" i="5"/>
  <c r="EX171" i="5"/>
  <c r="FJ171" i="5"/>
  <c r="FV171" i="5"/>
  <c r="GH171" i="5"/>
  <c r="GT171" i="5"/>
  <c r="HF171" i="5"/>
  <c r="HR171" i="5"/>
  <c r="ID171" i="5"/>
  <c r="IP171" i="5"/>
  <c r="JB171" i="5"/>
  <c r="JN171" i="5"/>
  <c r="JZ171" i="5"/>
  <c r="KL171" i="5"/>
  <c r="KX171" i="5"/>
  <c r="LJ171" i="5"/>
  <c r="LV171" i="5"/>
  <c r="MH171" i="5"/>
  <c r="MT171" i="5"/>
  <c r="NF171" i="5"/>
  <c r="NR171" i="5"/>
  <c r="W171" i="5"/>
  <c r="AK171" i="5"/>
  <c r="AZ171" i="5"/>
  <c r="BO171" i="5"/>
  <c r="CC171" i="5"/>
  <c r="CP171" i="5"/>
  <c r="DC171" i="5"/>
  <c r="DO171" i="5"/>
  <c r="EA171" i="5"/>
  <c r="EM171" i="5"/>
  <c r="EY171" i="5"/>
  <c r="FK171" i="5"/>
  <c r="FW171" i="5"/>
  <c r="GI171" i="5"/>
  <c r="GU171" i="5"/>
  <c r="HG171" i="5"/>
  <c r="HS171" i="5"/>
  <c r="IE171" i="5"/>
  <c r="IQ171" i="5"/>
  <c r="JC171" i="5"/>
  <c r="JO171" i="5"/>
  <c r="KA171" i="5"/>
  <c r="KM171" i="5"/>
  <c r="KY171" i="5"/>
  <c r="LK171" i="5"/>
  <c r="LW171" i="5"/>
  <c r="MI171" i="5"/>
  <c r="MU171" i="5"/>
  <c r="NG171" i="5"/>
  <c r="NS171" i="5"/>
  <c r="X171" i="5"/>
  <c r="AL171" i="5"/>
  <c r="BA171" i="5"/>
  <c r="BP171" i="5"/>
  <c r="CD171" i="5"/>
  <c r="CQ171" i="5"/>
  <c r="DD171" i="5"/>
  <c r="DP171" i="5"/>
  <c r="EB171" i="5"/>
  <c r="EN171" i="5"/>
  <c r="EZ171" i="5"/>
  <c r="FL171" i="5"/>
  <c r="FX171" i="5"/>
  <c r="GJ171" i="5"/>
  <c r="GV171" i="5"/>
  <c r="HH171" i="5"/>
  <c r="HT171" i="5"/>
  <c r="IF171" i="5"/>
  <c r="IR171" i="5"/>
  <c r="JD171" i="5"/>
  <c r="JP171" i="5"/>
  <c r="KB171" i="5"/>
  <c r="KN171" i="5"/>
  <c r="KZ171" i="5"/>
  <c r="LL171" i="5"/>
  <c r="LX171" i="5"/>
  <c r="MJ171" i="5"/>
  <c r="MV171" i="5"/>
  <c r="NH171" i="5"/>
  <c r="NT171" i="5"/>
  <c r="Y171" i="5"/>
  <c r="AN171" i="5"/>
  <c r="BC171" i="5"/>
  <c r="BQ171" i="5"/>
  <c r="CE171" i="5"/>
  <c r="CR171" i="5"/>
  <c r="DE171" i="5"/>
  <c r="DQ171" i="5"/>
  <c r="EC171" i="5"/>
  <c r="EO171" i="5"/>
  <c r="FA171" i="5"/>
  <c r="FM171" i="5"/>
  <c r="FY171" i="5"/>
  <c r="GK171" i="5"/>
  <c r="GW171" i="5"/>
  <c r="HI171" i="5"/>
  <c r="HU171" i="5"/>
  <c r="IG171" i="5"/>
  <c r="IS171" i="5"/>
  <c r="JE171" i="5"/>
  <c r="JQ171" i="5"/>
  <c r="KC171" i="5"/>
  <c r="KO171" i="5"/>
  <c r="LA171" i="5"/>
  <c r="LM171" i="5"/>
  <c r="LY171" i="5"/>
  <c r="MK171" i="5"/>
  <c r="MW171" i="5"/>
  <c r="NI171" i="5"/>
  <c r="Z171" i="5"/>
  <c r="AO171" i="5"/>
  <c r="BD171" i="5"/>
  <c r="BR171" i="5"/>
  <c r="CF171" i="5"/>
  <c r="CS171" i="5"/>
  <c r="DF171" i="5"/>
  <c r="DR171" i="5"/>
  <c r="ED171" i="5"/>
  <c r="EP171" i="5"/>
  <c r="FB171" i="5"/>
  <c r="FN171" i="5"/>
  <c r="FZ171" i="5"/>
  <c r="GL171" i="5"/>
  <c r="GX171" i="5"/>
  <c r="HJ171" i="5"/>
  <c r="HV171" i="5"/>
  <c r="IH171" i="5"/>
  <c r="IT171" i="5"/>
  <c r="JF171" i="5"/>
  <c r="JR171" i="5"/>
  <c r="KD171" i="5"/>
  <c r="KP171" i="5"/>
  <c r="LB171" i="5"/>
  <c r="LN171" i="5"/>
  <c r="LZ171" i="5"/>
  <c r="ML171" i="5"/>
  <c r="MX171" i="5"/>
  <c r="NJ171" i="5"/>
  <c r="AB171" i="5"/>
  <c r="AQ171" i="5"/>
  <c r="BE171" i="5"/>
  <c r="BS171" i="5"/>
  <c r="CG171" i="5"/>
  <c r="CT171" i="5"/>
  <c r="DG171" i="5"/>
  <c r="DS171" i="5"/>
  <c r="EE171" i="5"/>
  <c r="EQ171" i="5"/>
  <c r="FC171" i="5"/>
  <c r="FO171" i="5"/>
  <c r="GA171" i="5"/>
  <c r="GM171" i="5"/>
  <c r="GY171" i="5"/>
  <c r="HK171" i="5"/>
  <c r="HW171" i="5"/>
  <c r="II171" i="5"/>
  <c r="IU171" i="5"/>
  <c r="JG171" i="5"/>
  <c r="JS171" i="5"/>
  <c r="KE171" i="5"/>
  <c r="KQ171" i="5"/>
  <c r="LC171" i="5"/>
  <c r="LO171" i="5"/>
  <c r="MA171" i="5"/>
  <c r="MM171" i="5"/>
  <c r="MY171" i="5"/>
  <c r="NK171" i="5"/>
  <c r="AC171" i="5"/>
  <c r="AR171" i="5"/>
  <c r="BF171" i="5"/>
  <c r="BT171" i="5"/>
  <c r="CH171" i="5"/>
  <c r="CV171" i="5"/>
  <c r="DH171" i="5"/>
  <c r="DT171" i="5"/>
  <c r="EF171" i="5"/>
  <c r="ER171" i="5"/>
  <c r="FD171" i="5"/>
  <c r="FP171" i="5"/>
  <c r="GB171" i="5"/>
  <c r="GN171" i="5"/>
  <c r="GZ171" i="5"/>
  <c r="HL171" i="5"/>
  <c r="HX171" i="5"/>
  <c r="IJ171" i="5"/>
  <c r="IV171" i="5"/>
  <c r="JH171" i="5"/>
  <c r="JT171" i="5"/>
  <c r="KF171" i="5"/>
  <c r="KR171" i="5"/>
  <c r="LD171" i="5"/>
  <c r="LP171" i="5"/>
  <c r="MB171" i="5"/>
  <c r="MN171" i="5"/>
  <c r="MZ171" i="5"/>
  <c r="NL171" i="5"/>
  <c r="AE171" i="5"/>
  <c r="AS171" i="5"/>
  <c r="BG171" i="5"/>
  <c r="BU171" i="5"/>
  <c r="CJ171" i="5"/>
  <c r="CW171" i="5"/>
  <c r="DI171" i="5"/>
  <c r="DU171" i="5"/>
  <c r="EG171" i="5"/>
  <c r="ES171" i="5"/>
  <c r="FE171" i="5"/>
  <c r="FQ171" i="5"/>
  <c r="GC171" i="5"/>
  <c r="GO171" i="5"/>
  <c r="HA171" i="5"/>
  <c r="HM171" i="5"/>
  <c r="HY171" i="5"/>
  <c r="IK171" i="5"/>
  <c r="IW171" i="5"/>
  <c r="JI171" i="5"/>
  <c r="JU171" i="5"/>
  <c r="KG171" i="5"/>
  <c r="KS171" i="5"/>
  <c r="LE171" i="5"/>
  <c r="LQ171" i="5"/>
  <c r="MC171" i="5"/>
  <c r="MO171" i="5"/>
  <c r="NA171" i="5"/>
  <c r="NM171" i="5"/>
  <c r="AF171" i="5"/>
  <c r="AT171" i="5"/>
  <c r="BH171" i="5"/>
  <c r="BV171" i="5"/>
  <c r="CK171" i="5"/>
  <c r="CX171" i="5"/>
  <c r="DJ171" i="5"/>
  <c r="DV171" i="5"/>
  <c r="EH171" i="5"/>
  <c r="ET171" i="5"/>
  <c r="FF171" i="5"/>
  <c r="FR171" i="5"/>
  <c r="GD171" i="5"/>
  <c r="GP171" i="5"/>
  <c r="HB171" i="5"/>
  <c r="HN171" i="5"/>
  <c r="HZ171" i="5"/>
  <c r="IL171" i="5"/>
  <c r="IX171" i="5"/>
  <c r="JJ171" i="5"/>
  <c r="JV171" i="5"/>
  <c r="KH171" i="5"/>
  <c r="KT171" i="5"/>
  <c r="LF171" i="5"/>
  <c r="LR171" i="5"/>
  <c r="MD171" i="5"/>
  <c r="MP171" i="5"/>
  <c r="NB171" i="5"/>
  <c r="NN171" i="5"/>
  <c r="AG171" i="5"/>
  <c r="AU171" i="5"/>
  <c r="BI171" i="5"/>
  <c r="BX171" i="5"/>
  <c r="CL171" i="5"/>
  <c r="CY171" i="5"/>
  <c r="DK171" i="5"/>
  <c r="DW171" i="5"/>
  <c r="EI171" i="5"/>
  <c r="EU171" i="5"/>
  <c r="FG171" i="5"/>
  <c r="FS171" i="5"/>
  <c r="GE171" i="5"/>
  <c r="GQ171" i="5"/>
  <c r="HC171" i="5"/>
  <c r="HO171" i="5"/>
  <c r="IA171" i="5"/>
  <c r="IM171" i="5"/>
  <c r="IY171" i="5"/>
  <c r="JK171" i="5"/>
  <c r="JW171" i="5"/>
  <c r="KI171" i="5"/>
  <c r="KU171" i="5"/>
  <c r="LG171" i="5"/>
  <c r="LS171" i="5"/>
  <c r="ME171" i="5"/>
  <c r="MQ171" i="5"/>
  <c r="NC171" i="5"/>
  <c r="NO171" i="5"/>
  <c r="U171" i="5"/>
  <c r="AI171" i="5"/>
  <c r="AW171" i="5"/>
  <c r="BL171" i="5"/>
  <c r="CA171" i="5"/>
  <c r="CN171" i="5"/>
  <c r="DA171" i="5"/>
  <c r="DM171" i="5"/>
  <c r="DY171" i="5"/>
  <c r="EK171" i="5"/>
  <c r="EW171" i="5"/>
  <c r="FI171" i="5"/>
  <c r="FU171" i="5"/>
  <c r="GG171" i="5"/>
  <c r="GS171" i="5"/>
  <c r="HE171" i="5"/>
  <c r="HQ171" i="5"/>
  <c r="IC171" i="5"/>
  <c r="IO171" i="5"/>
  <c r="JA171" i="5"/>
  <c r="JM171" i="5"/>
  <c r="JY171" i="5"/>
  <c r="KK171" i="5"/>
  <c r="KW171" i="5"/>
  <c r="LI171" i="5"/>
  <c r="LU171" i="5"/>
  <c r="MG171" i="5"/>
  <c r="MS171" i="5"/>
  <c r="NE171" i="5"/>
  <c r="NQ171" i="5"/>
  <c r="BY171" i="5"/>
  <c r="HP171" i="5"/>
  <c r="ND171" i="5"/>
  <c r="CM171" i="5"/>
  <c r="IB171" i="5"/>
  <c r="NP171" i="5"/>
  <c r="CZ171" i="5"/>
  <c r="IN171" i="5"/>
  <c r="DL171" i="5"/>
  <c r="IZ171" i="5"/>
  <c r="DX171" i="5"/>
  <c r="JL171" i="5"/>
  <c r="EJ171" i="5"/>
  <c r="JX171" i="5"/>
  <c r="EV171" i="5"/>
  <c r="KJ171" i="5"/>
  <c r="FH171" i="5"/>
  <c r="KV171" i="5"/>
  <c r="T171" i="5"/>
  <c r="FT171" i="5"/>
  <c r="LH171" i="5"/>
  <c r="HD171" i="5"/>
  <c r="LT171" i="5"/>
  <c r="MF171" i="5"/>
  <c r="MR171" i="5"/>
  <c r="AH171" i="5"/>
  <c r="AV171" i="5"/>
  <c r="BJ171" i="5"/>
  <c r="GF171" i="5"/>
  <c r="GR171" i="5"/>
  <c r="S171" i="5"/>
  <c r="W140" i="5"/>
  <c r="AI140" i="5"/>
  <c r="AU140" i="5"/>
  <c r="BG140" i="5"/>
  <c r="BS140" i="5"/>
  <c r="CE140" i="5"/>
  <c r="CQ140" i="5"/>
  <c r="DC140" i="5"/>
  <c r="DO140" i="5"/>
  <c r="EA140" i="5"/>
  <c r="EM140" i="5"/>
  <c r="EY140" i="5"/>
  <c r="FK140" i="5"/>
  <c r="FW140" i="5"/>
  <c r="GI140" i="5"/>
  <c r="GU140" i="5"/>
  <c r="HG140" i="5"/>
  <c r="HS140" i="5"/>
  <c r="IE140" i="5"/>
  <c r="IQ140" i="5"/>
  <c r="JC140" i="5"/>
  <c r="JO140" i="5"/>
  <c r="KA140" i="5"/>
  <c r="KM140" i="5"/>
  <c r="KY140" i="5"/>
  <c r="LK140" i="5"/>
  <c r="LW140" i="5"/>
  <c r="MI140" i="5"/>
  <c r="MU140" i="5"/>
  <c r="NG140" i="5"/>
  <c r="NS140" i="5"/>
  <c r="X140" i="5"/>
  <c r="AJ140" i="5"/>
  <c r="AV140" i="5"/>
  <c r="BH140" i="5"/>
  <c r="BT140" i="5"/>
  <c r="CF140" i="5"/>
  <c r="CR140" i="5"/>
  <c r="DD140" i="5"/>
  <c r="DP140" i="5"/>
  <c r="EB140" i="5"/>
  <c r="EN140" i="5"/>
  <c r="EZ140" i="5"/>
  <c r="FL140" i="5"/>
  <c r="FX140" i="5"/>
  <c r="GJ140" i="5"/>
  <c r="GV140" i="5"/>
  <c r="HH140" i="5"/>
  <c r="HT140" i="5"/>
  <c r="IF140" i="5"/>
  <c r="IR140" i="5"/>
  <c r="JD140" i="5"/>
  <c r="JP140" i="5"/>
  <c r="KB140" i="5"/>
  <c r="KN140" i="5"/>
  <c r="KZ140" i="5"/>
  <c r="LL140" i="5"/>
  <c r="LX140" i="5"/>
  <c r="MJ140" i="5"/>
  <c r="MV140" i="5"/>
  <c r="NH140" i="5"/>
  <c r="NT140" i="5"/>
  <c r="Y140" i="5"/>
  <c r="AK140" i="5"/>
  <c r="AW140" i="5"/>
  <c r="BI140" i="5"/>
  <c r="BU140" i="5"/>
  <c r="CG140" i="5"/>
  <c r="CS140" i="5"/>
  <c r="DE140" i="5"/>
  <c r="DQ140" i="5"/>
  <c r="EC140" i="5"/>
  <c r="EO140" i="5"/>
  <c r="FA140" i="5"/>
  <c r="FM140" i="5"/>
  <c r="FY140" i="5"/>
  <c r="GK140" i="5"/>
  <c r="GW140" i="5"/>
  <c r="HI140" i="5"/>
  <c r="HU140" i="5"/>
  <c r="IG140" i="5"/>
  <c r="IS140" i="5"/>
  <c r="JE140" i="5"/>
  <c r="JQ140" i="5"/>
  <c r="KC140" i="5"/>
  <c r="KO140" i="5"/>
  <c r="LA140" i="5"/>
  <c r="LM140" i="5"/>
  <c r="LY140" i="5"/>
  <c r="MK140" i="5"/>
  <c r="MW140" i="5"/>
  <c r="NI140" i="5"/>
  <c r="Z140" i="5"/>
  <c r="AL140" i="5"/>
  <c r="AX140" i="5"/>
  <c r="BJ140" i="5"/>
  <c r="BV140" i="5"/>
  <c r="CH140" i="5"/>
  <c r="CT140" i="5"/>
  <c r="DF140" i="5"/>
  <c r="DR140" i="5"/>
  <c r="ED140" i="5"/>
  <c r="EP140" i="5"/>
  <c r="FB140" i="5"/>
  <c r="FN140" i="5"/>
  <c r="FZ140" i="5"/>
  <c r="GL140" i="5"/>
  <c r="GX140" i="5"/>
  <c r="HJ140" i="5"/>
  <c r="HV140" i="5"/>
  <c r="IH140" i="5"/>
  <c r="IT140" i="5"/>
  <c r="JF140" i="5"/>
  <c r="JR140" i="5"/>
  <c r="KD140" i="5"/>
  <c r="KP140" i="5"/>
  <c r="LB140" i="5"/>
  <c r="LN140" i="5"/>
  <c r="LZ140" i="5"/>
  <c r="ML140" i="5"/>
  <c r="MX140" i="5"/>
  <c r="NJ140" i="5"/>
  <c r="AA140" i="5"/>
  <c r="AM140" i="5"/>
  <c r="AY140" i="5"/>
  <c r="BK140" i="5"/>
  <c r="BW140" i="5"/>
  <c r="CI140" i="5"/>
  <c r="CU140" i="5"/>
  <c r="DG140" i="5"/>
  <c r="DS140" i="5"/>
  <c r="EE140" i="5"/>
  <c r="EQ140" i="5"/>
  <c r="FC140" i="5"/>
  <c r="FO140" i="5"/>
  <c r="GA140" i="5"/>
  <c r="AB140" i="5"/>
  <c r="AN140" i="5"/>
  <c r="AZ140" i="5"/>
  <c r="BL140" i="5"/>
  <c r="BX140" i="5"/>
  <c r="CJ140" i="5"/>
  <c r="CV140" i="5"/>
  <c r="DH140" i="5"/>
  <c r="DT140" i="5"/>
  <c r="EF140" i="5"/>
  <c r="ER140" i="5"/>
  <c r="FD140" i="5"/>
  <c r="FP140" i="5"/>
  <c r="GB140" i="5"/>
  <c r="GN140" i="5"/>
  <c r="GZ140" i="5"/>
  <c r="HL140" i="5"/>
  <c r="AC140" i="5"/>
  <c r="AO140" i="5"/>
  <c r="BA140" i="5"/>
  <c r="BM140" i="5"/>
  <c r="BY140" i="5"/>
  <c r="CK140" i="5"/>
  <c r="CW140" i="5"/>
  <c r="DI140" i="5"/>
  <c r="DU140" i="5"/>
  <c r="EG140" i="5"/>
  <c r="ES140" i="5"/>
  <c r="FE140" i="5"/>
  <c r="FQ140" i="5"/>
  <c r="GC140" i="5"/>
  <c r="AD140" i="5"/>
  <c r="AP140" i="5"/>
  <c r="BB140" i="5"/>
  <c r="BN140" i="5"/>
  <c r="BZ140" i="5"/>
  <c r="CL140" i="5"/>
  <c r="CX140" i="5"/>
  <c r="AH140" i="5"/>
  <c r="BR140" i="5"/>
  <c r="DB140" i="5"/>
  <c r="EI140" i="5"/>
  <c r="FI140" i="5"/>
  <c r="GM140" i="5"/>
  <c r="HE140" i="5"/>
  <c r="HZ140" i="5"/>
  <c r="IP140" i="5"/>
  <c r="JJ140" i="5"/>
  <c r="JZ140" i="5"/>
  <c r="KT140" i="5"/>
  <c r="LJ140" i="5"/>
  <c r="MD140" i="5"/>
  <c r="MT140" i="5"/>
  <c r="NN140" i="5"/>
  <c r="AQ140" i="5"/>
  <c r="CA140" i="5"/>
  <c r="DJ140" i="5"/>
  <c r="EJ140" i="5"/>
  <c r="FJ140" i="5"/>
  <c r="GO140" i="5"/>
  <c r="HF140" i="5"/>
  <c r="IA140" i="5"/>
  <c r="IU140" i="5"/>
  <c r="JK140" i="5"/>
  <c r="KE140" i="5"/>
  <c r="KU140" i="5"/>
  <c r="LO140" i="5"/>
  <c r="ME140" i="5"/>
  <c r="MY140" i="5"/>
  <c r="NO140" i="5"/>
  <c r="AR140" i="5"/>
  <c r="CB140" i="5"/>
  <c r="DK140" i="5"/>
  <c r="EK140" i="5"/>
  <c r="FR140" i="5"/>
  <c r="GP140" i="5"/>
  <c r="HK140" i="5"/>
  <c r="IB140" i="5"/>
  <c r="IV140" i="5"/>
  <c r="JL140" i="5"/>
  <c r="KF140" i="5"/>
  <c r="KV140" i="5"/>
  <c r="LP140" i="5"/>
  <c r="MF140" i="5"/>
  <c r="MZ140" i="5"/>
  <c r="NP140" i="5"/>
  <c r="AS140" i="5"/>
  <c r="CC140" i="5"/>
  <c r="DL140" i="5"/>
  <c r="EL140" i="5"/>
  <c r="FS140" i="5"/>
  <c r="GQ140" i="5"/>
  <c r="HM140" i="5"/>
  <c r="IC140" i="5"/>
  <c r="IW140" i="5"/>
  <c r="JM140" i="5"/>
  <c r="KG140" i="5"/>
  <c r="KW140" i="5"/>
  <c r="LQ140" i="5"/>
  <c r="MG140" i="5"/>
  <c r="NA140" i="5"/>
  <c r="NQ140" i="5"/>
  <c r="AT140" i="5"/>
  <c r="CD140" i="5"/>
  <c r="DM140" i="5"/>
  <c r="ET140" i="5"/>
  <c r="FT140" i="5"/>
  <c r="GR140" i="5"/>
  <c r="HN140" i="5"/>
  <c r="ID140" i="5"/>
  <c r="IX140" i="5"/>
  <c r="JN140" i="5"/>
  <c r="KH140" i="5"/>
  <c r="KX140" i="5"/>
  <c r="LR140" i="5"/>
  <c r="MH140" i="5"/>
  <c r="NB140" i="5"/>
  <c r="NR140" i="5"/>
  <c r="BC140" i="5"/>
  <c r="CM140" i="5"/>
  <c r="DN140" i="5"/>
  <c r="EU140" i="5"/>
  <c r="FU140" i="5"/>
  <c r="GS140" i="5"/>
  <c r="HO140" i="5"/>
  <c r="II140" i="5"/>
  <c r="IY140" i="5"/>
  <c r="JS140" i="5"/>
  <c r="KI140" i="5"/>
  <c r="LC140" i="5"/>
  <c r="LS140" i="5"/>
  <c r="MM140" i="5"/>
  <c r="NC140" i="5"/>
  <c r="T140" i="5"/>
  <c r="BD140" i="5"/>
  <c r="CN140" i="5"/>
  <c r="DV140" i="5"/>
  <c r="EV140" i="5"/>
  <c r="FV140" i="5"/>
  <c r="GT140" i="5"/>
  <c r="HP140" i="5"/>
  <c r="IJ140" i="5"/>
  <c r="IZ140" i="5"/>
  <c r="JT140" i="5"/>
  <c r="KJ140" i="5"/>
  <c r="LD140" i="5"/>
  <c r="LT140" i="5"/>
  <c r="MN140" i="5"/>
  <c r="ND140" i="5"/>
  <c r="U140" i="5"/>
  <c r="BE140" i="5"/>
  <c r="CO140" i="5"/>
  <c r="DW140" i="5"/>
  <c r="EW140" i="5"/>
  <c r="GD140" i="5"/>
  <c r="GY140" i="5"/>
  <c r="HQ140" i="5"/>
  <c r="IK140" i="5"/>
  <c r="JA140" i="5"/>
  <c r="JU140" i="5"/>
  <c r="KK140" i="5"/>
  <c r="LE140" i="5"/>
  <c r="LU140" i="5"/>
  <c r="MO140" i="5"/>
  <c r="NE140" i="5"/>
  <c r="V140" i="5"/>
  <c r="BF140" i="5"/>
  <c r="CP140" i="5"/>
  <c r="DX140" i="5"/>
  <c r="EX140" i="5"/>
  <c r="GE140" i="5"/>
  <c r="HA140" i="5"/>
  <c r="HR140" i="5"/>
  <c r="IL140" i="5"/>
  <c r="JB140" i="5"/>
  <c r="JV140" i="5"/>
  <c r="KL140" i="5"/>
  <c r="LF140" i="5"/>
  <c r="LV140" i="5"/>
  <c r="MP140" i="5"/>
  <c r="NF140" i="5"/>
  <c r="AE140" i="5"/>
  <c r="BO140" i="5"/>
  <c r="CY140" i="5"/>
  <c r="DY140" i="5"/>
  <c r="FF140" i="5"/>
  <c r="GF140" i="5"/>
  <c r="HB140" i="5"/>
  <c r="HW140" i="5"/>
  <c r="IM140" i="5"/>
  <c r="JG140" i="5"/>
  <c r="JW140" i="5"/>
  <c r="KQ140" i="5"/>
  <c r="LG140" i="5"/>
  <c r="MA140" i="5"/>
  <c r="MQ140" i="5"/>
  <c r="NK140" i="5"/>
  <c r="AF140" i="5"/>
  <c r="BP140" i="5"/>
  <c r="CZ140" i="5"/>
  <c r="DZ140" i="5"/>
  <c r="FG140" i="5"/>
  <c r="GG140" i="5"/>
  <c r="HC140" i="5"/>
  <c r="HX140" i="5"/>
  <c r="IN140" i="5"/>
  <c r="JH140" i="5"/>
  <c r="JX140" i="5"/>
  <c r="KR140" i="5"/>
  <c r="LH140" i="5"/>
  <c r="MB140" i="5"/>
  <c r="MR140" i="5"/>
  <c r="NL140" i="5"/>
  <c r="AG140" i="5"/>
  <c r="BQ140" i="5"/>
  <c r="DA140" i="5"/>
  <c r="EH140" i="5"/>
  <c r="FH140" i="5"/>
  <c r="GH140" i="5"/>
  <c r="HD140" i="5"/>
  <c r="HY140" i="5"/>
  <c r="IO140" i="5"/>
  <c r="JI140" i="5"/>
  <c r="JY140" i="5"/>
  <c r="KS140" i="5"/>
  <c r="LI140" i="5"/>
  <c r="MC140" i="5"/>
  <c r="MS140" i="5"/>
  <c r="NM140" i="5"/>
  <c r="S140" i="5"/>
  <c r="S114" i="5"/>
  <c r="Z141" i="5"/>
  <c r="AL141" i="5"/>
  <c r="AX141" i="5"/>
  <c r="BJ141" i="5"/>
  <c r="BV141" i="5"/>
  <c r="CH141" i="5"/>
  <c r="AE141" i="5"/>
  <c r="AR141" i="5"/>
  <c r="BE141" i="5"/>
  <c r="BR141" i="5"/>
  <c r="CE141" i="5"/>
  <c r="CR141" i="5"/>
  <c r="DD141" i="5"/>
  <c r="DP141" i="5"/>
  <c r="EB141" i="5"/>
  <c r="EN141" i="5"/>
  <c r="EZ141" i="5"/>
  <c r="FL141" i="5"/>
  <c r="FX141" i="5"/>
  <c r="GJ141" i="5"/>
  <c r="GV141" i="5"/>
  <c r="HH141" i="5"/>
  <c r="HT141" i="5"/>
  <c r="IF141" i="5"/>
  <c r="IR141" i="5"/>
  <c r="JD141" i="5"/>
  <c r="JP141" i="5"/>
  <c r="KB141" i="5"/>
  <c r="KN141" i="5"/>
  <c r="KZ141" i="5"/>
  <c r="LL141" i="5"/>
  <c r="LX141" i="5"/>
  <c r="MJ141" i="5"/>
  <c r="MV141" i="5"/>
  <c r="NH141" i="5"/>
  <c r="NT141" i="5"/>
  <c r="T141" i="5"/>
  <c r="AG141" i="5"/>
  <c r="AT141" i="5"/>
  <c r="BG141" i="5"/>
  <c r="BT141" i="5"/>
  <c r="CG141" i="5"/>
  <c r="CT141" i="5"/>
  <c r="DF141" i="5"/>
  <c r="DR141" i="5"/>
  <c r="ED141" i="5"/>
  <c r="EP141" i="5"/>
  <c r="FB141" i="5"/>
  <c r="FN141" i="5"/>
  <c r="FZ141" i="5"/>
  <c r="GL141" i="5"/>
  <c r="GX141" i="5"/>
  <c r="HJ141" i="5"/>
  <c r="HV141" i="5"/>
  <c r="IH141" i="5"/>
  <c r="IT141" i="5"/>
  <c r="JF141" i="5"/>
  <c r="JR141" i="5"/>
  <c r="KD141" i="5"/>
  <c r="KP141" i="5"/>
  <c r="LB141" i="5"/>
  <c r="LN141" i="5"/>
  <c r="LZ141" i="5"/>
  <c r="ML141" i="5"/>
  <c r="MX141" i="5"/>
  <c r="NJ141" i="5"/>
  <c r="U141" i="5"/>
  <c r="AH141" i="5"/>
  <c r="AU141" i="5"/>
  <c r="BH141" i="5"/>
  <c r="BU141" i="5"/>
  <c r="CI141" i="5"/>
  <c r="CU141" i="5"/>
  <c r="DG141" i="5"/>
  <c r="DS141" i="5"/>
  <c r="EE141" i="5"/>
  <c r="EQ141" i="5"/>
  <c r="FC141" i="5"/>
  <c r="FO141" i="5"/>
  <c r="GA141" i="5"/>
  <c r="GM141" i="5"/>
  <c r="GY141" i="5"/>
  <c r="HK141" i="5"/>
  <c r="HW141" i="5"/>
  <c r="II141" i="5"/>
  <c r="IU141" i="5"/>
  <c r="JG141" i="5"/>
  <c r="JS141" i="5"/>
  <c r="KE141" i="5"/>
  <c r="KQ141" i="5"/>
  <c r="LC141" i="5"/>
  <c r="LO141" i="5"/>
  <c r="MA141" i="5"/>
  <c r="MM141" i="5"/>
  <c r="MY141" i="5"/>
  <c r="NK141" i="5"/>
  <c r="V141" i="5"/>
  <c r="AI141" i="5"/>
  <c r="AV141" i="5"/>
  <c r="BI141" i="5"/>
  <c r="BW141" i="5"/>
  <c r="CJ141" i="5"/>
  <c r="CV141" i="5"/>
  <c r="DH141" i="5"/>
  <c r="DT141" i="5"/>
  <c r="EF141" i="5"/>
  <c r="ER141" i="5"/>
  <c r="FD141" i="5"/>
  <c r="FP141" i="5"/>
  <c r="GB141" i="5"/>
  <c r="GN141" i="5"/>
  <c r="GZ141" i="5"/>
  <c r="HL141" i="5"/>
  <c r="HX141" i="5"/>
  <c r="IJ141" i="5"/>
  <c r="IV141" i="5"/>
  <c r="JH141" i="5"/>
  <c r="JT141" i="5"/>
  <c r="KF141" i="5"/>
  <c r="KR141" i="5"/>
  <c r="LD141" i="5"/>
  <c r="LP141" i="5"/>
  <c r="MB141" i="5"/>
  <c r="MN141" i="5"/>
  <c r="MZ141" i="5"/>
  <c r="NL141" i="5"/>
  <c r="W141" i="5"/>
  <c r="AJ141" i="5"/>
  <c r="AW141" i="5"/>
  <c r="BK141" i="5"/>
  <c r="BX141" i="5"/>
  <c r="CK141" i="5"/>
  <c r="CW141" i="5"/>
  <c r="DI141" i="5"/>
  <c r="DU141" i="5"/>
  <c r="EG141" i="5"/>
  <c r="ES141" i="5"/>
  <c r="FE141" i="5"/>
  <c r="FQ141" i="5"/>
  <c r="GC141" i="5"/>
  <c r="GO141" i="5"/>
  <c r="HA141" i="5"/>
  <c r="HM141" i="5"/>
  <c r="HY141" i="5"/>
  <c r="IK141" i="5"/>
  <c r="IW141" i="5"/>
  <c r="JI141" i="5"/>
  <c r="JU141" i="5"/>
  <c r="KG141" i="5"/>
  <c r="KS141" i="5"/>
  <c r="LE141" i="5"/>
  <c r="LQ141" i="5"/>
  <c r="MC141" i="5"/>
  <c r="MO141" i="5"/>
  <c r="NA141" i="5"/>
  <c r="NM141" i="5"/>
  <c r="Y141" i="5"/>
  <c r="AM141" i="5"/>
  <c r="AZ141" i="5"/>
  <c r="BM141" i="5"/>
  <c r="BZ141" i="5"/>
  <c r="CM141" i="5"/>
  <c r="CY141" i="5"/>
  <c r="DK141" i="5"/>
  <c r="DW141" i="5"/>
  <c r="EI141" i="5"/>
  <c r="AA141" i="5"/>
  <c r="AN141" i="5"/>
  <c r="BA141" i="5"/>
  <c r="BN141" i="5"/>
  <c r="CA141" i="5"/>
  <c r="CN141" i="5"/>
  <c r="CZ141" i="5"/>
  <c r="DL141" i="5"/>
  <c r="DX141" i="5"/>
  <c r="EJ141" i="5"/>
  <c r="EV141" i="5"/>
  <c r="FH141" i="5"/>
  <c r="FT141" i="5"/>
  <c r="GF141" i="5"/>
  <c r="GR141" i="5"/>
  <c r="HD141" i="5"/>
  <c r="HP141" i="5"/>
  <c r="IB141" i="5"/>
  <c r="IN141" i="5"/>
  <c r="IZ141" i="5"/>
  <c r="JL141" i="5"/>
  <c r="JX141" i="5"/>
  <c r="KJ141" i="5"/>
  <c r="KV141" i="5"/>
  <c r="LH141" i="5"/>
  <c r="LT141" i="5"/>
  <c r="MF141" i="5"/>
  <c r="MR141" i="5"/>
  <c r="ND141" i="5"/>
  <c r="NP141" i="5"/>
  <c r="AB141" i="5"/>
  <c r="AO141" i="5"/>
  <c r="BB141" i="5"/>
  <c r="AD141" i="5"/>
  <c r="AQ141" i="5"/>
  <c r="BD141" i="5"/>
  <c r="BO141" i="5"/>
  <c r="CQ141" i="5"/>
  <c r="DV141" i="5"/>
  <c r="EW141" i="5"/>
  <c r="FU141" i="5"/>
  <c r="GS141" i="5"/>
  <c r="HQ141" i="5"/>
  <c r="IO141" i="5"/>
  <c r="JM141" i="5"/>
  <c r="KK141" i="5"/>
  <c r="LI141" i="5"/>
  <c r="MG141" i="5"/>
  <c r="NE141" i="5"/>
  <c r="BP141" i="5"/>
  <c r="CS141" i="5"/>
  <c r="DY141" i="5"/>
  <c r="EX141" i="5"/>
  <c r="FV141" i="5"/>
  <c r="GT141" i="5"/>
  <c r="HR141" i="5"/>
  <c r="IP141" i="5"/>
  <c r="JN141" i="5"/>
  <c r="KL141" i="5"/>
  <c r="LJ141" i="5"/>
  <c r="MH141" i="5"/>
  <c r="NF141" i="5"/>
  <c r="X141" i="5"/>
  <c r="BQ141" i="5"/>
  <c r="CX141" i="5"/>
  <c r="DZ141" i="5"/>
  <c r="EY141" i="5"/>
  <c r="FW141" i="5"/>
  <c r="GU141" i="5"/>
  <c r="HS141" i="5"/>
  <c r="IQ141" i="5"/>
  <c r="JO141" i="5"/>
  <c r="KM141" i="5"/>
  <c r="LK141" i="5"/>
  <c r="MI141" i="5"/>
  <c r="NG141" i="5"/>
  <c r="AC141" i="5"/>
  <c r="BS141" i="5"/>
  <c r="DA141" i="5"/>
  <c r="EA141" i="5"/>
  <c r="FA141" i="5"/>
  <c r="FY141" i="5"/>
  <c r="GW141" i="5"/>
  <c r="HU141" i="5"/>
  <c r="IS141" i="5"/>
  <c r="JQ141" i="5"/>
  <c r="KO141" i="5"/>
  <c r="LM141" i="5"/>
  <c r="MK141" i="5"/>
  <c r="NI141" i="5"/>
  <c r="AF141" i="5"/>
  <c r="BY141" i="5"/>
  <c r="DB141" i="5"/>
  <c r="EC141" i="5"/>
  <c r="FF141" i="5"/>
  <c r="GD141" i="5"/>
  <c r="HB141" i="5"/>
  <c r="HZ141" i="5"/>
  <c r="IX141" i="5"/>
  <c r="JV141" i="5"/>
  <c r="KT141" i="5"/>
  <c r="LR141" i="5"/>
  <c r="MP141" i="5"/>
  <c r="NN141" i="5"/>
  <c r="AK141" i="5"/>
  <c r="CB141" i="5"/>
  <c r="DC141" i="5"/>
  <c r="EH141" i="5"/>
  <c r="FG141" i="5"/>
  <c r="GE141" i="5"/>
  <c r="HC141" i="5"/>
  <c r="IA141" i="5"/>
  <c r="IY141" i="5"/>
  <c r="JW141" i="5"/>
  <c r="KU141" i="5"/>
  <c r="LS141" i="5"/>
  <c r="MQ141" i="5"/>
  <c r="NO141" i="5"/>
  <c r="AP141" i="5"/>
  <c r="CC141" i="5"/>
  <c r="DE141" i="5"/>
  <c r="EK141" i="5"/>
  <c r="FI141" i="5"/>
  <c r="GG141" i="5"/>
  <c r="HE141" i="5"/>
  <c r="IC141" i="5"/>
  <c r="JA141" i="5"/>
  <c r="JY141" i="5"/>
  <c r="KW141" i="5"/>
  <c r="LU141" i="5"/>
  <c r="MS141" i="5"/>
  <c r="NQ141" i="5"/>
  <c r="AS141" i="5"/>
  <c r="CD141" i="5"/>
  <c r="DJ141" i="5"/>
  <c r="EL141" i="5"/>
  <c r="FJ141" i="5"/>
  <c r="GH141" i="5"/>
  <c r="HF141" i="5"/>
  <c r="ID141" i="5"/>
  <c r="JB141" i="5"/>
  <c r="JZ141" i="5"/>
  <c r="KX141" i="5"/>
  <c r="LV141" i="5"/>
  <c r="MT141" i="5"/>
  <c r="NR141" i="5"/>
  <c r="AY141" i="5"/>
  <c r="CF141" i="5"/>
  <c r="DM141" i="5"/>
  <c r="EM141" i="5"/>
  <c r="FK141" i="5"/>
  <c r="GI141" i="5"/>
  <c r="HG141" i="5"/>
  <c r="IE141" i="5"/>
  <c r="JC141" i="5"/>
  <c r="KA141" i="5"/>
  <c r="KY141" i="5"/>
  <c r="LW141" i="5"/>
  <c r="MU141" i="5"/>
  <c r="NS141" i="5"/>
  <c r="BL141" i="5"/>
  <c r="CP141" i="5"/>
  <c r="DQ141" i="5"/>
  <c r="EU141" i="5"/>
  <c r="FS141" i="5"/>
  <c r="GQ141" i="5"/>
  <c r="HO141" i="5"/>
  <c r="IM141" i="5"/>
  <c r="JK141" i="5"/>
  <c r="KI141" i="5"/>
  <c r="LG141" i="5"/>
  <c r="ME141" i="5"/>
  <c r="NC141" i="5"/>
  <c r="FR141" i="5"/>
  <c r="LF141" i="5"/>
  <c r="GK141" i="5"/>
  <c r="LY141" i="5"/>
  <c r="GP141" i="5"/>
  <c r="MD141" i="5"/>
  <c r="BC141" i="5"/>
  <c r="HI141" i="5"/>
  <c r="MW141" i="5"/>
  <c r="BF141" i="5"/>
  <c r="HN141" i="5"/>
  <c r="NB141" i="5"/>
  <c r="CL141" i="5"/>
  <c r="IG141" i="5"/>
  <c r="CO141" i="5"/>
  <c r="IL141" i="5"/>
  <c r="DN141" i="5"/>
  <c r="JE141" i="5"/>
  <c r="DO141" i="5"/>
  <c r="JJ141" i="5"/>
  <c r="EO141" i="5"/>
  <c r="KC141" i="5"/>
  <c r="ET141" i="5"/>
  <c r="KH141" i="5"/>
  <c r="FM141" i="5"/>
  <c r="LA141" i="5"/>
  <c r="S141" i="5"/>
  <c r="AA147" i="5"/>
  <c r="AM147" i="5"/>
  <c r="AY147" i="5"/>
  <c r="BK147" i="5"/>
  <c r="BW147" i="5"/>
  <c r="CI147" i="5"/>
  <c r="CU147" i="5"/>
  <c r="DG147" i="5"/>
  <c r="DS147" i="5"/>
  <c r="EE147" i="5"/>
  <c r="EQ147" i="5"/>
  <c r="FC147" i="5"/>
  <c r="FO147" i="5"/>
  <c r="GA147" i="5"/>
  <c r="GM147" i="5"/>
  <c r="GY147" i="5"/>
  <c r="HK147" i="5"/>
  <c r="HW147" i="5"/>
  <c r="II147" i="5"/>
  <c r="IU147" i="5"/>
  <c r="JG147" i="5"/>
  <c r="JS147" i="5"/>
  <c r="KE147" i="5"/>
  <c r="KQ147" i="5"/>
  <c r="LC147" i="5"/>
  <c r="LO147" i="5"/>
  <c r="MA147" i="5"/>
  <c r="MM147" i="5"/>
  <c r="MY147" i="5"/>
  <c r="NK147" i="5"/>
  <c r="AB147" i="5"/>
  <c r="AN147" i="5"/>
  <c r="AZ147" i="5"/>
  <c r="BL147" i="5"/>
  <c r="BX147" i="5"/>
  <c r="CJ147" i="5"/>
  <c r="CV147" i="5"/>
  <c r="DH147" i="5"/>
  <c r="DT147" i="5"/>
  <c r="EF147" i="5"/>
  <c r="ER147" i="5"/>
  <c r="FD147" i="5"/>
  <c r="FP147" i="5"/>
  <c r="GB147" i="5"/>
  <c r="GN147" i="5"/>
  <c r="GZ147" i="5"/>
  <c r="HL147" i="5"/>
  <c r="HX147" i="5"/>
  <c r="IJ147" i="5"/>
  <c r="IV147" i="5"/>
  <c r="JH147" i="5"/>
  <c r="JT147" i="5"/>
  <c r="KF147" i="5"/>
  <c r="KR147" i="5"/>
  <c r="LD147" i="5"/>
  <c r="LP147" i="5"/>
  <c r="MB147" i="5"/>
  <c r="MN147" i="5"/>
  <c r="MZ147" i="5"/>
  <c r="NL147" i="5"/>
  <c r="AC147" i="5"/>
  <c r="AO147" i="5"/>
  <c r="BA147" i="5"/>
  <c r="BM147" i="5"/>
  <c r="BY147" i="5"/>
  <c r="CK147" i="5"/>
  <c r="CW147" i="5"/>
  <c r="DI147" i="5"/>
  <c r="DU147" i="5"/>
  <c r="EG147" i="5"/>
  <c r="ES147" i="5"/>
  <c r="FE147" i="5"/>
  <c r="FQ147" i="5"/>
  <c r="GC147" i="5"/>
  <c r="GO147" i="5"/>
  <c r="HA147" i="5"/>
  <c r="HM147" i="5"/>
  <c r="HY147" i="5"/>
  <c r="IK147" i="5"/>
  <c r="IW147" i="5"/>
  <c r="JI147" i="5"/>
  <c r="JU147" i="5"/>
  <c r="KG147" i="5"/>
  <c r="KS147" i="5"/>
  <c r="LE147" i="5"/>
  <c r="LQ147" i="5"/>
  <c r="MC147" i="5"/>
  <c r="MO147" i="5"/>
  <c r="NA147" i="5"/>
  <c r="NM147" i="5"/>
  <c r="AD147" i="5"/>
  <c r="AP147" i="5"/>
  <c r="BB147" i="5"/>
  <c r="BN147" i="5"/>
  <c r="BZ147" i="5"/>
  <c r="CL147" i="5"/>
  <c r="CX147" i="5"/>
  <c r="DJ147" i="5"/>
  <c r="DV147" i="5"/>
  <c r="EH147" i="5"/>
  <c r="ET147" i="5"/>
  <c r="FF147" i="5"/>
  <c r="FR147" i="5"/>
  <c r="GD147" i="5"/>
  <c r="GP147" i="5"/>
  <c r="HB147" i="5"/>
  <c r="HN147" i="5"/>
  <c r="HZ147" i="5"/>
  <c r="IL147" i="5"/>
  <c r="IX147" i="5"/>
  <c r="JJ147" i="5"/>
  <c r="JV147" i="5"/>
  <c r="KH147" i="5"/>
  <c r="KT147" i="5"/>
  <c r="LF147" i="5"/>
  <c r="LR147" i="5"/>
  <c r="MD147" i="5"/>
  <c r="MP147" i="5"/>
  <c r="NB147" i="5"/>
  <c r="NN147" i="5"/>
  <c r="T147" i="5"/>
  <c r="AF147" i="5"/>
  <c r="AR147" i="5"/>
  <c r="BD147" i="5"/>
  <c r="BP147" i="5"/>
  <c r="CB147" i="5"/>
  <c r="CN147" i="5"/>
  <c r="CZ147" i="5"/>
  <c r="DL147" i="5"/>
  <c r="DX147" i="5"/>
  <c r="EJ147" i="5"/>
  <c r="EV147" i="5"/>
  <c r="FH147" i="5"/>
  <c r="FT147" i="5"/>
  <c r="GF147" i="5"/>
  <c r="GR147" i="5"/>
  <c r="HD147" i="5"/>
  <c r="HP147" i="5"/>
  <c r="IB147" i="5"/>
  <c r="IN147" i="5"/>
  <c r="IZ147" i="5"/>
  <c r="JL147" i="5"/>
  <c r="JX147" i="5"/>
  <c r="KJ147" i="5"/>
  <c r="KV147" i="5"/>
  <c r="LH147" i="5"/>
  <c r="LT147" i="5"/>
  <c r="MF147" i="5"/>
  <c r="MR147" i="5"/>
  <c r="ND147" i="5"/>
  <c r="NP147" i="5"/>
  <c r="U147" i="5"/>
  <c r="AG147" i="5"/>
  <c r="AS147" i="5"/>
  <c r="BE147" i="5"/>
  <c r="BQ147" i="5"/>
  <c r="CC147" i="5"/>
  <c r="CO147" i="5"/>
  <c r="DA147" i="5"/>
  <c r="DM147" i="5"/>
  <c r="DY147" i="5"/>
  <c r="EK147" i="5"/>
  <c r="EW147" i="5"/>
  <c r="FI147" i="5"/>
  <c r="FU147" i="5"/>
  <c r="GG147" i="5"/>
  <c r="GS147" i="5"/>
  <c r="HE147" i="5"/>
  <c r="HQ147" i="5"/>
  <c r="IC147" i="5"/>
  <c r="IO147" i="5"/>
  <c r="JA147" i="5"/>
  <c r="JM147" i="5"/>
  <c r="JY147" i="5"/>
  <c r="KK147" i="5"/>
  <c r="V147" i="5"/>
  <c r="AT147" i="5"/>
  <c r="BR147" i="5"/>
  <c r="CP147" i="5"/>
  <c r="DN147" i="5"/>
  <c r="EL147" i="5"/>
  <c r="FJ147" i="5"/>
  <c r="GH147" i="5"/>
  <c r="HF147" i="5"/>
  <c r="ID147" i="5"/>
  <c r="JB147" i="5"/>
  <c r="JZ147" i="5"/>
  <c r="KW147" i="5"/>
  <c r="LN147" i="5"/>
  <c r="MJ147" i="5"/>
  <c r="NF147" i="5"/>
  <c r="W147" i="5"/>
  <c r="AU147" i="5"/>
  <c r="BS147" i="5"/>
  <c r="CQ147" i="5"/>
  <c r="DO147" i="5"/>
  <c r="EM147" i="5"/>
  <c r="FK147" i="5"/>
  <c r="GI147" i="5"/>
  <c r="HG147" i="5"/>
  <c r="IE147" i="5"/>
  <c r="JC147" i="5"/>
  <c r="KA147" i="5"/>
  <c r="KX147" i="5"/>
  <c r="LS147" i="5"/>
  <c r="MK147" i="5"/>
  <c r="NG147" i="5"/>
  <c r="X147" i="5"/>
  <c r="AV147" i="5"/>
  <c r="BT147" i="5"/>
  <c r="CR147" i="5"/>
  <c r="DP147" i="5"/>
  <c r="EN147" i="5"/>
  <c r="FL147" i="5"/>
  <c r="GJ147" i="5"/>
  <c r="HH147" i="5"/>
  <c r="IF147" i="5"/>
  <c r="JD147" i="5"/>
  <c r="KB147" i="5"/>
  <c r="KY147" i="5"/>
  <c r="LU147" i="5"/>
  <c r="ML147" i="5"/>
  <c r="NH147" i="5"/>
  <c r="Y147" i="5"/>
  <c r="AW147" i="5"/>
  <c r="BU147" i="5"/>
  <c r="CS147" i="5"/>
  <c r="DQ147" i="5"/>
  <c r="EO147" i="5"/>
  <c r="FM147" i="5"/>
  <c r="GK147" i="5"/>
  <c r="HI147" i="5"/>
  <c r="IG147" i="5"/>
  <c r="JE147" i="5"/>
  <c r="KC147" i="5"/>
  <c r="KZ147" i="5"/>
  <c r="LV147" i="5"/>
  <c r="MQ147" i="5"/>
  <c r="NI147" i="5"/>
  <c r="Z147" i="5"/>
  <c r="AX147" i="5"/>
  <c r="BV147" i="5"/>
  <c r="CT147" i="5"/>
  <c r="DR147" i="5"/>
  <c r="EP147" i="5"/>
  <c r="FN147" i="5"/>
  <c r="GL147" i="5"/>
  <c r="HJ147" i="5"/>
  <c r="IH147" i="5"/>
  <c r="JF147" i="5"/>
  <c r="KD147" i="5"/>
  <c r="LA147" i="5"/>
  <c r="LW147" i="5"/>
  <c r="MS147" i="5"/>
  <c r="NJ147" i="5"/>
  <c r="AE147" i="5"/>
  <c r="BC147" i="5"/>
  <c r="CA147" i="5"/>
  <c r="CY147" i="5"/>
  <c r="DW147" i="5"/>
  <c r="EU147" i="5"/>
  <c r="FS147" i="5"/>
  <c r="GQ147" i="5"/>
  <c r="HO147" i="5"/>
  <c r="IM147" i="5"/>
  <c r="JK147" i="5"/>
  <c r="KI147" i="5"/>
  <c r="LB147" i="5"/>
  <c r="LX147" i="5"/>
  <c r="MT147" i="5"/>
  <c r="NO147" i="5"/>
  <c r="AH147" i="5"/>
  <c r="BF147" i="5"/>
  <c r="CD147" i="5"/>
  <c r="DB147" i="5"/>
  <c r="DZ147" i="5"/>
  <c r="EX147" i="5"/>
  <c r="FV147" i="5"/>
  <c r="GT147" i="5"/>
  <c r="HR147" i="5"/>
  <c r="IP147" i="5"/>
  <c r="JN147" i="5"/>
  <c r="KL147" i="5"/>
  <c r="LG147" i="5"/>
  <c r="LY147" i="5"/>
  <c r="MU147" i="5"/>
  <c r="NQ147" i="5"/>
  <c r="AI147" i="5"/>
  <c r="BG147" i="5"/>
  <c r="CE147" i="5"/>
  <c r="DC147" i="5"/>
  <c r="EA147" i="5"/>
  <c r="EY147" i="5"/>
  <c r="FW147" i="5"/>
  <c r="GU147" i="5"/>
  <c r="HS147" i="5"/>
  <c r="IQ147" i="5"/>
  <c r="JO147" i="5"/>
  <c r="KM147" i="5"/>
  <c r="LI147" i="5"/>
  <c r="LZ147" i="5"/>
  <c r="MV147" i="5"/>
  <c r="NR147" i="5"/>
  <c r="AJ147" i="5"/>
  <c r="BH147" i="5"/>
  <c r="CF147" i="5"/>
  <c r="DD147" i="5"/>
  <c r="EB147" i="5"/>
  <c r="EZ147" i="5"/>
  <c r="FX147" i="5"/>
  <c r="GV147" i="5"/>
  <c r="HT147" i="5"/>
  <c r="IR147" i="5"/>
  <c r="JP147" i="5"/>
  <c r="KN147" i="5"/>
  <c r="LJ147" i="5"/>
  <c r="ME147" i="5"/>
  <c r="MW147" i="5"/>
  <c r="NS147" i="5"/>
  <c r="AK147" i="5"/>
  <c r="BI147" i="5"/>
  <c r="CG147" i="5"/>
  <c r="DE147" i="5"/>
  <c r="EC147" i="5"/>
  <c r="FA147" i="5"/>
  <c r="FY147" i="5"/>
  <c r="GW147" i="5"/>
  <c r="HU147" i="5"/>
  <c r="IS147" i="5"/>
  <c r="JQ147" i="5"/>
  <c r="KO147" i="5"/>
  <c r="LK147" i="5"/>
  <c r="MG147" i="5"/>
  <c r="MX147" i="5"/>
  <c r="NT147" i="5"/>
  <c r="AL147" i="5"/>
  <c r="BJ147" i="5"/>
  <c r="CH147" i="5"/>
  <c r="DF147" i="5"/>
  <c r="ED147" i="5"/>
  <c r="FB147" i="5"/>
  <c r="FZ147" i="5"/>
  <c r="GX147" i="5"/>
  <c r="HV147" i="5"/>
  <c r="IT147" i="5"/>
  <c r="JR147" i="5"/>
  <c r="KP147" i="5"/>
  <c r="LL147" i="5"/>
  <c r="MH147" i="5"/>
  <c r="NC147" i="5"/>
  <c r="S147" i="5"/>
  <c r="AQ147" i="5"/>
  <c r="BO147" i="5"/>
  <c r="CM147" i="5"/>
  <c r="DK147" i="5"/>
  <c r="EI147" i="5"/>
  <c r="FG147" i="5"/>
  <c r="GE147" i="5"/>
  <c r="HC147" i="5"/>
  <c r="IA147" i="5"/>
  <c r="IY147" i="5"/>
  <c r="JW147" i="5"/>
  <c r="KU147" i="5"/>
  <c r="LM147" i="5"/>
  <c r="MI147" i="5"/>
  <c r="NE147" i="5"/>
  <c r="V163" i="5"/>
  <c r="AH163" i="5"/>
  <c r="AT163" i="5"/>
  <c r="BF163" i="5"/>
  <c r="BR163" i="5"/>
  <c r="CD163" i="5"/>
  <c r="CP163" i="5"/>
  <c r="DB163" i="5"/>
  <c r="DN163" i="5"/>
  <c r="DZ163" i="5"/>
  <c r="EL163" i="5"/>
  <c r="EX163" i="5"/>
  <c r="FJ163" i="5"/>
  <c r="FV163" i="5"/>
  <c r="GH163" i="5"/>
  <c r="GT163" i="5"/>
  <c r="HF163" i="5"/>
  <c r="HR163" i="5"/>
  <c r="ID163" i="5"/>
  <c r="IP163" i="5"/>
  <c r="JB163" i="5"/>
  <c r="JN163" i="5"/>
  <c r="JZ163" i="5"/>
  <c r="KL163" i="5"/>
  <c r="KX163" i="5"/>
  <c r="LJ163" i="5"/>
  <c r="LV163" i="5"/>
  <c r="MH163" i="5"/>
  <c r="MT163" i="5"/>
  <c r="NF163" i="5"/>
  <c r="NR163" i="5"/>
  <c r="W163" i="5"/>
  <c r="AI163" i="5"/>
  <c r="AU163" i="5"/>
  <c r="BG163" i="5"/>
  <c r="BS163" i="5"/>
  <c r="CE163" i="5"/>
  <c r="CQ163" i="5"/>
  <c r="DC163" i="5"/>
  <c r="DO163" i="5"/>
  <c r="EA163" i="5"/>
  <c r="EM163" i="5"/>
  <c r="EY163" i="5"/>
  <c r="FK163" i="5"/>
  <c r="FW163" i="5"/>
  <c r="GI163" i="5"/>
  <c r="GU163" i="5"/>
  <c r="HG163" i="5"/>
  <c r="HS163" i="5"/>
  <c r="IE163" i="5"/>
  <c r="IQ163" i="5"/>
  <c r="JC163" i="5"/>
  <c r="JO163" i="5"/>
  <c r="KA163" i="5"/>
  <c r="KM163" i="5"/>
  <c r="KY163" i="5"/>
  <c r="LK163" i="5"/>
  <c r="LW163" i="5"/>
  <c r="MI163" i="5"/>
  <c r="MU163" i="5"/>
  <c r="NG163" i="5"/>
  <c r="NS163" i="5"/>
  <c r="X163" i="5"/>
  <c r="AJ163" i="5"/>
  <c r="AV163" i="5"/>
  <c r="BH163" i="5"/>
  <c r="BT163" i="5"/>
  <c r="CF163" i="5"/>
  <c r="CR163" i="5"/>
  <c r="DD163" i="5"/>
  <c r="DP163" i="5"/>
  <c r="EB163" i="5"/>
  <c r="EN163" i="5"/>
  <c r="EZ163" i="5"/>
  <c r="FL163" i="5"/>
  <c r="FX163" i="5"/>
  <c r="GJ163" i="5"/>
  <c r="GV163" i="5"/>
  <c r="HH163" i="5"/>
  <c r="HT163" i="5"/>
  <c r="IF163" i="5"/>
  <c r="Y163" i="5"/>
  <c r="AK163" i="5"/>
  <c r="AW163" i="5"/>
  <c r="BI163" i="5"/>
  <c r="BU163" i="5"/>
  <c r="CG163" i="5"/>
  <c r="CS163" i="5"/>
  <c r="DE163" i="5"/>
  <c r="DQ163" i="5"/>
  <c r="EC163" i="5"/>
  <c r="EO163" i="5"/>
  <c r="FA163" i="5"/>
  <c r="FM163" i="5"/>
  <c r="FY163" i="5"/>
  <c r="GK163" i="5"/>
  <c r="GW163" i="5"/>
  <c r="HI163" i="5"/>
  <c r="HU163" i="5"/>
  <c r="IG163" i="5"/>
  <c r="Z163" i="5"/>
  <c r="AL163" i="5"/>
  <c r="AX163" i="5"/>
  <c r="BJ163" i="5"/>
  <c r="BV163" i="5"/>
  <c r="CH163" i="5"/>
  <c r="AF163" i="5"/>
  <c r="BB163" i="5"/>
  <c r="BX163" i="5"/>
  <c r="CO163" i="5"/>
  <c r="DI163" i="5"/>
  <c r="DY163" i="5"/>
  <c r="ES163" i="5"/>
  <c r="FI163" i="5"/>
  <c r="GC163" i="5"/>
  <c r="GS163" i="5"/>
  <c r="HM163" i="5"/>
  <c r="IC163" i="5"/>
  <c r="IU163" i="5"/>
  <c r="JI163" i="5"/>
  <c r="JW163" i="5"/>
  <c r="KK163" i="5"/>
  <c r="LA163" i="5"/>
  <c r="LO163" i="5"/>
  <c r="MC163" i="5"/>
  <c r="MQ163" i="5"/>
  <c r="NE163" i="5"/>
  <c r="AG163" i="5"/>
  <c r="BC163" i="5"/>
  <c r="BY163" i="5"/>
  <c r="CT163" i="5"/>
  <c r="DJ163" i="5"/>
  <c r="ED163" i="5"/>
  <c r="ET163" i="5"/>
  <c r="FN163" i="5"/>
  <c r="GD163" i="5"/>
  <c r="GX163" i="5"/>
  <c r="HN163" i="5"/>
  <c r="IH163" i="5"/>
  <c r="IV163" i="5"/>
  <c r="JJ163" i="5"/>
  <c r="JX163" i="5"/>
  <c r="KN163" i="5"/>
  <c r="LB163" i="5"/>
  <c r="LP163" i="5"/>
  <c r="MD163" i="5"/>
  <c r="MR163" i="5"/>
  <c r="NH163" i="5"/>
  <c r="AM163" i="5"/>
  <c r="BD163" i="5"/>
  <c r="BZ163" i="5"/>
  <c r="CU163" i="5"/>
  <c r="DK163" i="5"/>
  <c r="EE163" i="5"/>
  <c r="EU163" i="5"/>
  <c r="FO163" i="5"/>
  <c r="GE163" i="5"/>
  <c r="GY163" i="5"/>
  <c r="HO163" i="5"/>
  <c r="II163" i="5"/>
  <c r="IW163" i="5"/>
  <c r="JK163" i="5"/>
  <c r="JY163" i="5"/>
  <c r="KO163" i="5"/>
  <c r="LC163" i="5"/>
  <c r="LQ163" i="5"/>
  <c r="ME163" i="5"/>
  <c r="MS163" i="5"/>
  <c r="NI163" i="5"/>
  <c r="AN163" i="5"/>
  <c r="BE163" i="5"/>
  <c r="CA163" i="5"/>
  <c r="CV163" i="5"/>
  <c r="DL163" i="5"/>
  <c r="EF163" i="5"/>
  <c r="EV163" i="5"/>
  <c r="FP163" i="5"/>
  <c r="GF163" i="5"/>
  <c r="GZ163" i="5"/>
  <c r="HP163" i="5"/>
  <c r="IJ163" i="5"/>
  <c r="IX163" i="5"/>
  <c r="JL163" i="5"/>
  <c r="KB163" i="5"/>
  <c r="KP163" i="5"/>
  <c r="LD163" i="5"/>
  <c r="LR163" i="5"/>
  <c r="MF163" i="5"/>
  <c r="MV163" i="5"/>
  <c r="NJ163" i="5"/>
  <c r="AO163" i="5"/>
  <c r="BK163" i="5"/>
  <c r="CB163" i="5"/>
  <c r="CW163" i="5"/>
  <c r="DM163" i="5"/>
  <c r="EG163" i="5"/>
  <c r="EW163" i="5"/>
  <c r="FQ163" i="5"/>
  <c r="GG163" i="5"/>
  <c r="HA163" i="5"/>
  <c r="HQ163" i="5"/>
  <c r="IK163" i="5"/>
  <c r="IY163" i="5"/>
  <c r="JM163" i="5"/>
  <c r="KC163" i="5"/>
  <c r="KQ163" i="5"/>
  <c r="LE163" i="5"/>
  <c r="LS163" i="5"/>
  <c r="MG163" i="5"/>
  <c r="MW163" i="5"/>
  <c r="NK163" i="5"/>
  <c r="T163" i="5"/>
  <c r="AP163" i="5"/>
  <c r="BL163" i="5"/>
  <c r="CC163" i="5"/>
  <c r="CX163" i="5"/>
  <c r="DR163" i="5"/>
  <c r="EH163" i="5"/>
  <c r="FB163" i="5"/>
  <c r="FR163" i="5"/>
  <c r="GL163" i="5"/>
  <c r="HB163" i="5"/>
  <c r="HV163" i="5"/>
  <c r="IL163" i="5"/>
  <c r="IZ163" i="5"/>
  <c r="JP163" i="5"/>
  <c r="KD163" i="5"/>
  <c r="KR163" i="5"/>
  <c r="LF163" i="5"/>
  <c r="LT163" i="5"/>
  <c r="MJ163" i="5"/>
  <c r="MX163" i="5"/>
  <c r="NL163" i="5"/>
  <c r="U163" i="5"/>
  <c r="AQ163" i="5"/>
  <c r="BM163" i="5"/>
  <c r="CI163" i="5"/>
  <c r="CY163" i="5"/>
  <c r="DS163" i="5"/>
  <c r="EI163" i="5"/>
  <c r="FC163" i="5"/>
  <c r="FS163" i="5"/>
  <c r="GM163" i="5"/>
  <c r="HC163" i="5"/>
  <c r="HW163" i="5"/>
  <c r="IM163" i="5"/>
  <c r="JA163" i="5"/>
  <c r="JQ163" i="5"/>
  <c r="KE163" i="5"/>
  <c r="KS163" i="5"/>
  <c r="LG163" i="5"/>
  <c r="LU163" i="5"/>
  <c r="MK163" i="5"/>
  <c r="MY163" i="5"/>
  <c r="NM163" i="5"/>
  <c r="AA163" i="5"/>
  <c r="AR163" i="5"/>
  <c r="BN163" i="5"/>
  <c r="CJ163" i="5"/>
  <c r="CZ163" i="5"/>
  <c r="DT163" i="5"/>
  <c r="EJ163" i="5"/>
  <c r="FD163" i="5"/>
  <c r="FT163" i="5"/>
  <c r="GN163" i="5"/>
  <c r="HD163" i="5"/>
  <c r="HX163" i="5"/>
  <c r="IN163" i="5"/>
  <c r="JD163" i="5"/>
  <c r="JR163" i="5"/>
  <c r="KF163" i="5"/>
  <c r="KT163" i="5"/>
  <c r="LH163" i="5"/>
  <c r="LX163" i="5"/>
  <c r="ML163" i="5"/>
  <c r="MZ163" i="5"/>
  <c r="NN163" i="5"/>
  <c r="AB163" i="5"/>
  <c r="AS163" i="5"/>
  <c r="BO163" i="5"/>
  <c r="CK163" i="5"/>
  <c r="DA163" i="5"/>
  <c r="DU163" i="5"/>
  <c r="EK163" i="5"/>
  <c r="FE163" i="5"/>
  <c r="FU163" i="5"/>
  <c r="GO163" i="5"/>
  <c r="HE163" i="5"/>
  <c r="HY163" i="5"/>
  <c r="IO163" i="5"/>
  <c r="JE163" i="5"/>
  <c r="JS163" i="5"/>
  <c r="KG163" i="5"/>
  <c r="KU163" i="5"/>
  <c r="LI163" i="5"/>
  <c r="LY163" i="5"/>
  <c r="MM163" i="5"/>
  <c r="NA163" i="5"/>
  <c r="NO163" i="5"/>
  <c r="CL163" i="5"/>
  <c r="FF163" i="5"/>
  <c r="HZ163" i="5"/>
  <c r="KH163" i="5"/>
  <c r="MN163" i="5"/>
  <c r="CM163" i="5"/>
  <c r="FG163" i="5"/>
  <c r="IA163" i="5"/>
  <c r="KI163" i="5"/>
  <c r="MO163" i="5"/>
  <c r="CN163" i="5"/>
  <c r="FH163" i="5"/>
  <c r="IB163" i="5"/>
  <c r="KJ163" i="5"/>
  <c r="MP163" i="5"/>
  <c r="AC163" i="5"/>
  <c r="DF163" i="5"/>
  <c r="FZ163" i="5"/>
  <c r="IR163" i="5"/>
  <c r="KV163" i="5"/>
  <c r="NB163" i="5"/>
  <c r="AD163" i="5"/>
  <c r="DG163" i="5"/>
  <c r="GA163" i="5"/>
  <c r="IS163" i="5"/>
  <c r="KW163" i="5"/>
  <c r="NC163" i="5"/>
  <c r="AE163" i="5"/>
  <c r="DH163" i="5"/>
  <c r="GB163" i="5"/>
  <c r="IT163" i="5"/>
  <c r="KZ163" i="5"/>
  <c r="ND163" i="5"/>
  <c r="AY163" i="5"/>
  <c r="DV163" i="5"/>
  <c r="GP163" i="5"/>
  <c r="JF163" i="5"/>
  <c r="LL163" i="5"/>
  <c r="NP163" i="5"/>
  <c r="AZ163" i="5"/>
  <c r="DW163" i="5"/>
  <c r="GQ163" i="5"/>
  <c r="JG163" i="5"/>
  <c r="LM163" i="5"/>
  <c r="NQ163" i="5"/>
  <c r="BA163" i="5"/>
  <c r="DX163" i="5"/>
  <c r="GR163" i="5"/>
  <c r="JH163" i="5"/>
  <c r="LN163" i="5"/>
  <c r="NT163" i="5"/>
  <c r="BP163" i="5"/>
  <c r="EP163" i="5"/>
  <c r="HJ163" i="5"/>
  <c r="JT163" i="5"/>
  <c r="LZ163" i="5"/>
  <c r="BQ163" i="5"/>
  <c r="S163" i="5"/>
  <c r="BW163" i="5"/>
  <c r="EQ163" i="5"/>
  <c r="ER163" i="5"/>
  <c r="HK163" i="5"/>
  <c r="HL163" i="5"/>
  <c r="JU163" i="5"/>
  <c r="JV163" i="5"/>
  <c r="MA163" i="5"/>
  <c r="MB163" i="5"/>
  <c r="AE169" i="5"/>
  <c r="AQ169" i="5"/>
  <c r="BC169" i="5"/>
  <c r="BO169" i="5"/>
  <c r="CA169" i="5"/>
  <c r="CM169" i="5"/>
  <c r="CY169" i="5"/>
  <c r="DK169" i="5"/>
  <c r="DW169" i="5"/>
  <c r="EI169" i="5"/>
  <c r="EU169" i="5"/>
  <c r="FG169" i="5"/>
  <c r="FS169" i="5"/>
  <c r="GE169" i="5"/>
  <c r="GQ169" i="5"/>
  <c r="HC169" i="5"/>
  <c r="HO169" i="5"/>
  <c r="IA169" i="5"/>
  <c r="IM169" i="5"/>
  <c r="IY169" i="5"/>
  <c r="JK169" i="5"/>
  <c r="JW169" i="5"/>
  <c r="KI169" i="5"/>
  <c r="KU169" i="5"/>
  <c r="LG169" i="5"/>
  <c r="LS169" i="5"/>
  <c r="ME169" i="5"/>
  <c r="MQ169" i="5"/>
  <c r="NC169" i="5"/>
  <c r="NO169" i="5"/>
  <c r="T169" i="5"/>
  <c r="AF169" i="5"/>
  <c r="AR169" i="5"/>
  <c r="BD169" i="5"/>
  <c r="BP169" i="5"/>
  <c r="CB169" i="5"/>
  <c r="CN169" i="5"/>
  <c r="CZ169" i="5"/>
  <c r="DL169" i="5"/>
  <c r="DX169" i="5"/>
  <c r="EJ169" i="5"/>
  <c r="EV169" i="5"/>
  <c r="FH169" i="5"/>
  <c r="FT169" i="5"/>
  <c r="GF169" i="5"/>
  <c r="GR169" i="5"/>
  <c r="HD169" i="5"/>
  <c r="HP169" i="5"/>
  <c r="IB169" i="5"/>
  <c r="IN169" i="5"/>
  <c r="IZ169" i="5"/>
  <c r="JL169" i="5"/>
  <c r="JX169" i="5"/>
  <c r="KJ169" i="5"/>
  <c r="KV169" i="5"/>
  <c r="LH169" i="5"/>
  <c r="LT169" i="5"/>
  <c r="MF169" i="5"/>
  <c r="MR169" i="5"/>
  <c r="ND169" i="5"/>
  <c r="NP169" i="5"/>
  <c r="S169" i="5"/>
  <c r="U169" i="5"/>
  <c r="AG169" i="5"/>
  <c r="AS169" i="5"/>
  <c r="BE169" i="5"/>
  <c r="BQ169" i="5"/>
  <c r="CC169" i="5"/>
  <c r="CO169" i="5"/>
  <c r="DA169" i="5"/>
  <c r="DM169" i="5"/>
  <c r="DY169" i="5"/>
  <c r="EK169" i="5"/>
  <c r="EW169" i="5"/>
  <c r="FI169" i="5"/>
  <c r="FU169" i="5"/>
  <c r="GG169" i="5"/>
  <c r="GS169" i="5"/>
  <c r="HE169" i="5"/>
  <c r="HQ169" i="5"/>
  <c r="IC169" i="5"/>
  <c r="IO169" i="5"/>
  <c r="JA169" i="5"/>
  <c r="JM169" i="5"/>
  <c r="JY169" i="5"/>
  <c r="KK169" i="5"/>
  <c r="KW169" i="5"/>
  <c r="LI169" i="5"/>
  <c r="V169" i="5"/>
  <c r="AH169" i="5"/>
  <c r="AT169" i="5"/>
  <c r="BF169" i="5"/>
  <c r="BR169" i="5"/>
  <c r="CD169" i="5"/>
  <c r="CP169" i="5"/>
  <c r="DB169" i="5"/>
  <c r="DN169" i="5"/>
  <c r="DZ169" i="5"/>
  <c r="EL169" i="5"/>
  <c r="EX169" i="5"/>
  <c r="FJ169" i="5"/>
  <c r="FV169" i="5"/>
  <c r="GH169" i="5"/>
  <c r="GT169" i="5"/>
  <c r="HF169" i="5"/>
  <c r="HR169" i="5"/>
  <c r="ID169" i="5"/>
  <c r="IP169" i="5"/>
  <c r="JB169" i="5"/>
  <c r="JN169" i="5"/>
  <c r="JZ169" i="5"/>
  <c r="KL169" i="5"/>
  <c r="KX169" i="5"/>
  <c r="LJ169" i="5"/>
  <c r="W169" i="5"/>
  <c r="AI169" i="5"/>
  <c r="AU169" i="5"/>
  <c r="BG169" i="5"/>
  <c r="BS169" i="5"/>
  <c r="CE169" i="5"/>
  <c r="CQ169" i="5"/>
  <c r="DC169" i="5"/>
  <c r="DO169" i="5"/>
  <c r="EA169" i="5"/>
  <c r="EM169" i="5"/>
  <c r="EY169" i="5"/>
  <c r="FK169" i="5"/>
  <c r="FW169" i="5"/>
  <c r="X169" i="5"/>
  <c r="AJ169" i="5"/>
  <c r="AV169" i="5"/>
  <c r="BH169" i="5"/>
  <c r="BT169" i="5"/>
  <c r="CF169" i="5"/>
  <c r="CR169" i="5"/>
  <c r="DD169" i="5"/>
  <c r="DP169" i="5"/>
  <c r="EB169" i="5"/>
  <c r="EN169" i="5"/>
  <c r="EZ169" i="5"/>
  <c r="FL169" i="5"/>
  <c r="FX169" i="5"/>
  <c r="GJ169" i="5"/>
  <c r="GV169" i="5"/>
  <c r="HH169" i="5"/>
  <c r="HT169" i="5"/>
  <c r="IF169" i="5"/>
  <c r="IR169" i="5"/>
  <c r="JD169" i="5"/>
  <c r="JP169" i="5"/>
  <c r="KB169" i="5"/>
  <c r="KN169" i="5"/>
  <c r="KZ169" i="5"/>
  <c r="LL169" i="5"/>
  <c r="LX169" i="5"/>
  <c r="Y169" i="5"/>
  <c r="AK169" i="5"/>
  <c r="AW169" i="5"/>
  <c r="BI169" i="5"/>
  <c r="BU169" i="5"/>
  <c r="CG169" i="5"/>
  <c r="CS169" i="5"/>
  <c r="DE169" i="5"/>
  <c r="Z169" i="5"/>
  <c r="AL169" i="5"/>
  <c r="AX169" i="5"/>
  <c r="BJ169" i="5"/>
  <c r="BV169" i="5"/>
  <c r="CH169" i="5"/>
  <c r="CT169" i="5"/>
  <c r="DF169" i="5"/>
  <c r="DR169" i="5"/>
  <c r="ED169" i="5"/>
  <c r="EP169" i="5"/>
  <c r="FB169" i="5"/>
  <c r="FN169" i="5"/>
  <c r="FZ169" i="5"/>
  <c r="GL169" i="5"/>
  <c r="GX169" i="5"/>
  <c r="HJ169" i="5"/>
  <c r="HV169" i="5"/>
  <c r="IH169" i="5"/>
  <c r="IT169" i="5"/>
  <c r="JF169" i="5"/>
  <c r="JR169" i="5"/>
  <c r="KD169" i="5"/>
  <c r="AN169" i="5"/>
  <c r="BX169" i="5"/>
  <c r="DH169" i="5"/>
  <c r="EH169" i="5"/>
  <c r="FO169" i="5"/>
  <c r="GN169" i="5"/>
  <c r="HL169" i="5"/>
  <c r="IJ169" i="5"/>
  <c r="JH169" i="5"/>
  <c r="KF169" i="5"/>
  <c r="LB169" i="5"/>
  <c r="LU169" i="5"/>
  <c r="MJ169" i="5"/>
  <c r="MX169" i="5"/>
  <c r="NL169" i="5"/>
  <c r="AO169" i="5"/>
  <c r="BY169" i="5"/>
  <c r="DI169" i="5"/>
  <c r="EO169" i="5"/>
  <c r="FP169" i="5"/>
  <c r="GO169" i="5"/>
  <c r="HM169" i="5"/>
  <c r="IK169" i="5"/>
  <c r="JI169" i="5"/>
  <c r="KG169" i="5"/>
  <c r="LC169" i="5"/>
  <c r="LV169" i="5"/>
  <c r="MK169" i="5"/>
  <c r="MY169" i="5"/>
  <c r="NM169" i="5"/>
  <c r="AP169" i="5"/>
  <c r="BZ169" i="5"/>
  <c r="DJ169" i="5"/>
  <c r="EQ169" i="5"/>
  <c r="FQ169" i="5"/>
  <c r="GP169" i="5"/>
  <c r="HN169" i="5"/>
  <c r="IL169" i="5"/>
  <c r="JJ169" i="5"/>
  <c r="KH169" i="5"/>
  <c r="LD169" i="5"/>
  <c r="LW169" i="5"/>
  <c r="ML169" i="5"/>
  <c r="MZ169" i="5"/>
  <c r="NN169" i="5"/>
  <c r="AY169" i="5"/>
  <c r="CI169" i="5"/>
  <c r="DQ169" i="5"/>
  <c r="ER169" i="5"/>
  <c r="FR169" i="5"/>
  <c r="GU169" i="5"/>
  <c r="HS169" i="5"/>
  <c r="IQ169" i="5"/>
  <c r="JO169" i="5"/>
  <c r="KM169" i="5"/>
  <c r="LE169" i="5"/>
  <c r="LY169" i="5"/>
  <c r="MM169" i="5"/>
  <c r="NA169" i="5"/>
  <c r="NQ169" i="5"/>
  <c r="AZ169" i="5"/>
  <c r="CJ169" i="5"/>
  <c r="DS169" i="5"/>
  <c r="ES169" i="5"/>
  <c r="FY169" i="5"/>
  <c r="GW169" i="5"/>
  <c r="HU169" i="5"/>
  <c r="IS169" i="5"/>
  <c r="JQ169" i="5"/>
  <c r="KO169" i="5"/>
  <c r="LF169" i="5"/>
  <c r="LZ169" i="5"/>
  <c r="MN169" i="5"/>
  <c r="NB169" i="5"/>
  <c r="NR169" i="5"/>
  <c r="BA169" i="5"/>
  <c r="CK169" i="5"/>
  <c r="DT169" i="5"/>
  <c r="ET169" i="5"/>
  <c r="GA169" i="5"/>
  <c r="GY169" i="5"/>
  <c r="HW169" i="5"/>
  <c r="IU169" i="5"/>
  <c r="JS169" i="5"/>
  <c r="KP169" i="5"/>
  <c r="LK169" i="5"/>
  <c r="MA169" i="5"/>
  <c r="MO169" i="5"/>
  <c r="NE169" i="5"/>
  <c r="NS169" i="5"/>
  <c r="BB169" i="5"/>
  <c r="CL169" i="5"/>
  <c r="DU169" i="5"/>
  <c r="FA169" i="5"/>
  <c r="GB169" i="5"/>
  <c r="GZ169" i="5"/>
  <c r="HX169" i="5"/>
  <c r="IV169" i="5"/>
  <c r="JT169" i="5"/>
  <c r="KQ169" i="5"/>
  <c r="LM169" i="5"/>
  <c r="MB169" i="5"/>
  <c r="MP169" i="5"/>
  <c r="NF169" i="5"/>
  <c r="NT169" i="5"/>
  <c r="AA169" i="5"/>
  <c r="BK169" i="5"/>
  <c r="CU169" i="5"/>
  <c r="DV169" i="5"/>
  <c r="FC169" i="5"/>
  <c r="GC169" i="5"/>
  <c r="HA169" i="5"/>
  <c r="HY169" i="5"/>
  <c r="IW169" i="5"/>
  <c r="JU169" i="5"/>
  <c r="KR169" i="5"/>
  <c r="LN169" i="5"/>
  <c r="MC169" i="5"/>
  <c r="MS169" i="5"/>
  <c r="NG169" i="5"/>
  <c r="AB169" i="5"/>
  <c r="BL169" i="5"/>
  <c r="CV169" i="5"/>
  <c r="EC169" i="5"/>
  <c r="FD169" i="5"/>
  <c r="GD169" i="5"/>
  <c r="HB169" i="5"/>
  <c r="HZ169" i="5"/>
  <c r="IX169" i="5"/>
  <c r="JV169" i="5"/>
  <c r="KS169" i="5"/>
  <c r="LO169" i="5"/>
  <c r="MD169" i="5"/>
  <c r="MT169" i="5"/>
  <c r="NH169" i="5"/>
  <c r="AM169" i="5"/>
  <c r="BW169" i="5"/>
  <c r="DG169" i="5"/>
  <c r="EG169" i="5"/>
  <c r="FM169" i="5"/>
  <c r="GM169" i="5"/>
  <c r="HK169" i="5"/>
  <c r="II169" i="5"/>
  <c r="JG169" i="5"/>
  <c r="KE169" i="5"/>
  <c r="LA169" i="5"/>
  <c r="LR169" i="5"/>
  <c r="MI169" i="5"/>
  <c r="MW169" i="5"/>
  <c r="NK169" i="5"/>
  <c r="FF169" i="5"/>
  <c r="KY169" i="5"/>
  <c r="GI169" i="5"/>
  <c r="LP169" i="5"/>
  <c r="GK169" i="5"/>
  <c r="LQ169" i="5"/>
  <c r="AC169" i="5"/>
  <c r="HG169" i="5"/>
  <c r="MG169" i="5"/>
  <c r="AD169" i="5"/>
  <c r="HI169" i="5"/>
  <c r="MH169" i="5"/>
  <c r="BM169" i="5"/>
  <c r="IE169" i="5"/>
  <c r="MU169" i="5"/>
  <c r="BN169" i="5"/>
  <c r="IG169" i="5"/>
  <c r="MV169" i="5"/>
  <c r="CW169" i="5"/>
  <c r="JC169" i="5"/>
  <c r="NI169" i="5"/>
  <c r="CX169" i="5"/>
  <c r="JE169" i="5"/>
  <c r="NJ169" i="5"/>
  <c r="FE169" i="5"/>
  <c r="KT169" i="5"/>
  <c r="EE169" i="5"/>
  <c r="EF169" i="5"/>
  <c r="KA169" i="5"/>
  <c r="KC169" i="5"/>
  <c r="S115" i="5"/>
  <c r="S121" i="5"/>
  <c r="S84" i="5"/>
  <c r="S90" i="5"/>
  <c r="AE152" i="5"/>
  <c r="AQ152" i="5"/>
  <c r="BC152" i="5"/>
  <c r="BO152" i="5"/>
  <c r="CA152" i="5"/>
  <c r="CM152" i="5"/>
  <c r="CY152" i="5"/>
  <c r="DK152" i="5"/>
  <c r="DW152" i="5"/>
  <c r="EI152" i="5"/>
  <c r="EU152" i="5"/>
  <c r="FG152" i="5"/>
  <c r="FS152" i="5"/>
  <c r="GE152" i="5"/>
  <c r="GQ152" i="5"/>
  <c r="HC152" i="5"/>
  <c r="HO152" i="5"/>
  <c r="IA152" i="5"/>
  <c r="IM152" i="5"/>
  <c r="U152" i="5"/>
  <c r="AG152" i="5"/>
  <c r="AS152" i="5"/>
  <c r="BE152" i="5"/>
  <c r="BQ152" i="5"/>
  <c r="CC152" i="5"/>
  <c r="CO152" i="5"/>
  <c r="DA152" i="5"/>
  <c r="DM152" i="5"/>
  <c r="DY152" i="5"/>
  <c r="EK152" i="5"/>
  <c r="EW152" i="5"/>
  <c r="FI152" i="5"/>
  <c r="FU152" i="5"/>
  <c r="GG152" i="5"/>
  <c r="GS152" i="5"/>
  <c r="HE152" i="5"/>
  <c r="HQ152" i="5"/>
  <c r="IC152" i="5"/>
  <c r="IO152" i="5"/>
  <c r="V152" i="5"/>
  <c r="AH152" i="5"/>
  <c r="AT152" i="5"/>
  <c r="BF152" i="5"/>
  <c r="BR152" i="5"/>
  <c r="CD152" i="5"/>
  <c r="CP152" i="5"/>
  <c r="DB152" i="5"/>
  <c r="DN152" i="5"/>
  <c r="DZ152" i="5"/>
  <c r="EL152" i="5"/>
  <c r="EX152" i="5"/>
  <c r="FJ152" i="5"/>
  <c r="FV152" i="5"/>
  <c r="GH152" i="5"/>
  <c r="GT152" i="5"/>
  <c r="HF152" i="5"/>
  <c r="HR152" i="5"/>
  <c r="ID152" i="5"/>
  <c r="IP152" i="5"/>
  <c r="JB152" i="5"/>
  <c r="JN152" i="5"/>
  <c r="JZ152" i="5"/>
  <c r="KL152" i="5"/>
  <c r="KX152" i="5"/>
  <c r="LJ152" i="5"/>
  <c r="LV152" i="5"/>
  <c r="MH152" i="5"/>
  <c r="MT152" i="5"/>
  <c r="NF152" i="5"/>
  <c r="NR152" i="5"/>
  <c r="W152" i="5"/>
  <c r="AI152" i="5"/>
  <c r="AU152" i="5"/>
  <c r="BG152" i="5"/>
  <c r="BS152" i="5"/>
  <c r="CE152" i="5"/>
  <c r="CQ152" i="5"/>
  <c r="DC152" i="5"/>
  <c r="DO152" i="5"/>
  <c r="EA152" i="5"/>
  <c r="EM152" i="5"/>
  <c r="EY152" i="5"/>
  <c r="FK152" i="5"/>
  <c r="FW152" i="5"/>
  <c r="GI152" i="5"/>
  <c r="GU152" i="5"/>
  <c r="HG152" i="5"/>
  <c r="HS152" i="5"/>
  <c r="X152" i="5"/>
  <c r="AJ152" i="5"/>
  <c r="AV152" i="5"/>
  <c r="BH152" i="5"/>
  <c r="BT152" i="5"/>
  <c r="CF152" i="5"/>
  <c r="CR152" i="5"/>
  <c r="DD152" i="5"/>
  <c r="DP152" i="5"/>
  <c r="EB152" i="5"/>
  <c r="EN152" i="5"/>
  <c r="EZ152" i="5"/>
  <c r="FL152" i="5"/>
  <c r="FX152" i="5"/>
  <c r="GJ152" i="5"/>
  <c r="GV152" i="5"/>
  <c r="HH152" i="5"/>
  <c r="HT152" i="5"/>
  <c r="IF152" i="5"/>
  <c r="IR152" i="5"/>
  <c r="AA152" i="5"/>
  <c r="AB152" i="5"/>
  <c r="AX152" i="5"/>
  <c r="BP152" i="5"/>
  <c r="CK152" i="5"/>
  <c r="DG152" i="5"/>
  <c r="EC152" i="5"/>
  <c r="ET152" i="5"/>
  <c r="FP152" i="5"/>
  <c r="GL152" i="5"/>
  <c r="HD152" i="5"/>
  <c r="HY152" i="5"/>
  <c r="IS152" i="5"/>
  <c r="JF152" i="5"/>
  <c r="JS152" i="5"/>
  <c r="KF152" i="5"/>
  <c r="KS152" i="5"/>
  <c r="LF152" i="5"/>
  <c r="LS152" i="5"/>
  <c r="MF152" i="5"/>
  <c r="MS152" i="5"/>
  <c r="NG152" i="5"/>
  <c r="NT152" i="5"/>
  <c r="AC152" i="5"/>
  <c r="AY152" i="5"/>
  <c r="BU152" i="5"/>
  <c r="CL152" i="5"/>
  <c r="DH152" i="5"/>
  <c r="ED152" i="5"/>
  <c r="EV152" i="5"/>
  <c r="FQ152" i="5"/>
  <c r="GM152" i="5"/>
  <c r="HI152" i="5"/>
  <c r="HZ152" i="5"/>
  <c r="IT152" i="5"/>
  <c r="JG152" i="5"/>
  <c r="JT152" i="5"/>
  <c r="KG152" i="5"/>
  <c r="KT152" i="5"/>
  <c r="LG152" i="5"/>
  <c r="LT152" i="5"/>
  <c r="MG152" i="5"/>
  <c r="MU152" i="5"/>
  <c r="NH152" i="5"/>
  <c r="AD152" i="5"/>
  <c r="AZ152" i="5"/>
  <c r="BV152" i="5"/>
  <c r="CN152" i="5"/>
  <c r="DI152" i="5"/>
  <c r="EE152" i="5"/>
  <c r="FA152" i="5"/>
  <c r="FR152" i="5"/>
  <c r="GN152" i="5"/>
  <c r="HJ152" i="5"/>
  <c r="IB152" i="5"/>
  <c r="IU152" i="5"/>
  <c r="JH152" i="5"/>
  <c r="JU152" i="5"/>
  <c r="KH152" i="5"/>
  <c r="KU152" i="5"/>
  <c r="LH152" i="5"/>
  <c r="LU152" i="5"/>
  <c r="MI152" i="5"/>
  <c r="MV152" i="5"/>
  <c r="NI152" i="5"/>
  <c r="AF152" i="5"/>
  <c r="BA152" i="5"/>
  <c r="BW152" i="5"/>
  <c r="CS152" i="5"/>
  <c r="DJ152" i="5"/>
  <c r="EF152" i="5"/>
  <c r="FB152" i="5"/>
  <c r="FT152" i="5"/>
  <c r="GO152" i="5"/>
  <c r="HK152" i="5"/>
  <c r="IE152" i="5"/>
  <c r="IV152" i="5"/>
  <c r="JI152" i="5"/>
  <c r="JV152" i="5"/>
  <c r="KI152" i="5"/>
  <c r="KV152" i="5"/>
  <c r="LI152" i="5"/>
  <c r="LW152" i="5"/>
  <c r="MJ152" i="5"/>
  <c r="MW152" i="5"/>
  <c r="NJ152" i="5"/>
  <c r="AK152" i="5"/>
  <c r="BB152" i="5"/>
  <c r="BX152" i="5"/>
  <c r="CT152" i="5"/>
  <c r="DL152" i="5"/>
  <c r="EG152" i="5"/>
  <c r="FC152" i="5"/>
  <c r="FY152" i="5"/>
  <c r="GP152" i="5"/>
  <c r="HL152" i="5"/>
  <c r="IG152" i="5"/>
  <c r="IW152" i="5"/>
  <c r="JJ152" i="5"/>
  <c r="JW152" i="5"/>
  <c r="KJ152" i="5"/>
  <c r="KW152" i="5"/>
  <c r="LK152" i="5"/>
  <c r="LX152" i="5"/>
  <c r="MK152" i="5"/>
  <c r="MX152" i="5"/>
  <c r="NK152" i="5"/>
  <c r="AL152" i="5"/>
  <c r="BD152" i="5"/>
  <c r="BY152" i="5"/>
  <c r="CU152" i="5"/>
  <c r="DQ152" i="5"/>
  <c r="EH152" i="5"/>
  <c r="FD152" i="5"/>
  <c r="FZ152" i="5"/>
  <c r="GR152" i="5"/>
  <c r="HM152" i="5"/>
  <c r="IH152" i="5"/>
  <c r="IX152" i="5"/>
  <c r="JK152" i="5"/>
  <c r="JX152" i="5"/>
  <c r="KK152" i="5"/>
  <c r="KY152" i="5"/>
  <c r="LL152" i="5"/>
  <c r="LY152" i="5"/>
  <c r="ML152" i="5"/>
  <c r="MY152" i="5"/>
  <c r="NL152" i="5"/>
  <c r="AM152" i="5"/>
  <c r="BI152" i="5"/>
  <c r="BZ152" i="5"/>
  <c r="CV152" i="5"/>
  <c r="DR152" i="5"/>
  <c r="EJ152" i="5"/>
  <c r="FE152" i="5"/>
  <c r="GA152" i="5"/>
  <c r="GW152" i="5"/>
  <c r="HN152" i="5"/>
  <c r="II152" i="5"/>
  <c r="IY152" i="5"/>
  <c r="JL152" i="5"/>
  <c r="JY152" i="5"/>
  <c r="KM152" i="5"/>
  <c r="KZ152" i="5"/>
  <c r="LM152" i="5"/>
  <c r="LZ152" i="5"/>
  <c r="MM152" i="5"/>
  <c r="MZ152" i="5"/>
  <c r="NM152" i="5"/>
  <c r="AN152" i="5"/>
  <c r="BJ152" i="5"/>
  <c r="CB152" i="5"/>
  <c r="CW152" i="5"/>
  <c r="DS152" i="5"/>
  <c r="EO152" i="5"/>
  <c r="FF152" i="5"/>
  <c r="GB152" i="5"/>
  <c r="GX152" i="5"/>
  <c r="HP152" i="5"/>
  <c r="IJ152" i="5"/>
  <c r="IZ152" i="5"/>
  <c r="JM152" i="5"/>
  <c r="KA152" i="5"/>
  <c r="KN152" i="5"/>
  <c r="LA152" i="5"/>
  <c r="LN152" i="5"/>
  <c r="MA152" i="5"/>
  <c r="MN152" i="5"/>
  <c r="NA152" i="5"/>
  <c r="NN152" i="5"/>
  <c r="AO152" i="5"/>
  <c r="BK152" i="5"/>
  <c r="CG152" i="5"/>
  <c r="CX152" i="5"/>
  <c r="DT152" i="5"/>
  <c r="EP152" i="5"/>
  <c r="FH152" i="5"/>
  <c r="GC152" i="5"/>
  <c r="GY152" i="5"/>
  <c r="HU152" i="5"/>
  <c r="IK152" i="5"/>
  <c r="JA152" i="5"/>
  <c r="JO152" i="5"/>
  <c r="KB152" i="5"/>
  <c r="KO152" i="5"/>
  <c r="LB152" i="5"/>
  <c r="LO152" i="5"/>
  <c r="MB152" i="5"/>
  <c r="MO152" i="5"/>
  <c r="Z152" i="5"/>
  <c r="AW152" i="5"/>
  <c r="BN152" i="5"/>
  <c r="CJ152" i="5"/>
  <c r="DF152" i="5"/>
  <c r="DX152" i="5"/>
  <c r="ES152" i="5"/>
  <c r="FO152" i="5"/>
  <c r="GK152" i="5"/>
  <c r="HB152" i="5"/>
  <c r="HX152" i="5"/>
  <c r="IQ152" i="5"/>
  <c r="JE152" i="5"/>
  <c r="JR152" i="5"/>
  <c r="KE152" i="5"/>
  <c r="KR152" i="5"/>
  <c r="LE152" i="5"/>
  <c r="LR152" i="5"/>
  <c r="ME152" i="5"/>
  <c r="MR152" i="5"/>
  <c r="CI152" i="5"/>
  <c r="HA152" i="5"/>
  <c r="KQ152" i="5"/>
  <c r="NE152" i="5"/>
  <c r="CZ152" i="5"/>
  <c r="HV152" i="5"/>
  <c r="LC152" i="5"/>
  <c r="NO152" i="5"/>
  <c r="DE152" i="5"/>
  <c r="HW152" i="5"/>
  <c r="LD152" i="5"/>
  <c r="NP152" i="5"/>
  <c r="DU152" i="5"/>
  <c r="IL152" i="5"/>
  <c r="LP152" i="5"/>
  <c r="NQ152" i="5"/>
  <c r="DV152" i="5"/>
  <c r="IN152" i="5"/>
  <c r="LQ152" i="5"/>
  <c r="NS152" i="5"/>
  <c r="T152" i="5"/>
  <c r="EQ152" i="5"/>
  <c r="JC152" i="5"/>
  <c r="MC152" i="5"/>
  <c r="Y152" i="5"/>
  <c r="ER152" i="5"/>
  <c r="JD152" i="5"/>
  <c r="MD152" i="5"/>
  <c r="AP152" i="5"/>
  <c r="FM152" i="5"/>
  <c r="JP152" i="5"/>
  <c r="MP152" i="5"/>
  <c r="AR152" i="5"/>
  <c r="FN152" i="5"/>
  <c r="JQ152" i="5"/>
  <c r="MQ152" i="5"/>
  <c r="BL152" i="5"/>
  <c r="GD152" i="5"/>
  <c r="KC152" i="5"/>
  <c r="NB152" i="5"/>
  <c r="BM152" i="5"/>
  <c r="GF152" i="5"/>
  <c r="KD152" i="5"/>
  <c r="NC152" i="5"/>
  <c r="CH152" i="5"/>
  <c r="GZ152" i="5"/>
  <c r="KP152" i="5"/>
  <c r="ND152" i="5"/>
  <c r="S152" i="5"/>
  <c r="Z181" i="5"/>
  <c r="AL181" i="5"/>
  <c r="AX181" i="5"/>
  <c r="BJ181" i="5"/>
  <c r="BV181" i="5"/>
  <c r="CH181" i="5"/>
  <c r="CT181" i="5"/>
  <c r="DF181" i="5"/>
  <c r="DR181" i="5"/>
  <c r="ED181" i="5"/>
  <c r="EP181" i="5"/>
  <c r="FB181" i="5"/>
  <c r="FN181" i="5"/>
  <c r="FZ181" i="5"/>
  <c r="GL181" i="5"/>
  <c r="GX181" i="5"/>
  <c r="HJ181" i="5"/>
  <c r="HV181" i="5"/>
  <c r="IH181" i="5"/>
  <c r="IT181" i="5"/>
  <c r="JF181" i="5"/>
  <c r="JR181" i="5"/>
  <c r="KD181" i="5"/>
  <c r="KP181" i="5"/>
  <c r="LB181" i="5"/>
  <c r="LN181" i="5"/>
  <c r="LZ181" i="5"/>
  <c r="ML181" i="5"/>
  <c r="MX181" i="5"/>
  <c r="NJ181" i="5"/>
  <c r="S181" i="5"/>
  <c r="AA181" i="5"/>
  <c r="AM181" i="5"/>
  <c r="AY181" i="5"/>
  <c r="BK181" i="5"/>
  <c r="BW181" i="5"/>
  <c r="CI181" i="5"/>
  <c r="CU181" i="5"/>
  <c r="DG181" i="5"/>
  <c r="DS181" i="5"/>
  <c r="EE181" i="5"/>
  <c r="EQ181" i="5"/>
  <c r="FC181" i="5"/>
  <c r="FO181" i="5"/>
  <c r="GA181" i="5"/>
  <c r="GM181" i="5"/>
  <c r="GY181" i="5"/>
  <c r="HK181" i="5"/>
  <c r="HW181" i="5"/>
  <c r="II181" i="5"/>
  <c r="IU181" i="5"/>
  <c r="JG181" i="5"/>
  <c r="JS181" i="5"/>
  <c r="KE181" i="5"/>
  <c r="KQ181" i="5"/>
  <c r="LC181" i="5"/>
  <c r="LO181" i="5"/>
  <c r="MA181" i="5"/>
  <c r="MM181" i="5"/>
  <c r="MY181" i="5"/>
  <c r="NK181" i="5"/>
  <c r="Y181" i="5"/>
  <c r="AO181" i="5"/>
  <c r="BC181" i="5"/>
  <c r="BQ181" i="5"/>
  <c r="CE181" i="5"/>
  <c r="CS181" i="5"/>
  <c r="DI181" i="5"/>
  <c r="DW181" i="5"/>
  <c r="EK181" i="5"/>
  <c r="EY181" i="5"/>
  <c r="FM181" i="5"/>
  <c r="GC181" i="5"/>
  <c r="GQ181" i="5"/>
  <c r="HE181" i="5"/>
  <c r="HS181" i="5"/>
  <c r="IG181" i="5"/>
  <c r="IW181" i="5"/>
  <c r="JK181" i="5"/>
  <c r="JY181" i="5"/>
  <c r="KM181" i="5"/>
  <c r="LA181" i="5"/>
  <c r="LQ181" i="5"/>
  <c r="ME181" i="5"/>
  <c r="MS181" i="5"/>
  <c r="NG181" i="5"/>
  <c r="AB181" i="5"/>
  <c r="AP181" i="5"/>
  <c r="BD181" i="5"/>
  <c r="BR181" i="5"/>
  <c r="CF181" i="5"/>
  <c r="CV181" i="5"/>
  <c r="DJ181" i="5"/>
  <c r="DX181" i="5"/>
  <c r="EL181" i="5"/>
  <c r="EZ181" i="5"/>
  <c r="FP181" i="5"/>
  <c r="GD181" i="5"/>
  <c r="GR181" i="5"/>
  <c r="HF181" i="5"/>
  <c r="HT181" i="5"/>
  <c r="IJ181" i="5"/>
  <c r="IX181" i="5"/>
  <c r="JL181" i="5"/>
  <c r="JZ181" i="5"/>
  <c r="KN181" i="5"/>
  <c r="LD181" i="5"/>
  <c r="LR181" i="5"/>
  <c r="MF181" i="5"/>
  <c r="MT181" i="5"/>
  <c r="NH181" i="5"/>
  <c r="AC181" i="5"/>
  <c r="AQ181" i="5"/>
  <c r="BE181" i="5"/>
  <c r="BS181" i="5"/>
  <c r="CG181" i="5"/>
  <c r="CW181" i="5"/>
  <c r="DK181" i="5"/>
  <c r="DY181" i="5"/>
  <c r="EM181" i="5"/>
  <c r="FA181" i="5"/>
  <c r="FQ181" i="5"/>
  <c r="GE181" i="5"/>
  <c r="GS181" i="5"/>
  <c r="HG181" i="5"/>
  <c r="HU181" i="5"/>
  <c r="IK181" i="5"/>
  <c r="IY181" i="5"/>
  <c r="JM181" i="5"/>
  <c r="KA181" i="5"/>
  <c r="KO181" i="5"/>
  <c r="LE181" i="5"/>
  <c r="LS181" i="5"/>
  <c r="MG181" i="5"/>
  <c r="MU181" i="5"/>
  <c r="NI181" i="5"/>
  <c r="AD181" i="5"/>
  <c r="AR181" i="5"/>
  <c r="BF181" i="5"/>
  <c r="BT181" i="5"/>
  <c r="CJ181" i="5"/>
  <c r="CX181" i="5"/>
  <c r="DL181" i="5"/>
  <c r="DZ181" i="5"/>
  <c r="EN181" i="5"/>
  <c r="FD181" i="5"/>
  <c r="FR181" i="5"/>
  <c r="GF181" i="5"/>
  <c r="GT181" i="5"/>
  <c r="HH181" i="5"/>
  <c r="HX181" i="5"/>
  <c r="IL181" i="5"/>
  <c r="IZ181" i="5"/>
  <c r="JN181" i="5"/>
  <c r="KB181" i="5"/>
  <c r="KR181" i="5"/>
  <c r="LF181" i="5"/>
  <c r="LT181" i="5"/>
  <c r="MH181" i="5"/>
  <c r="MV181" i="5"/>
  <c r="NL181" i="5"/>
  <c r="AE181" i="5"/>
  <c r="AS181" i="5"/>
  <c r="BG181" i="5"/>
  <c r="BU181" i="5"/>
  <c r="CK181" i="5"/>
  <c r="CY181" i="5"/>
  <c r="DM181" i="5"/>
  <c r="EA181" i="5"/>
  <c r="EO181" i="5"/>
  <c r="FE181" i="5"/>
  <c r="FS181" i="5"/>
  <c r="GG181" i="5"/>
  <c r="GU181" i="5"/>
  <c r="HI181" i="5"/>
  <c r="HY181" i="5"/>
  <c r="IM181" i="5"/>
  <c r="JA181" i="5"/>
  <c r="JO181" i="5"/>
  <c r="KC181" i="5"/>
  <c r="KS181" i="5"/>
  <c r="LG181" i="5"/>
  <c r="LU181" i="5"/>
  <c r="MI181" i="5"/>
  <c r="MW181" i="5"/>
  <c r="NM181" i="5"/>
  <c r="AF181" i="5"/>
  <c r="AT181" i="5"/>
  <c r="BH181" i="5"/>
  <c r="BX181" i="5"/>
  <c r="CL181" i="5"/>
  <c r="CZ181" i="5"/>
  <c r="DN181" i="5"/>
  <c r="EB181" i="5"/>
  <c r="ER181" i="5"/>
  <c r="FF181" i="5"/>
  <c r="FT181" i="5"/>
  <c r="GH181" i="5"/>
  <c r="GV181" i="5"/>
  <c r="HL181" i="5"/>
  <c r="HZ181" i="5"/>
  <c r="IN181" i="5"/>
  <c r="JB181" i="5"/>
  <c r="JP181" i="5"/>
  <c r="KF181" i="5"/>
  <c r="KT181" i="5"/>
  <c r="LH181" i="5"/>
  <c r="LV181" i="5"/>
  <c r="MJ181" i="5"/>
  <c r="MZ181" i="5"/>
  <c r="NN181" i="5"/>
  <c r="AG181" i="5"/>
  <c r="AU181" i="5"/>
  <c r="BI181" i="5"/>
  <c r="BY181" i="5"/>
  <c r="CM181" i="5"/>
  <c r="DA181" i="5"/>
  <c r="DO181" i="5"/>
  <c r="EC181" i="5"/>
  <c r="ES181" i="5"/>
  <c r="FG181" i="5"/>
  <c r="FU181" i="5"/>
  <c r="GI181" i="5"/>
  <c r="GW181" i="5"/>
  <c r="HM181" i="5"/>
  <c r="IA181" i="5"/>
  <c r="IO181" i="5"/>
  <c r="JC181" i="5"/>
  <c r="JQ181" i="5"/>
  <c r="KG181" i="5"/>
  <c r="KU181" i="5"/>
  <c r="LI181" i="5"/>
  <c r="LW181" i="5"/>
  <c r="MK181" i="5"/>
  <c r="NA181" i="5"/>
  <c r="NO181" i="5"/>
  <c r="T181" i="5"/>
  <c r="AH181" i="5"/>
  <c r="AV181" i="5"/>
  <c r="BL181" i="5"/>
  <c r="BZ181" i="5"/>
  <c r="CN181" i="5"/>
  <c r="DB181" i="5"/>
  <c r="DP181" i="5"/>
  <c r="EF181" i="5"/>
  <c r="ET181" i="5"/>
  <c r="FH181" i="5"/>
  <c r="FV181" i="5"/>
  <c r="GJ181" i="5"/>
  <c r="GZ181" i="5"/>
  <c r="HN181" i="5"/>
  <c r="IB181" i="5"/>
  <c r="IP181" i="5"/>
  <c r="JD181" i="5"/>
  <c r="JT181" i="5"/>
  <c r="KH181" i="5"/>
  <c r="KV181" i="5"/>
  <c r="LJ181" i="5"/>
  <c r="LX181" i="5"/>
  <c r="MN181" i="5"/>
  <c r="NB181" i="5"/>
  <c r="NP181" i="5"/>
  <c r="U181" i="5"/>
  <c r="AI181" i="5"/>
  <c r="AW181" i="5"/>
  <c r="BM181" i="5"/>
  <c r="CA181" i="5"/>
  <c r="CO181" i="5"/>
  <c r="DC181" i="5"/>
  <c r="DQ181" i="5"/>
  <c r="EG181" i="5"/>
  <c r="EU181" i="5"/>
  <c r="FI181" i="5"/>
  <c r="FW181" i="5"/>
  <c r="GK181" i="5"/>
  <c r="HA181" i="5"/>
  <c r="HO181" i="5"/>
  <c r="IC181" i="5"/>
  <c r="IQ181" i="5"/>
  <c r="JE181" i="5"/>
  <c r="JU181" i="5"/>
  <c r="KI181" i="5"/>
  <c r="KW181" i="5"/>
  <c r="LK181" i="5"/>
  <c r="LY181" i="5"/>
  <c r="MO181" i="5"/>
  <c r="NC181" i="5"/>
  <c r="NQ181" i="5"/>
  <c r="X181" i="5"/>
  <c r="AN181" i="5"/>
  <c r="BB181" i="5"/>
  <c r="BP181" i="5"/>
  <c r="CD181" i="5"/>
  <c r="CR181" i="5"/>
  <c r="DH181" i="5"/>
  <c r="DV181" i="5"/>
  <c r="EJ181" i="5"/>
  <c r="EX181" i="5"/>
  <c r="FL181" i="5"/>
  <c r="GB181" i="5"/>
  <c r="GP181" i="5"/>
  <c r="HD181" i="5"/>
  <c r="HR181" i="5"/>
  <c r="IF181" i="5"/>
  <c r="IV181" i="5"/>
  <c r="JJ181" i="5"/>
  <c r="JX181" i="5"/>
  <c r="KL181" i="5"/>
  <c r="KZ181" i="5"/>
  <c r="LP181" i="5"/>
  <c r="MD181" i="5"/>
  <c r="MR181" i="5"/>
  <c r="NF181" i="5"/>
  <c r="NT181" i="5"/>
  <c r="AK181" i="5"/>
  <c r="DU181" i="5"/>
  <c r="HC181" i="5"/>
  <c r="KK181" i="5"/>
  <c r="NS181" i="5"/>
  <c r="AZ181" i="5"/>
  <c r="EH181" i="5"/>
  <c r="HP181" i="5"/>
  <c r="KX181" i="5"/>
  <c r="BA181" i="5"/>
  <c r="EI181" i="5"/>
  <c r="HQ181" i="5"/>
  <c r="KY181" i="5"/>
  <c r="BN181" i="5"/>
  <c r="EV181" i="5"/>
  <c r="ID181" i="5"/>
  <c r="LL181" i="5"/>
  <c r="BO181" i="5"/>
  <c r="EW181" i="5"/>
  <c r="IE181" i="5"/>
  <c r="LM181" i="5"/>
  <c r="CB181" i="5"/>
  <c r="FJ181" i="5"/>
  <c r="IR181" i="5"/>
  <c r="MB181" i="5"/>
  <c r="CC181" i="5"/>
  <c r="FK181" i="5"/>
  <c r="IS181" i="5"/>
  <c r="MC181" i="5"/>
  <c r="CP181" i="5"/>
  <c r="FX181" i="5"/>
  <c r="JH181" i="5"/>
  <c r="MP181" i="5"/>
  <c r="CQ181" i="5"/>
  <c r="FY181" i="5"/>
  <c r="JI181" i="5"/>
  <c r="MQ181" i="5"/>
  <c r="AJ181" i="5"/>
  <c r="DT181" i="5"/>
  <c r="HB181" i="5"/>
  <c r="KJ181" i="5"/>
  <c r="NR181" i="5"/>
  <c r="JW181" i="5"/>
  <c r="ND181" i="5"/>
  <c r="NE181" i="5"/>
  <c r="V181" i="5"/>
  <c r="W181" i="5"/>
  <c r="DD181" i="5"/>
  <c r="DE181" i="5"/>
  <c r="GN181" i="5"/>
  <c r="JV181" i="5"/>
  <c r="GO181" i="5"/>
  <c r="O126" i="5"/>
  <c r="O134" i="5" s="1"/>
  <c r="S95" i="5"/>
  <c r="S91" i="5"/>
  <c r="S113" i="5"/>
  <c r="V148" i="5"/>
  <c r="AH148" i="5"/>
  <c r="AT148" i="5"/>
  <c r="BF148" i="5"/>
  <c r="BR148" i="5"/>
  <c r="CD148" i="5"/>
  <c r="CP148" i="5"/>
  <c r="DB148" i="5"/>
  <c r="DN148" i="5"/>
  <c r="DZ148" i="5"/>
  <c r="EL148" i="5"/>
  <c r="EX148" i="5"/>
  <c r="FJ148" i="5"/>
  <c r="FV148" i="5"/>
  <c r="GH148" i="5"/>
  <c r="GT148" i="5"/>
  <c r="HF148" i="5"/>
  <c r="HR148" i="5"/>
  <c r="ID148" i="5"/>
  <c r="IP148" i="5"/>
  <c r="JB148" i="5"/>
  <c r="JN148" i="5"/>
  <c r="JZ148" i="5"/>
  <c r="KL148" i="5"/>
  <c r="KX148" i="5"/>
  <c r="LJ148" i="5"/>
  <c r="LV148" i="5"/>
  <c r="MH148" i="5"/>
  <c r="MT148" i="5"/>
  <c r="NF148" i="5"/>
  <c r="NR148" i="5"/>
  <c r="W148" i="5"/>
  <c r="AI148" i="5"/>
  <c r="AU148" i="5"/>
  <c r="BG148" i="5"/>
  <c r="BS148" i="5"/>
  <c r="CE148" i="5"/>
  <c r="CQ148" i="5"/>
  <c r="DC148" i="5"/>
  <c r="DO148" i="5"/>
  <c r="EA148" i="5"/>
  <c r="EM148" i="5"/>
  <c r="EY148" i="5"/>
  <c r="FK148" i="5"/>
  <c r="FW148" i="5"/>
  <c r="GI148" i="5"/>
  <c r="GU148" i="5"/>
  <c r="HG148" i="5"/>
  <c r="HS148" i="5"/>
  <c r="IE148" i="5"/>
  <c r="IQ148" i="5"/>
  <c r="JC148" i="5"/>
  <c r="JO148" i="5"/>
  <c r="KA148" i="5"/>
  <c r="KM148" i="5"/>
  <c r="KY148" i="5"/>
  <c r="LK148" i="5"/>
  <c r="LW148" i="5"/>
  <c r="MI148" i="5"/>
  <c r="MU148" i="5"/>
  <c r="NG148" i="5"/>
  <c r="NS148" i="5"/>
  <c r="X148" i="5"/>
  <c r="AJ148" i="5"/>
  <c r="AV148" i="5"/>
  <c r="BH148" i="5"/>
  <c r="BT148" i="5"/>
  <c r="CF148" i="5"/>
  <c r="Y148" i="5"/>
  <c r="AK148" i="5"/>
  <c r="AW148" i="5"/>
  <c r="BI148" i="5"/>
  <c r="BU148" i="5"/>
  <c r="CG148" i="5"/>
  <c r="CS148" i="5"/>
  <c r="DE148" i="5"/>
  <c r="DQ148" i="5"/>
  <c r="EC148" i="5"/>
  <c r="EO148" i="5"/>
  <c r="FA148" i="5"/>
  <c r="FM148" i="5"/>
  <c r="FY148" i="5"/>
  <c r="GK148" i="5"/>
  <c r="GW148" i="5"/>
  <c r="HI148" i="5"/>
  <c r="HU148" i="5"/>
  <c r="IG148" i="5"/>
  <c r="IS148" i="5"/>
  <c r="JE148" i="5"/>
  <c r="JQ148" i="5"/>
  <c r="KC148" i="5"/>
  <c r="KO148" i="5"/>
  <c r="LA148" i="5"/>
  <c r="LM148" i="5"/>
  <c r="LY148" i="5"/>
  <c r="MK148" i="5"/>
  <c r="MW148" i="5"/>
  <c r="NI148" i="5"/>
  <c r="AA148" i="5"/>
  <c r="AM148" i="5"/>
  <c r="AY148" i="5"/>
  <c r="BK148" i="5"/>
  <c r="BW148" i="5"/>
  <c r="CI148" i="5"/>
  <c r="CU148" i="5"/>
  <c r="DG148" i="5"/>
  <c r="DS148" i="5"/>
  <c r="EE148" i="5"/>
  <c r="EQ148" i="5"/>
  <c r="FC148" i="5"/>
  <c r="FO148" i="5"/>
  <c r="GA148" i="5"/>
  <c r="GM148" i="5"/>
  <c r="GY148" i="5"/>
  <c r="Z148" i="5"/>
  <c r="AR148" i="5"/>
  <c r="BN148" i="5"/>
  <c r="CJ148" i="5"/>
  <c r="CZ148" i="5"/>
  <c r="DT148" i="5"/>
  <c r="EJ148" i="5"/>
  <c r="FD148" i="5"/>
  <c r="FT148" i="5"/>
  <c r="GN148" i="5"/>
  <c r="HD148" i="5"/>
  <c r="HV148" i="5"/>
  <c r="IK148" i="5"/>
  <c r="IZ148" i="5"/>
  <c r="JR148" i="5"/>
  <c r="KG148" i="5"/>
  <c r="KV148" i="5"/>
  <c r="LN148" i="5"/>
  <c r="MC148" i="5"/>
  <c r="MR148" i="5"/>
  <c r="NJ148" i="5"/>
  <c r="AB148" i="5"/>
  <c r="AS148" i="5"/>
  <c r="BO148" i="5"/>
  <c r="CK148" i="5"/>
  <c r="DA148" i="5"/>
  <c r="DU148" i="5"/>
  <c r="EK148" i="5"/>
  <c r="FE148" i="5"/>
  <c r="FU148" i="5"/>
  <c r="GO148" i="5"/>
  <c r="HE148" i="5"/>
  <c r="HW148" i="5"/>
  <c r="IL148" i="5"/>
  <c r="JA148" i="5"/>
  <c r="JS148" i="5"/>
  <c r="KH148" i="5"/>
  <c r="KW148" i="5"/>
  <c r="LO148" i="5"/>
  <c r="MD148" i="5"/>
  <c r="MS148" i="5"/>
  <c r="NK148" i="5"/>
  <c r="AC148" i="5"/>
  <c r="AX148" i="5"/>
  <c r="BP148" i="5"/>
  <c r="CL148" i="5"/>
  <c r="DD148" i="5"/>
  <c r="DV148" i="5"/>
  <c r="EN148" i="5"/>
  <c r="FF148" i="5"/>
  <c r="FX148" i="5"/>
  <c r="GP148" i="5"/>
  <c r="HH148" i="5"/>
  <c r="HX148" i="5"/>
  <c r="IM148" i="5"/>
  <c r="JD148" i="5"/>
  <c r="JT148" i="5"/>
  <c r="KI148" i="5"/>
  <c r="KZ148" i="5"/>
  <c r="LP148" i="5"/>
  <c r="ME148" i="5"/>
  <c r="MV148" i="5"/>
  <c r="NL148" i="5"/>
  <c r="AD148" i="5"/>
  <c r="AZ148" i="5"/>
  <c r="BQ148" i="5"/>
  <c r="CM148" i="5"/>
  <c r="DF148" i="5"/>
  <c r="DW148" i="5"/>
  <c r="EP148" i="5"/>
  <c r="FG148" i="5"/>
  <c r="FZ148" i="5"/>
  <c r="GQ148" i="5"/>
  <c r="HJ148" i="5"/>
  <c r="HY148" i="5"/>
  <c r="IN148" i="5"/>
  <c r="JF148" i="5"/>
  <c r="JU148" i="5"/>
  <c r="KJ148" i="5"/>
  <c r="LB148" i="5"/>
  <c r="LQ148" i="5"/>
  <c r="MF148" i="5"/>
  <c r="MX148" i="5"/>
  <c r="NM148" i="5"/>
  <c r="AE148" i="5"/>
  <c r="BA148" i="5"/>
  <c r="BV148" i="5"/>
  <c r="CN148" i="5"/>
  <c r="DH148" i="5"/>
  <c r="DX148" i="5"/>
  <c r="ER148" i="5"/>
  <c r="FH148" i="5"/>
  <c r="GB148" i="5"/>
  <c r="GR148" i="5"/>
  <c r="HK148" i="5"/>
  <c r="HZ148" i="5"/>
  <c r="IO148" i="5"/>
  <c r="JG148" i="5"/>
  <c r="JV148" i="5"/>
  <c r="KK148" i="5"/>
  <c r="LC148" i="5"/>
  <c r="LR148" i="5"/>
  <c r="MG148" i="5"/>
  <c r="MY148" i="5"/>
  <c r="NN148" i="5"/>
  <c r="AF148" i="5"/>
  <c r="BB148" i="5"/>
  <c r="BX148" i="5"/>
  <c r="CO148" i="5"/>
  <c r="DI148" i="5"/>
  <c r="DY148" i="5"/>
  <c r="ES148" i="5"/>
  <c r="FI148" i="5"/>
  <c r="GC148" i="5"/>
  <c r="GS148" i="5"/>
  <c r="HL148" i="5"/>
  <c r="IA148" i="5"/>
  <c r="IR148" i="5"/>
  <c r="JH148" i="5"/>
  <c r="JW148" i="5"/>
  <c r="KN148" i="5"/>
  <c r="LD148" i="5"/>
  <c r="LS148" i="5"/>
  <c r="MJ148" i="5"/>
  <c r="MZ148" i="5"/>
  <c r="NO148" i="5"/>
  <c r="AG148" i="5"/>
  <c r="BC148" i="5"/>
  <c r="BY148" i="5"/>
  <c r="CR148" i="5"/>
  <c r="DJ148" i="5"/>
  <c r="EB148" i="5"/>
  <c r="ET148" i="5"/>
  <c r="FL148" i="5"/>
  <c r="GD148" i="5"/>
  <c r="GV148" i="5"/>
  <c r="HM148" i="5"/>
  <c r="IB148" i="5"/>
  <c r="IT148" i="5"/>
  <c r="JI148" i="5"/>
  <c r="JX148" i="5"/>
  <c r="KP148" i="5"/>
  <c r="LE148" i="5"/>
  <c r="LT148" i="5"/>
  <c r="ML148" i="5"/>
  <c r="NA148" i="5"/>
  <c r="NP148" i="5"/>
  <c r="AL148" i="5"/>
  <c r="BD148" i="5"/>
  <c r="BZ148" i="5"/>
  <c r="CT148" i="5"/>
  <c r="DK148" i="5"/>
  <c r="ED148" i="5"/>
  <c r="EU148" i="5"/>
  <c r="FN148" i="5"/>
  <c r="GE148" i="5"/>
  <c r="GX148" i="5"/>
  <c r="HN148" i="5"/>
  <c r="IC148" i="5"/>
  <c r="IU148" i="5"/>
  <c r="JJ148" i="5"/>
  <c r="JY148" i="5"/>
  <c r="KQ148" i="5"/>
  <c r="LF148" i="5"/>
  <c r="LU148" i="5"/>
  <c r="MM148" i="5"/>
  <c r="NB148" i="5"/>
  <c r="NQ148" i="5"/>
  <c r="AN148" i="5"/>
  <c r="BE148" i="5"/>
  <c r="CA148" i="5"/>
  <c r="CV148" i="5"/>
  <c r="DL148" i="5"/>
  <c r="EF148" i="5"/>
  <c r="EV148" i="5"/>
  <c r="FP148" i="5"/>
  <c r="GF148" i="5"/>
  <c r="GZ148" i="5"/>
  <c r="HO148" i="5"/>
  <c r="IF148" i="5"/>
  <c r="IV148" i="5"/>
  <c r="JK148" i="5"/>
  <c r="KB148" i="5"/>
  <c r="KR148" i="5"/>
  <c r="LG148" i="5"/>
  <c r="LX148" i="5"/>
  <c r="MN148" i="5"/>
  <c r="NC148" i="5"/>
  <c r="NT148" i="5"/>
  <c r="AO148" i="5"/>
  <c r="BJ148" i="5"/>
  <c r="CB148" i="5"/>
  <c r="CW148" i="5"/>
  <c r="DM148" i="5"/>
  <c r="EG148" i="5"/>
  <c r="EW148" i="5"/>
  <c r="FQ148" i="5"/>
  <c r="GG148" i="5"/>
  <c r="HA148" i="5"/>
  <c r="HP148" i="5"/>
  <c r="IH148" i="5"/>
  <c r="IW148" i="5"/>
  <c r="JL148" i="5"/>
  <c r="KD148" i="5"/>
  <c r="KS148" i="5"/>
  <c r="LH148" i="5"/>
  <c r="LZ148" i="5"/>
  <c r="MO148" i="5"/>
  <c r="ND148" i="5"/>
  <c r="S148" i="5"/>
  <c r="T148" i="5"/>
  <c r="AP148" i="5"/>
  <c r="BL148" i="5"/>
  <c r="CC148" i="5"/>
  <c r="CX148" i="5"/>
  <c r="DP148" i="5"/>
  <c r="EH148" i="5"/>
  <c r="EZ148" i="5"/>
  <c r="FR148" i="5"/>
  <c r="GJ148" i="5"/>
  <c r="HB148" i="5"/>
  <c r="HQ148" i="5"/>
  <c r="II148" i="5"/>
  <c r="IX148" i="5"/>
  <c r="JM148" i="5"/>
  <c r="KE148" i="5"/>
  <c r="KT148" i="5"/>
  <c r="LI148" i="5"/>
  <c r="MA148" i="5"/>
  <c r="MP148" i="5"/>
  <c r="NE148" i="5"/>
  <c r="U148" i="5"/>
  <c r="AQ148" i="5"/>
  <c r="BM148" i="5"/>
  <c r="CH148" i="5"/>
  <c r="CY148" i="5"/>
  <c r="DR148" i="5"/>
  <c r="EI148" i="5"/>
  <c r="FB148" i="5"/>
  <c r="FS148" i="5"/>
  <c r="GL148" i="5"/>
  <c r="HC148" i="5"/>
  <c r="HT148" i="5"/>
  <c r="IJ148" i="5"/>
  <c r="IY148" i="5"/>
  <c r="JP148" i="5"/>
  <c r="KF148" i="5"/>
  <c r="KU148" i="5"/>
  <c r="LL148" i="5"/>
  <c r="MB148" i="5"/>
  <c r="MQ148" i="5"/>
  <c r="NH148" i="5"/>
  <c r="S122" i="5"/>
  <c r="S85" i="5"/>
  <c r="AE161" i="5"/>
  <c r="AQ161" i="5"/>
  <c r="BC161" i="5"/>
  <c r="BO161" i="5"/>
  <c r="CA161" i="5"/>
  <c r="CM161" i="5"/>
  <c r="CY161" i="5"/>
  <c r="DK161" i="5"/>
  <c r="DW161" i="5"/>
  <c r="EI161" i="5"/>
  <c r="EU161" i="5"/>
  <c r="FG161" i="5"/>
  <c r="FS161" i="5"/>
  <c r="GE161" i="5"/>
  <c r="GQ161" i="5"/>
  <c r="HC161" i="5"/>
  <c r="HO161" i="5"/>
  <c r="IA161" i="5"/>
  <c r="IM161" i="5"/>
  <c r="IY161" i="5"/>
  <c r="JK161" i="5"/>
  <c r="JW161" i="5"/>
  <c r="KI161" i="5"/>
  <c r="KU161" i="5"/>
  <c r="LG161" i="5"/>
  <c r="LS161" i="5"/>
  <c r="ME161" i="5"/>
  <c r="MQ161" i="5"/>
  <c r="NC161" i="5"/>
  <c r="NO161" i="5"/>
  <c r="T161" i="5"/>
  <c r="AF161" i="5"/>
  <c r="AR161" i="5"/>
  <c r="BD161" i="5"/>
  <c r="BP161" i="5"/>
  <c r="CB161" i="5"/>
  <c r="CN161" i="5"/>
  <c r="CZ161" i="5"/>
  <c r="DL161" i="5"/>
  <c r="DX161" i="5"/>
  <c r="EJ161" i="5"/>
  <c r="EV161" i="5"/>
  <c r="FH161" i="5"/>
  <c r="FT161" i="5"/>
  <c r="GF161" i="5"/>
  <c r="GR161" i="5"/>
  <c r="HD161" i="5"/>
  <c r="HP161" i="5"/>
  <c r="IB161" i="5"/>
  <c r="IN161" i="5"/>
  <c r="IZ161" i="5"/>
  <c r="JL161" i="5"/>
  <c r="JX161" i="5"/>
  <c r="KJ161" i="5"/>
  <c r="KV161" i="5"/>
  <c r="LH161" i="5"/>
  <c r="LT161" i="5"/>
  <c r="MF161" i="5"/>
  <c r="MR161" i="5"/>
  <c r="ND161" i="5"/>
  <c r="U161" i="5"/>
  <c r="AG161" i="5"/>
  <c r="AS161" i="5"/>
  <c r="BE161" i="5"/>
  <c r="BQ161" i="5"/>
  <c r="CC161" i="5"/>
  <c r="CO161" i="5"/>
  <c r="DA161" i="5"/>
  <c r="DM161" i="5"/>
  <c r="DY161" i="5"/>
  <c r="EK161" i="5"/>
  <c r="EW161" i="5"/>
  <c r="FI161" i="5"/>
  <c r="FU161" i="5"/>
  <c r="GG161" i="5"/>
  <c r="GS161" i="5"/>
  <c r="HE161" i="5"/>
  <c r="HQ161" i="5"/>
  <c r="IC161" i="5"/>
  <c r="IO161" i="5"/>
  <c r="JA161" i="5"/>
  <c r="JM161" i="5"/>
  <c r="JY161" i="5"/>
  <c r="KK161" i="5"/>
  <c r="KW161" i="5"/>
  <c r="LI161" i="5"/>
  <c r="LU161" i="5"/>
  <c r="MG161" i="5"/>
  <c r="MS161" i="5"/>
  <c r="NE161" i="5"/>
  <c r="NQ161" i="5"/>
  <c r="V161" i="5"/>
  <c r="AH161" i="5"/>
  <c r="AT161" i="5"/>
  <c r="BF161" i="5"/>
  <c r="BR161" i="5"/>
  <c r="CD161" i="5"/>
  <c r="CP161" i="5"/>
  <c r="DB161" i="5"/>
  <c r="DN161" i="5"/>
  <c r="DZ161" i="5"/>
  <c r="EL161" i="5"/>
  <c r="EX161" i="5"/>
  <c r="FJ161" i="5"/>
  <c r="FV161" i="5"/>
  <c r="GH161" i="5"/>
  <c r="GT161" i="5"/>
  <c r="HF161" i="5"/>
  <c r="HR161" i="5"/>
  <c r="ID161" i="5"/>
  <c r="IP161" i="5"/>
  <c r="JB161" i="5"/>
  <c r="JN161" i="5"/>
  <c r="JZ161" i="5"/>
  <c r="KL161" i="5"/>
  <c r="KX161" i="5"/>
  <c r="LJ161" i="5"/>
  <c r="LV161" i="5"/>
  <c r="MH161" i="5"/>
  <c r="MT161" i="5"/>
  <c r="NF161" i="5"/>
  <c r="NR161" i="5"/>
  <c r="W161" i="5"/>
  <c r="AI161" i="5"/>
  <c r="AU161" i="5"/>
  <c r="BG161" i="5"/>
  <c r="BS161" i="5"/>
  <c r="CE161" i="5"/>
  <c r="CQ161" i="5"/>
  <c r="DC161" i="5"/>
  <c r="DO161" i="5"/>
  <c r="EA161" i="5"/>
  <c r="EM161" i="5"/>
  <c r="EY161" i="5"/>
  <c r="FK161" i="5"/>
  <c r="FW161" i="5"/>
  <c r="GI161" i="5"/>
  <c r="AD161" i="5"/>
  <c r="AZ161" i="5"/>
  <c r="BV161" i="5"/>
  <c r="CR161" i="5"/>
  <c r="DI161" i="5"/>
  <c r="EE161" i="5"/>
  <c r="FA161" i="5"/>
  <c r="FR161" i="5"/>
  <c r="GN161" i="5"/>
  <c r="HH161" i="5"/>
  <c r="HX161" i="5"/>
  <c r="IR161" i="5"/>
  <c r="JH161" i="5"/>
  <c r="KB161" i="5"/>
  <c r="KR161" i="5"/>
  <c r="LL161" i="5"/>
  <c r="MB161" i="5"/>
  <c r="MV161" i="5"/>
  <c r="NL161" i="5"/>
  <c r="AJ161" i="5"/>
  <c r="BA161" i="5"/>
  <c r="BW161" i="5"/>
  <c r="CS161" i="5"/>
  <c r="DJ161" i="5"/>
  <c r="EF161" i="5"/>
  <c r="FB161" i="5"/>
  <c r="FX161" i="5"/>
  <c r="GO161" i="5"/>
  <c r="HI161" i="5"/>
  <c r="HY161" i="5"/>
  <c r="IS161" i="5"/>
  <c r="JI161" i="5"/>
  <c r="KC161" i="5"/>
  <c r="KS161" i="5"/>
  <c r="LM161" i="5"/>
  <c r="MC161" i="5"/>
  <c r="MW161" i="5"/>
  <c r="NM161" i="5"/>
  <c r="AK161" i="5"/>
  <c r="BB161" i="5"/>
  <c r="BX161" i="5"/>
  <c r="CT161" i="5"/>
  <c r="DP161" i="5"/>
  <c r="EG161" i="5"/>
  <c r="FC161" i="5"/>
  <c r="FY161" i="5"/>
  <c r="GP161" i="5"/>
  <c r="HJ161" i="5"/>
  <c r="HZ161" i="5"/>
  <c r="IT161" i="5"/>
  <c r="JJ161" i="5"/>
  <c r="KD161" i="5"/>
  <c r="KT161" i="5"/>
  <c r="LN161" i="5"/>
  <c r="MD161" i="5"/>
  <c r="MX161" i="5"/>
  <c r="NN161" i="5"/>
  <c r="AL161" i="5"/>
  <c r="BH161" i="5"/>
  <c r="BY161" i="5"/>
  <c r="CU161" i="5"/>
  <c r="DQ161" i="5"/>
  <c r="EH161" i="5"/>
  <c r="FD161" i="5"/>
  <c r="FZ161" i="5"/>
  <c r="GU161" i="5"/>
  <c r="HK161" i="5"/>
  <c r="IE161" i="5"/>
  <c r="IU161" i="5"/>
  <c r="JO161" i="5"/>
  <c r="KE161" i="5"/>
  <c r="KY161" i="5"/>
  <c r="LO161" i="5"/>
  <c r="MI161" i="5"/>
  <c r="MY161" i="5"/>
  <c r="NP161" i="5"/>
  <c r="AM161" i="5"/>
  <c r="BI161" i="5"/>
  <c r="BZ161" i="5"/>
  <c r="CV161" i="5"/>
  <c r="DR161" i="5"/>
  <c r="EN161" i="5"/>
  <c r="FE161" i="5"/>
  <c r="GA161" i="5"/>
  <c r="GV161" i="5"/>
  <c r="HL161" i="5"/>
  <c r="IF161" i="5"/>
  <c r="IV161" i="5"/>
  <c r="JP161" i="5"/>
  <c r="KF161" i="5"/>
  <c r="KZ161" i="5"/>
  <c r="LP161" i="5"/>
  <c r="MJ161" i="5"/>
  <c r="MZ161" i="5"/>
  <c r="NS161" i="5"/>
  <c r="AN161" i="5"/>
  <c r="BJ161" i="5"/>
  <c r="CF161" i="5"/>
  <c r="CW161" i="5"/>
  <c r="DS161" i="5"/>
  <c r="EO161" i="5"/>
  <c r="FF161" i="5"/>
  <c r="GB161" i="5"/>
  <c r="GW161" i="5"/>
  <c r="HM161" i="5"/>
  <c r="IG161" i="5"/>
  <c r="IW161" i="5"/>
  <c r="JQ161" i="5"/>
  <c r="KG161" i="5"/>
  <c r="LA161" i="5"/>
  <c r="LQ161" i="5"/>
  <c r="MK161" i="5"/>
  <c r="NA161" i="5"/>
  <c r="NT161" i="5"/>
  <c r="X161" i="5"/>
  <c r="AO161" i="5"/>
  <c r="BK161" i="5"/>
  <c r="CG161" i="5"/>
  <c r="CX161" i="5"/>
  <c r="DT161" i="5"/>
  <c r="EP161" i="5"/>
  <c r="FL161" i="5"/>
  <c r="GC161" i="5"/>
  <c r="GX161" i="5"/>
  <c r="HN161" i="5"/>
  <c r="IH161" i="5"/>
  <c r="IX161" i="5"/>
  <c r="JR161" i="5"/>
  <c r="KH161" i="5"/>
  <c r="LB161" i="5"/>
  <c r="LR161" i="5"/>
  <c r="ML161" i="5"/>
  <c r="NB161" i="5"/>
  <c r="Y161" i="5"/>
  <c r="AP161" i="5"/>
  <c r="BL161" i="5"/>
  <c r="CH161" i="5"/>
  <c r="DD161" i="5"/>
  <c r="DU161" i="5"/>
  <c r="EQ161" i="5"/>
  <c r="FM161" i="5"/>
  <c r="GD161" i="5"/>
  <c r="GY161" i="5"/>
  <c r="HS161" i="5"/>
  <c r="II161" i="5"/>
  <c r="JC161" i="5"/>
  <c r="JS161" i="5"/>
  <c r="KM161" i="5"/>
  <c r="LC161" i="5"/>
  <c r="LW161" i="5"/>
  <c r="MM161" i="5"/>
  <c r="NG161" i="5"/>
  <c r="Z161" i="5"/>
  <c r="AV161" i="5"/>
  <c r="BM161" i="5"/>
  <c r="CI161" i="5"/>
  <c r="DE161" i="5"/>
  <c r="DV161" i="5"/>
  <c r="ER161" i="5"/>
  <c r="FN161" i="5"/>
  <c r="GJ161" i="5"/>
  <c r="GZ161" i="5"/>
  <c r="HT161" i="5"/>
  <c r="IJ161" i="5"/>
  <c r="JD161" i="5"/>
  <c r="JT161" i="5"/>
  <c r="KN161" i="5"/>
  <c r="LD161" i="5"/>
  <c r="LX161" i="5"/>
  <c r="MN161" i="5"/>
  <c r="NH161" i="5"/>
  <c r="AY161" i="5"/>
  <c r="ED161" i="5"/>
  <c r="HG161" i="5"/>
  <c r="KA161" i="5"/>
  <c r="MU161" i="5"/>
  <c r="BN161" i="5"/>
  <c r="ES161" i="5"/>
  <c r="HU161" i="5"/>
  <c r="KO161" i="5"/>
  <c r="NI161" i="5"/>
  <c r="BT161" i="5"/>
  <c r="ET161" i="5"/>
  <c r="HV161" i="5"/>
  <c r="KP161" i="5"/>
  <c r="NJ161" i="5"/>
  <c r="BU161" i="5"/>
  <c r="EZ161" i="5"/>
  <c r="HW161" i="5"/>
  <c r="KQ161" i="5"/>
  <c r="NK161" i="5"/>
  <c r="CJ161" i="5"/>
  <c r="FO161" i="5"/>
  <c r="IK161" i="5"/>
  <c r="LE161" i="5"/>
  <c r="CK161" i="5"/>
  <c r="FP161" i="5"/>
  <c r="IL161" i="5"/>
  <c r="LF161" i="5"/>
  <c r="CL161" i="5"/>
  <c r="FQ161" i="5"/>
  <c r="IQ161" i="5"/>
  <c r="LK161" i="5"/>
  <c r="AA161" i="5"/>
  <c r="DF161" i="5"/>
  <c r="GK161" i="5"/>
  <c r="JE161" i="5"/>
  <c r="LY161" i="5"/>
  <c r="AB161" i="5"/>
  <c r="DG161" i="5"/>
  <c r="GL161" i="5"/>
  <c r="JF161" i="5"/>
  <c r="LZ161" i="5"/>
  <c r="AC161" i="5"/>
  <c r="MA161" i="5"/>
  <c r="AW161" i="5"/>
  <c r="MO161" i="5"/>
  <c r="AX161" i="5"/>
  <c r="MP161" i="5"/>
  <c r="DH161" i="5"/>
  <c r="EB161" i="5"/>
  <c r="EC161" i="5"/>
  <c r="GM161" i="5"/>
  <c r="HA161" i="5"/>
  <c r="HB161" i="5"/>
  <c r="JG161" i="5"/>
  <c r="JU161" i="5"/>
  <c r="JV161" i="5"/>
  <c r="S161" i="5"/>
  <c r="V168" i="5"/>
  <c r="AH168" i="5"/>
  <c r="AT168" i="5"/>
  <c r="BF168" i="5"/>
  <c r="BR168" i="5"/>
  <c r="CD168" i="5"/>
  <c r="CP168" i="5"/>
  <c r="DB168" i="5"/>
  <c r="DN168" i="5"/>
  <c r="DZ168" i="5"/>
  <c r="EL168" i="5"/>
  <c r="EX168" i="5"/>
  <c r="FJ168" i="5"/>
  <c r="FV168" i="5"/>
  <c r="GH168" i="5"/>
  <c r="GT168" i="5"/>
  <c r="HF168" i="5"/>
  <c r="HR168" i="5"/>
  <c r="ID168" i="5"/>
  <c r="IP168" i="5"/>
  <c r="JB168" i="5"/>
  <c r="JN168" i="5"/>
  <c r="JZ168" i="5"/>
  <c r="KL168" i="5"/>
  <c r="KX168" i="5"/>
  <c r="LJ168" i="5"/>
  <c r="LV168" i="5"/>
  <c r="MH168" i="5"/>
  <c r="MT168" i="5"/>
  <c r="NF168" i="5"/>
  <c r="NR168" i="5"/>
  <c r="Y168" i="5"/>
  <c r="AL168" i="5"/>
  <c r="AY168" i="5"/>
  <c r="BL168" i="5"/>
  <c r="BY168" i="5"/>
  <c r="CL168" i="5"/>
  <c r="CY168" i="5"/>
  <c r="DL168" i="5"/>
  <c r="DY168" i="5"/>
  <c r="EM168" i="5"/>
  <c r="EZ168" i="5"/>
  <c r="FM168" i="5"/>
  <c r="FZ168" i="5"/>
  <c r="GM168" i="5"/>
  <c r="GZ168" i="5"/>
  <c r="HM168" i="5"/>
  <c r="HZ168" i="5"/>
  <c r="IM168" i="5"/>
  <c r="IZ168" i="5"/>
  <c r="JM168" i="5"/>
  <c r="KA168" i="5"/>
  <c r="KN168" i="5"/>
  <c r="LA168" i="5"/>
  <c r="LN168" i="5"/>
  <c r="MA168" i="5"/>
  <c r="MN168" i="5"/>
  <c r="NA168" i="5"/>
  <c r="NN168" i="5"/>
  <c r="Z168" i="5"/>
  <c r="AM168" i="5"/>
  <c r="AZ168" i="5"/>
  <c r="BM168" i="5"/>
  <c r="BZ168" i="5"/>
  <c r="CM168" i="5"/>
  <c r="CZ168" i="5"/>
  <c r="DM168" i="5"/>
  <c r="EA168" i="5"/>
  <c r="EN168" i="5"/>
  <c r="FA168" i="5"/>
  <c r="FN168" i="5"/>
  <c r="GA168" i="5"/>
  <c r="GN168" i="5"/>
  <c r="HA168" i="5"/>
  <c r="HN168" i="5"/>
  <c r="IA168" i="5"/>
  <c r="IN168" i="5"/>
  <c r="JA168" i="5"/>
  <c r="JO168" i="5"/>
  <c r="KB168" i="5"/>
  <c r="KO168" i="5"/>
  <c r="LB168" i="5"/>
  <c r="LO168" i="5"/>
  <c r="MB168" i="5"/>
  <c r="MO168" i="5"/>
  <c r="NB168" i="5"/>
  <c r="NO168" i="5"/>
  <c r="AA168" i="5"/>
  <c r="AN168" i="5"/>
  <c r="BA168" i="5"/>
  <c r="BN168" i="5"/>
  <c r="CA168" i="5"/>
  <c r="CN168" i="5"/>
  <c r="DA168" i="5"/>
  <c r="DO168" i="5"/>
  <c r="EB168" i="5"/>
  <c r="EO168" i="5"/>
  <c r="FB168" i="5"/>
  <c r="FO168" i="5"/>
  <c r="GB168" i="5"/>
  <c r="GO168" i="5"/>
  <c r="HB168" i="5"/>
  <c r="HO168" i="5"/>
  <c r="IB168" i="5"/>
  <c r="IO168" i="5"/>
  <c r="JC168" i="5"/>
  <c r="JP168" i="5"/>
  <c r="KC168" i="5"/>
  <c r="KP168" i="5"/>
  <c r="LC168" i="5"/>
  <c r="LP168" i="5"/>
  <c r="MC168" i="5"/>
  <c r="MP168" i="5"/>
  <c r="NC168" i="5"/>
  <c r="NP168" i="5"/>
  <c r="AB168" i="5"/>
  <c r="AO168" i="5"/>
  <c r="BB168" i="5"/>
  <c r="BO168" i="5"/>
  <c r="CB168" i="5"/>
  <c r="CO168" i="5"/>
  <c r="DC168" i="5"/>
  <c r="DP168" i="5"/>
  <c r="EC168" i="5"/>
  <c r="EP168" i="5"/>
  <c r="FC168" i="5"/>
  <c r="FP168" i="5"/>
  <c r="GC168" i="5"/>
  <c r="GP168" i="5"/>
  <c r="HC168" i="5"/>
  <c r="HP168" i="5"/>
  <c r="IC168" i="5"/>
  <c r="IQ168" i="5"/>
  <c r="JD168" i="5"/>
  <c r="JQ168" i="5"/>
  <c r="KD168" i="5"/>
  <c r="KQ168" i="5"/>
  <c r="LD168" i="5"/>
  <c r="LQ168" i="5"/>
  <c r="MD168" i="5"/>
  <c r="MQ168" i="5"/>
  <c r="ND168" i="5"/>
  <c r="NQ168" i="5"/>
  <c r="AC168" i="5"/>
  <c r="AP168" i="5"/>
  <c r="BC168" i="5"/>
  <c r="BP168" i="5"/>
  <c r="CC168" i="5"/>
  <c r="CQ168" i="5"/>
  <c r="DD168" i="5"/>
  <c r="DQ168" i="5"/>
  <c r="ED168" i="5"/>
  <c r="EQ168" i="5"/>
  <c r="FD168" i="5"/>
  <c r="FQ168" i="5"/>
  <c r="GD168" i="5"/>
  <c r="GQ168" i="5"/>
  <c r="HD168" i="5"/>
  <c r="HQ168" i="5"/>
  <c r="IE168" i="5"/>
  <c r="IR168" i="5"/>
  <c r="JE168" i="5"/>
  <c r="JR168" i="5"/>
  <c r="KE168" i="5"/>
  <c r="KR168" i="5"/>
  <c r="LE168" i="5"/>
  <c r="LR168" i="5"/>
  <c r="ME168" i="5"/>
  <c r="MR168" i="5"/>
  <c r="NE168" i="5"/>
  <c r="NS168" i="5"/>
  <c r="AD168" i="5"/>
  <c r="AQ168" i="5"/>
  <c r="BD168" i="5"/>
  <c r="BQ168" i="5"/>
  <c r="CE168" i="5"/>
  <c r="CR168" i="5"/>
  <c r="DE168" i="5"/>
  <c r="DR168" i="5"/>
  <c r="EE168" i="5"/>
  <c r="ER168" i="5"/>
  <c r="FE168" i="5"/>
  <c r="FR168" i="5"/>
  <c r="GE168" i="5"/>
  <c r="GR168" i="5"/>
  <c r="HE168" i="5"/>
  <c r="HS168" i="5"/>
  <c r="IF168" i="5"/>
  <c r="IS168" i="5"/>
  <c r="JF168" i="5"/>
  <c r="JS168" i="5"/>
  <c r="KF168" i="5"/>
  <c r="KS168" i="5"/>
  <c r="LF168" i="5"/>
  <c r="LS168" i="5"/>
  <c r="MF168" i="5"/>
  <c r="MS168" i="5"/>
  <c r="NG168" i="5"/>
  <c r="NT168" i="5"/>
  <c r="AE168" i="5"/>
  <c r="AR168" i="5"/>
  <c r="BE168" i="5"/>
  <c r="BS168" i="5"/>
  <c r="CF168" i="5"/>
  <c r="CS168" i="5"/>
  <c r="DF168" i="5"/>
  <c r="DS168" i="5"/>
  <c r="EF168" i="5"/>
  <c r="ES168" i="5"/>
  <c r="FF168" i="5"/>
  <c r="FS168" i="5"/>
  <c r="GF168" i="5"/>
  <c r="GS168" i="5"/>
  <c r="HG168" i="5"/>
  <c r="HT168" i="5"/>
  <c r="IG168" i="5"/>
  <c r="IT168" i="5"/>
  <c r="JG168" i="5"/>
  <c r="JT168" i="5"/>
  <c r="KG168" i="5"/>
  <c r="KT168" i="5"/>
  <c r="LG168" i="5"/>
  <c r="LT168" i="5"/>
  <c r="MG168" i="5"/>
  <c r="MU168" i="5"/>
  <c r="NH168" i="5"/>
  <c r="AF168" i="5"/>
  <c r="AS168" i="5"/>
  <c r="BG168" i="5"/>
  <c r="BT168" i="5"/>
  <c r="CG168" i="5"/>
  <c r="CT168" i="5"/>
  <c r="DG168" i="5"/>
  <c r="DT168" i="5"/>
  <c r="EG168" i="5"/>
  <c r="ET168" i="5"/>
  <c r="FG168" i="5"/>
  <c r="FT168" i="5"/>
  <c r="GG168" i="5"/>
  <c r="GU168" i="5"/>
  <c r="HH168" i="5"/>
  <c r="HU168" i="5"/>
  <c r="IH168" i="5"/>
  <c r="IU168" i="5"/>
  <c r="JH168" i="5"/>
  <c r="JU168" i="5"/>
  <c r="KH168" i="5"/>
  <c r="KU168" i="5"/>
  <c r="LH168" i="5"/>
  <c r="LU168" i="5"/>
  <c r="MI168" i="5"/>
  <c r="MV168" i="5"/>
  <c r="NI168" i="5"/>
  <c r="T168" i="5"/>
  <c r="AG168" i="5"/>
  <c r="AU168" i="5"/>
  <c r="BH168" i="5"/>
  <c r="BU168" i="5"/>
  <c r="CH168" i="5"/>
  <c r="CU168" i="5"/>
  <c r="DH168" i="5"/>
  <c r="DU168" i="5"/>
  <c r="EH168" i="5"/>
  <c r="EU168" i="5"/>
  <c r="FH168" i="5"/>
  <c r="FU168" i="5"/>
  <c r="GI168" i="5"/>
  <c r="GV168" i="5"/>
  <c r="HI168" i="5"/>
  <c r="HV168" i="5"/>
  <c r="II168" i="5"/>
  <c r="IV168" i="5"/>
  <c r="JI168" i="5"/>
  <c r="JV168" i="5"/>
  <c r="KI168" i="5"/>
  <c r="KV168" i="5"/>
  <c r="LI168" i="5"/>
  <c r="LW168" i="5"/>
  <c r="MJ168" i="5"/>
  <c r="MW168" i="5"/>
  <c r="NJ168" i="5"/>
  <c r="AK168" i="5"/>
  <c r="CK168" i="5"/>
  <c r="EK168" i="5"/>
  <c r="GL168" i="5"/>
  <c r="IL168" i="5"/>
  <c r="KM168" i="5"/>
  <c r="MM168" i="5"/>
  <c r="AV168" i="5"/>
  <c r="CV168" i="5"/>
  <c r="EV168" i="5"/>
  <c r="GW168" i="5"/>
  <c r="IW168" i="5"/>
  <c r="KW168" i="5"/>
  <c r="MX168" i="5"/>
  <c r="AW168" i="5"/>
  <c r="CW168" i="5"/>
  <c r="EW168" i="5"/>
  <c r="GX168" i="5"/>
  <c r="IX168" i="5"/>
  <c r="KY168" i="5"/>
  <c r="MY168" i="5"/>
  <c r="S168" i="5"/>
  <c r="AX168" i="5"/>
  <c r="CX168" i="5"/>
  <c r="EY168" i="5"/>
  <c r="GY168" i="5"/>
  <c r="IY168" i="5"/>
  <c r="KZ168" i="5"/>
  <c r="MZ168" i="5"/>
  <c r="BI168" i="5"/>
  <c r="DI168" i="5"/>
  <c r="FI168" i="5"/>
  <c r="HJ168" i="5"/>
  <c r="JJ168" i="5"/>
  <c r="LK168" i="5"/>
  <c r="NK168" i="5"/>
  <c r="BJ168" i="5"/>
  <c r="DJ168" i="5"/>
  <c r="FK168" i="5"/>
  <c r="HK168" i="5"/>
  <c r="JK168" i="5"/>
  <c r="LL168" i="5"/>
  <c r="NL168" i="5"/>
  <c r="BK168" i="5"/>
  <c r="DK168" i="5"/>
  <c r="FL168" i="5"/>
  <c r="HL168" i="5"/>
  <c r="JL168" i="5"/>
  <c r="LM168" i="5"/>
  <c r="NM168" i="5"/>
  <c r="U168" i="5"/>
  <c r="BV168" i="5"/>
  <c r="DV168" i="5"/>
  <c r="FW168" i="5"/>
  <c r="HW168" i="5"/>
  <c r="JW168" i="5"/>
  <c r="LX168" i="5"/>
  <c r="W168" i="5"/>
  <c r="BW168" i="5"/>
  <c r="DW168" i="5"/>
  <c r="FX168" i="5"/>
  <c r="HX168" i="5"/>
  <c r="JX168" i="5"/>
  <c r="LY168" i="5"/>
  <c r="AJ168" i="5"/>
  <c r="CJ168" i="5"/>
  <c r="EJ168" i="5"/>
  <c r="GK168" i="5"/>
  <c r="IK168" i="5"/>
  <c r="KK168" i="5"/>
  <c r="ML168" i="5"/>
  <c r="CI168" i="5"/>
  <c r="DX168" i="5"/>
  <c r="EI168" i="5"/>
  <c r="FY168" i="5"/>
  <c r="GJ168" i="5"/>
  <c r="HY168" i="5"/>
  <c r="IJ168" i="5"/>
  <c r="JY168" i="5"/>
  <c r="KJ168" i="5"/>
  <c r="BX168" i="5"/>
  <c r="X168" i="5"/>
  <c r="AI168" i="5"/>
  <c r="LZ168" i="5"/>
  <c r="MK168" i="5"/>
  <c r="AC175" i="5"/>
  <c r="AO175" i="5"/>
  <c r="BA175" i="5"/>
  <c r="AD175" i="5"/>
  <c r="T175" i="5"/>
  <c r="AH175" i="5"/>
  <c r="AU175" i="5"/>
  <c r="BH175" i="5"/>
  <c r="BT175" i="5"/>
  <c r="CF175" i="5"/>
  <c r="CR175" i="5"/>
  <c r="DD175" i="5"/>
  <c r="DP175" i="5"/>
  <c r="EB175" i="5"/>
  <c r="EN175" i="5"/>
  <c r="EZ175" i="5"/>
  <c r="FL175" i="5"/>
  <c r="FX175" i="5"/>
  <c r="GJ175" i="5"/>
  <c r="GV175" i="5"/>
  <c r="HH175" i="5"/>
  <c r="HT175" i="5"/>
  <c r="IF175" i="5"/>
  <c r="IR175" i="5"/>
  <c r="JD175" i="5"/>
  <c r="JP175" i="5"/>
  <c r="KB175" i="5"/>
  <c r="KN175" i="5"/>
  <c r="KZ175" i="5"/>
  <c r="LL175" i="5"/>
  <c r="LX175" i="5"/>
  <c r="MJ175" i="5"/>
  <c r="MV175" i="5"/>
  <c r="NH175" i="5"/>
  <c r="NT175" i="5"/>
  <c r="U175" i="5"/>
  <c r="AI175" i="5"/>
  <c r="AV175" i="5"/>
  <c r="BI175" i="5"/>
  <c r="BU175" i="5"/>
  <c r="CG175" i="5"/>
  <c r="CS175" i="5"/>
  <c r="DE175" i="5"/>
  <c r="DQ175" i="5"/>
  <c r="EC175" i="5"/>
  <c r="EO175" i="5"/>
  <c r="FA175" i="5"/>
  <c r="FM175" i="5"/>
  <c r="FY175" i="5"/>
  <c r="GK175" i="5"/>
  <c r="GW175" i="5"/>
  <c r="HI175" i="5"/>
  <c r="HU175" i="5"/>
  <c r="IG175" i="5"/>
  <c r="IS175" i="5"/>
  <c r="JE175" i="5"/>
  <c r="JQ175" i="5"/>
  <c r="KC175" i="5"/>
  <c r="KO175" i="5"/>
  <c r="LA175" i="5"/>
  <c r="LM175" i="5"/>
  <c r="LY175" i="5"/>
  <c r="MK175" i="5"/>
  <c r="MW175" i="5"/>
  <c r="NI175" i="5"/>
  <c r="V175" i="5"/>
  <c r="AJ175" i="5"/>
  <c r="AW175" i="5"/>
  <c r="BJ175" i="5"/>
  <c r="BV175" i="5"/>
  <c r="CH175" i="5"/>
  <c r="CT175" i="5"/>
  <c r="DF175" i="5"/>
  <c r="DR175" i="5"/>
  <c r="ED175" i="5"/>
  <c r="EP175" i="5"/>
  <c r="FB175" i="5"/>
  <c r="FN175" i="5"/>
  <c r="FZ175" i="5"/>
  <c r="GL175" i="5"/>
  <c r="GX175" i="5"/>
  <c r="HJ175" i="5"/>
  <c r="HV175" i="5"/>
  <c r="IH175" i="5"/>
  <c r="IT175" i="5"/>
  <c r="JF175" i="5"/>
  <c r="JR175" i="5"/>
  <c r="KD175" i="5"/>
  <c r="KP175" i="5"/>
  <c r="LB175" i="5"/>
  <c r="LN175" i="5"/>
  <c r="LZ175" i="5"/>
  <c r="ML175" i="5"/>
  <c r="MX175" i="5"/>
  <c r="NJ175" i="5"/>
  <c r="W175" i="5"/>
  <c r="AK175" i="5"/>
  <c r="AX175" i="5"/>
  <c r="BK175" i="5"/>
  <c r="BW175" i="5"/>
  <c r="CI175" i="5"/>
  <c r="CU175" i="5"/>
  <c r="DG175" i="5"/>
  <c r="DS175" i="5"/>
  <c r="EE175" i="5"/>
  <c r="EQ175" i="5"/>
  <c r="FC175" i="5"/>
  <c r="FO175" i="5"/>
  <c r="GA175" i="5"/>
  <c r="GM175" i="5"/>
  <c r="GY175" i="5"/>
  <c r="HK175" i="5"/>
  <c r="HW175" i="5"/>
  <c r="II175" i="5"/>
  <c r="IU175" i="5"/>
  <c r="JG175" i="5"/>
  <c r="JS175" i="5"/>
  <c r="KE175" i="5"/>
  <c r="KQ175" i="5"/>
  <c r="LC175" i="5"/>
  <c r="LO175" i="5"/>
  <c r="MA175" i="5"/>
  <c r="MM175" i="5"/>
  <c r="MY175" i="5"/>
  <c r="NK175" i="5"/>
  <c r="X175" i="5"/>
  <c r="AL175" i="5"/>
  <c r="AY175" i="5"/>
  <c r="BL175" i="5"/>
  <c r="BX175" i="5"/>
  <c r="CJ175" i="5"/>
  <c r="CV175" i="5"/>
  <c r="DH175" i="5"/>
  <c r="DT175" i="5"/>
  <c r="EF175" i="5"/>
  <c r="ER175" i="5"/>
  <c r="FD175" i="5"/>
  <c r="FP175" i="5"/>
  <c r="GB175" i="5"/>
  <c r="GN175" i="5"/>
  <c r="GZ175" i="5"/>
  <c r="HL175" i="5"/>
  <c r="HX175" i="5"/>
  <c r="IJ175" i="5"/>
  <c r="IV175" i="5"/>
  <c r="JH175" i="5"/>
  <c r="JT175" i="5"/>
  <c r="KF175" i="5"/>
  <c r="KR175" i="5"/>
  <c r="LD175" i="5"/>
  <c r="LP175" i="5"/>
  <c r="MB175" i="5"/>
  <c r="MN175" i="5"/>
  <c r="MZ175" i="5"/>
  <c r="NL175" i="5"/>
  <c r="Y175" i="5"/>
  <c r="AM175" i="5"/>
  <c r="AZ175" i="5"/>
  <c r="BM175" i="5"/>
  <c r="BY175" i="5"/>
  <c r="CK175" i="5"/>
  <c r="CW175" i="5"/>
  <c r="DI175" i="5"/>
  <c r="DU175" i="5"/>
  <c r="EG175" i="5"/>
  <c r="ES175" i="5"/>
  <c r="FE175" i="5"/>
  <c r="FQ175" i="5"/>
  <c r="GC175" i="5"/>
  <c r="GO175" i="5"/>
  <c r="HA175" i="5"/>
  <c r="HM175" i="5"/>
  <c r="HY175" i="5"/>
  <c r="IK175" i="5"/>
  <c r="IW175" i="5"/>
  <c r="JI175" i="5"/>
  <c r="JU175" i="5"/>
  <c r="KG175" i="5"/>
  <c r="KS175" i="5"/>
  <c r="LE175" i="5"/>
  <c r="LQ175" i="5"/>
  <c r="MC175" i="5"/>
  <c r="MO175" i="5"/>
  <c r="NA175" i="5"/>
  <c r="NM175" i="5"/>
  <c r="Z175" i="5"/>
  <c r="AN175" i="5"/>
  <c r="BB175" i="5"/>
  <c r="BN175" i="5"/>
  <c r="BZ175" i="5"/>
  <c r="CL175" i="5"/>
  <c r="CX175" i="5"/>
  <c r="DJ175" i="5"/>
  <c r="DV175" i="5"/>
  <c r="EH175" i="5"/>
  <c r="ET175" i="5"/>
  <c r="FF175" i="5"/>
  <c r="FR175" i="5"/>
  <c r="GD175" i="5"/>
  <c r="GP175" i="5"/>
  <c r="HB175" i="5"/>
  <c r="HN175" i="5"/>
  <c r="HZ175" i="5"/>
  <c r="IL175" i="5"/>
  <c r="IX175" i="5"/>
  <c r="JJ175" i="5"/>
  <c r="JV175" i="5"/>
  <c r="KH175" i="5"/>
  <c r="KT175" i="5"/>
  <c r="LF175" i="5"/>
  <c r="LR175" i="5"/>
  <c r="MD175" i="5"/>
  <c r="MP175" i="5"/>
  <c r="NB175" i="5"/>
  <c r="NN175" i="5"/>
  <c r="AA175" i="5"/>
  <c r="AP175" i="5"/>
  <c r="BC175" i="5"/>
  <c r="BO175" i="5"/>
  <c r="CA175" i="5"/>
  <c r="CM175" i="5"/>
  <c r="CY175" i="5"/>
  <c r="DK175" i="5"/>
  <c r="DW175" i="5"/>
  <c r="EI175" i="5"/>
  <c r="EU175" i="5"/>
  <c r="FG175" i="5"/>
  <c r="FS175" i="5"/>
  <c r="GE175" i="5"/>
  <c r="GQ175" i="5"/>
  <c r="HC175" i="5"/>
  <c r="HO175" i="5"/>
  <c r="IA175" i="5"/>
  <c r="IM175" i="5"/>
  <c r="IY175" i="5"/>
  <c r="JK175" i="5"/>
  <c r="JW175" i="5"/>
  <c r="KI175" i="5"/>
  <c r="KU175" i="5"/>
  <c r="LG175" i="5"/>
  <c r="LS175" i="5"/>
  <c r="ME175" i="5"/>
  <c r="MQ175" i="5"/>
  <c r="NC175" i="5"/>
  <c r="NO175" i="5"/>
  <c r="AB175" i="5"/>
  <c r="AQ175" i="5"/>
  <c r="BD175" i="5"/>
  <c r="BP175" i="5"/>
  <c r="CB175" i="5"/>
  <c r="CN175" i="5"/>
  <c r="CZ175" i="5"/>
  <c r="DL175" i="5"/>
  <c r="DX175" i="5"/>
  <c r="EJ175" i="5"/>
  <c r="EV175" i="5"/>
  <c r="FH175" i="5"/>
  <c r="FT175" i="5"/>
  <c r="GF175" i="5"/>
  <c r="GR175" i="5"/>
  <c r="HD175" i="5"/>
  <c r="HP175" i="5"/>
  <c r="IB175" i="5"/>
  <c r="IN175" i="5"/>
  <c r="IZ175" i="5"/>
  <c r="JL175" i="5"/>
  <c r="JX175" i="5"/>
  <c r="KJ175" i="5"/>
  <c r="KV175" i="5"/>
  <c r="LH175" i="5"/>
  <c r="LT175" i="5"/>
  <c r="MF175" i="5"/>
  <c r="MR175" i="5"/>
  <c r="ND175" i="5"/>
  <c r="NP175" i="5"/>
  <c r="AR175" i="5"/>
  <c r="CO175" i="5"/>
  <c r="EK175" i="5"/>
  <c r="GG175" i="5"/>
  <c r="IC175" i="5"/>
  <c r="JY175" i="5"/>
  <c r="LU175" i="5"/>
  <c r="NQ175" i="5"/>
  <c r="AS175" i="5"/>
  <c r="CP175" i="5"/>
  <c r="EL175" i="5"/>
  <c r="GH175" i="5"/>
  <c r="ID175" i="5"/>
  <c r="JZ175" i="5"/>
  <c r="LV175" i="5"/>
  <c r="NR175" i="5"/>
  <c r="AT175" i="5"/>
  <c r="CQ175" i="5"/>
  <c r="EM175" i="5"/>
  <c r="GI175" i="5"/>
  <c r="IE175" i="5"/>
  <c r="KA175" i="5"/>
  <c r="LW175" i="5"/>
  <c r="NS175" i="5"/>
  <c r="BE175" i="5"/>
  <c r="DA175" i="5"/>
  <c r="EW175" i="5"/>
  <c r="GS175" i="5"/>
  <c r="IO175" i="5"/>
  <c r="KK175" i="5"/>
  <c r="MG175" i="5"/>
  <c r="BF175" i="5"/>
  <c r="DB175" i="5"/>
  <c r="EX175" i="5"/>
  <c r="GT175" i="5"/>
  <c r="IP175" i="5"/>
  <c r="KL175" i="5"/>
  <c r="MH175" i="5"/>
  <c r="BG175" i="5"/>
  <c r="DC175" i="5"/>
  <c r="EY175" i="5"/>
  <c r="GU175" i="5"/>
  <c r="IQ175" i="5"/>
  <c r="KM175" i="5"/>
  <c r="MI175" i="5"/>
  <c r="BQ175" i="5"/>
  <c r="DM175" i="5"/>
  <c r="FI175" i="5"/>
  <c r="HE175" i="5"/>
  <c r="JA175" i="5"/>
  <c r="KW175" i="5"/>
  <c r="MS175" i="5"/>
  <c r="BR175" i="5"/>
  <c r="DN175" i="5"/>
  <c r="FJ175" i="5"/>
  <c r="HF175" i="5"/>
  <c r="JB175" i="5"/>
  <c r="KX175" i="5"/>
  <c r="MT175" i="5"/>
  <c r="BS175" i="5"/>
  <c r="DO175" i="5"/>
  <c r="FK175" i="5"/>
  <c r="HG175" i="5"/>
  <c r="JC175" i="5"/>
  <c r="KY175" i="5"/>
  <c r="MU175" i="5"/>
  <c r="AE175" i="5"/>
  <c r="CC175" i="5"/>
  <c r="DY175" i="5"/>
  <c r="FU175" i="5"/>
  <c r="HQ175" i="5"/>
  <c r="JM175" i="5"/>
  <c r="LI175" i="5"/>
  <c r="NE175" i="5"/>
  <c r="AG175" i="5"/>
  <c r="LK175" i="5"/>
  <c r="S175" i="5"/>
  <c r="CD175" i="5"/>
  <c r="NF175" i="5"/>
  <c r="CE175" i="5"/>
  <c r="NG175" i="5"/>
  <c r="DZ175" i="5"/>
  <c r="EA175" i="5"/>
  <c r="FV175" i="5"/>
  <c r="FW175" i="5"/>
  <c r="HR175" i="5"/>
  <c r="HS175" i="5"/>
  <c r="LJ175" i="5"/>
  <c r="JO175" i="5"/>
  <c r="AF175" i="5"/>
  <c r="JN175" i="5"/>
  <c r="S110" i="5"/>
  <c r="AC142" i="5"/>
  <c r="AO142" i="5"/>
  <c r="BA142" i="5"/>
  <c r="BM142" i="5"/>
  <c r="BY142" i="5"/>
  <c r="CK142" i="5"/>
  <c r="CW142" i="5"/>
  <c r="DI142" i="5"/>
  <c r="DU142" i="5"/>
  <c r="EG142" i="5"/>
  <c r="ES142" i="5"/>
  <c r="FE142" i="5"/>
  <c r="FQ142" i="5"/>
  <c r="GC142" i="5"/>
  <c r="GO142" i="5"/>
  <c r="HA142" i="5"/>
  <c r="HM142" i="5"/>
  <c r="HY142" i="5"/>
  <c r="IK142" i="5"/>
  <c r="IW142" i="5"/>
  <c r="JI142" i="5"/>
  <c r="JU142" i="5"/>
  <c r="KG142" i="5"/>
  <c r="KS142" i="5"/>
  <c r="LE142" i="5"/>
  <c r="LQ142" i="5"/>
  <c r="MC142" i="5"/>
  <c r="MO142" i="5"/>
  <c r="NA142" i="5"/>
  <c r="NM142" i="5"/>
  <c r="AF142" i="5"/>
  <c r="AS142" i="5"/>
  <c r="BF142" i="5"/>
  <c r="BS142" i="5"/>
  <c r="CF142" i="5"/>
  <c r="CS142" i="5"/>
  <c r="DF142" i="5"/>
  <c r="DS142" i="5"/>
  <c r="EF142" i="5"/>
  <c r="ET142" i="5"/>
  <c r="FG142" i="5"/>
  <c r="FT142" i="5"/>
  <c r="GG142" i="5"/>
  <c r="GT142" i="5"/>
  <c r="HG142" i="5"/>
  <c r="HT142" i="5"/>
  <c r="IG142" i="5"/>
  <c r="IT142" i="5"/>
  <c r="JG142" i="5"/>
  <c r="JT142" i="5"/>
  <c r="KH142" i="5"/>
  <c r="KU142" i="5"/>
  <c r="LH142" i="5"/>
  <c r="LU142" i="5"/>
  <c r="MH142" i="5"/>
  <c r="MU142" i="5"/>
  <c r="NH142" i="5"/>
  <c r="T142" i="5"/>
  <c r="AG142" i="5"/>
  <c r="AT142" i="5"/>
  <c r="BG142" i="5"/>
  <c r="BT142" i="5"/>
  <c r="CG142" i="5"/>
  <c r="CT142" i="5"/>
  <c r="DG142" i="5"/>
  <c r="DT142" i="5"/>
  <c r="EH142" i="5"/>
  <c r="EU142" i="5"/>
  <c r="FH142" i="5"/>
  <c r="FU142" i="5"/>
  <c r="GH142" i="5"/>
  <c r="GU142" i="5"/>
  <c r="HH142" i="5"/>
  <c r="HU142" i="5"/>
  <c r="IH142" i="5"/>
  <c r="IU142" i="5"/>
  <c r="JH142" i="5"/>
  <c r="JV142" i="5"/>
  <c r="KI142" i="5"/>
  <c r="KV142" i="5"/>
  <c r="LI142" i="5"/>
  <c r="LV142" i="5"/>
  <c r="MI142" i="5"/>
  <c r="MV142" i="5"/>
  <c r="NI142" i="5"/>
  <c r="U142" i="5"/>
  <c r="AH142" i="5"/>
  <c r="AU142" i="5"/>
  <c r="BH142" i="5"/>
  <c r="BU142" i="5"/>
  <c r="CH142" i="5"/>
  <c r="CU142" i="5"/>
  <c r="DH142" i="5"/>
  <c r="DV142" i="5"/>
  <c r="EI142" i="5"/>
  <c r="EV142" i="5"/>
  <c r="FI142" i="5"/>
  <c r="FV142" i="5"/>
  <c r="GI142" i="5"/>
  <c r="GV142" i="5"/>
  <c r="HI142" i="5"/>
  <c r="HV142" i="5"/>
  <c r="II142" i="5"/>
  <c r="IV142" i="5"/>
  <c r="JJ142" i="5"/>
  <c r="JW142" i="5"/>
  <c r="KJ142" i="5"/>
  <c r="KW142" i="5"/>
  <c r="LJ142" i="5"/>
  <c r="LW142" i="5"/>
  <c r="MJ142" i="5"/>
  <c r="MW142" i="5"/>
  <c r="NJ142" i="5"/>
  <c r="V142" i="5"/>
  <c r="AI142" i="5"/>
  <c r="AV142" i="5"/>
  <c r="BI142" i="5"/>
  <c r="BV142" i="5"/>
  <c r="CI142" i="5"/>
  <c r="CV142" i="5"/>
  <c r="DJ142" i="5"/>
  <c r="DW142" i="5"/>
  <c r="EJ142" i="5"/>
  <c r="EW142" i="5"/>
  <c r="FJ142" i="5"/>
  <c r="FW142" i="5"/>
  <c r="GJ142" i="5"/>
  <c r="GW142" i="5"/>
  <c r="HJ142" i="5"/>
  <c r="HW142" i="5"/>
  <c r="IJ142" i="5"/>
  <c r="IX142" i="5"/>
  <c r="JK142" i="5"/>
  <c r="JX142" i="5"/>
  <c r="KK142" i="5"/>
  <c r="KX142" i="5"/>
  <c r="LK142" i="5"/>
  <c r="LX142" i="5"/>
  <c r="MK142" i="5"/>
  <c r="MX142" i="5"/>
  <c r="NK142" i="5"/>
  <c r="W142" i="5"/>
  <c r="AJ142" i="5"/>
  <c r="AW142" i="5"/>
  <c r="BJ142" i="5"/>
  <c r="BW142" i="5"/>
  <c r="CJ142" i="5"/>
  <c r="CX142" i="5"/>
  <c r="DK142" i="5"/>
  <c r="DX142" i="5"/>
  <c r="EK142" i="5"/>
  <c r="EX142" i="5"/>
  <c r="FK142" i="5"/>
  <c r="FX142" i="5"/>
  <c r="GK142" i="5"/>
  <c r="GX142" i="5"/>
  <c r="HK142" i="5"/>
  <c r="HX142" i="5"/>
  <c r="IL142" i="5"/>
  <c r="IY142" i="5"/>
  <c r="JL142" i="5"/>
  <c r="JY142" i="5"/>
  <c r="KL142" i="5"/>
  <c r="KY142" i="5"/>
  <c r="X142" i="5"/>
  <c r="AK142" i="5"/>
  <c r="AX142" i="5"/>
  <c r="BK142" i="5"/>
  <c r="BX142" i="5"/>
  <c r="CL142" i="5"/>
  <c r="CY142" i="5"/>
  <c r="DL142" i="5"/>
  <c r="DY142" i="5"/>
  <c r="EL142" i="5"/>
  <c r="EY142" i="5"/>
  <c r="FL142" i="5"/>
  <c r="Y142" i="5"/>
  <c r="AL142" i="5"/>
  <c r="AY142" i="5"/>
  <c r="BL142" i="5"/>
  <c r="BZ142" i="5"/>
  <c r="CM142" i="5"/>
  <c r="CZ142" i="5"/>
  <c r="DM142" i="5"/>
  <c r="DZ142" i="5"/>
  <c r="EM142" i="5"/>
  <c r="EZ142" i="5"/>
  <c r="FM142" i="5"/>
  <c r="FZ142" i="5"/>
  <c r="GM142" i="5"/>
  <c r="GZ142" i="5"/>
  <c r="HN142" i="5"/>
  <c r="IA142" i="5"/>
  <c r="IN142" i="5"/>
  <c r="JA142" i="5"/>
  <c r="JN142" i="5"/>
  <c r="KA142" i="5"/>
  <c r="KN142" i="5"/>
  <c r="LA142" i="5"/>
  <c r="LN142" i="5"/>
  <c r="MA142" i="5"/>
  <c r="MN142" i="5"/>
  <c r="NB142" i="5"/>
  <c r="NO142" i="5"/>
  <c r="Z142" i="5"/>
  <c r="AM142" i="5"/>
  <c r="AZ142" i="5"/>
  <c r="BN142" i="5"/>
  <c r="CA142" i="5"/>
  <c r="CN142" i="5"/>
  <c r="DA142" i="5"/>
  <c r="DN142" i="5"/>
  <c r="EA142" i="5"/>
  <c r="EN142" i="5"/>
  <c r="FA142" i="5"/>
  <c r="FN142" i="5"/>
  <c r="GA142" i="5"/>
  <c r="GN142" i="5"/>
  <c r="HB142" i="5"/>
  <c r="HO142" i="5"/>
  <c r="IB142" i="5"/>
  <c r="IO142" i="5"/>
  <c r="JB142" i="5"/>
  <c r="JO142" i="5"/>
  <c r="KB142" i="5"/>
  <c r="KO142" i="5"/>
  <c r="LB142" i="5"/>
  <c r="LO142" i="5"/>
  <c r="MB142" i="5"/>
  <c r="MP142" i="5"/>
  <c r="NC142" i="5"/>
  <c r="NP142" i="5"/>
  <c r="AR142" i="5"/>
  <c r="CE142" i="5"/>
  <c r="DR142" i="5"/>
  <c r="FF142" i="5"/>
  <c r="GQ142" i="5"/>
  <c r="HS142" i="5"/>
  <c r="JC142" i="5"/>
  <c r="KE142" i="5"/>
  <c r="LL142" i="5"/>
  <c r="ML142" i="5"/>
  <c r="NL142" i="5"/>
  <c r="BB142" i="5"/>
  <c r="CO142" i="5"/>
  <c r="EB142" i="5"/>
  <c r="FO142" i="5"/>
  <c r="GR142" i="5"/>
  <c r="HZ142" i="5"/>
  <c r="JD142" i="5"/>
  <c r="KF142" i="5"/>
  <c r="LM142" i="5"/>
  <c r="MM142" i="5"/>
  <c r="NN142" i="5"/>
  <c r="BC142" i="5"/>
  <c r="CP142" i="5"/>
  <c r="EC142" i="5"/>
  <c r="FP142" i="5"/>
  <c r="GS142" i="5"/>
  <c r="IC142" i="5"/>
  <c r="JE142" i="5"/>
  <c r="KM142" i="5"/>
  <c r="LP142" i="5"/>
  <c r="MQ142" i="5"/>
  <c r="NQ142" i="5"/>
  <c r="BD142" i="5"/>
  <c r="CQ142" i="5"/>
  <c r="ED142" i="5"/>
  <c r="FR142" i="5"/>
  <c r="GY142" i="5"/>
  <c r="ID142" i="5"/>
  <c r="JF142" i="5"/>
  <c r="KP142" i="5"/>
  <c r="LR142" i="5"/>
  <c r="MR142" i="5"/>
  <c r="NR142" i="5"/>
  <c r="BE142" i="5"/>
  <c r="CR142" i="5"/>
  <c r="EE142" i="5"/>
  <c r="FS142" i="5"/>
  <c r="HC142" i="5"/>
  <c r="IE142" i="5"/>
  <c r="JM142" i="5"/>
  <c r="KQ142" i="5"/>
  <c r="LS142" i="5"/>
  <c r="MS142" i="5"/>
  <c r="NS142" i="5"/>
  <c r="AA142" i="5"/>
  <c r="BO142" i="5"/>
  <c r="DB142" i="5"/>
  <c r="EO142" i="5"/>
  <c r="FY142" i="5"/>
  <c r="HD142" i="5"/>
  <c r="IF142" i="5"/>
  <c r="JP142" i="5"/>
  <c r="KR142" i="5"/>
  <c r="LT142" i="5"/>
  <c r="MT142" i="5"/>
  <c r="NT142" i="5"/>
  <c r="AB142" i="5"/>
  <c r="BP142" i="5"/>
  <c r="DC142" i="5"/>
  <c r="EP142" i="5"/>
  <c r="GB142" i="5"/>
  <c r="HE142" i="5"/>
  <c r="IM142" i="5"/>
  <c r="JQ142" i="5"/>
  <c r="KT142" i="5"/>
  <c r="LY142" i="5"/>
  <c r="MY142" i="5"/>
  <c r="AD142" i="5"/>
  <c r="BQ142" i="5"/>
  <c r="DD142" i="5"/>
  <c r="EQ142" i="5"/>
  <c r="GD142" i="5"/>
  <c r="HF142" i="5"/>
  <c r="IP142" i="5"/>
  <c r="JR142" i="5"/>
  <c r="KZ142" i="5"/>
  <c r="LZ142" i="5"/>
  <c r="MZ142" i="5"/>
  <c r="AE142" i="5"/>
  <c r="BR142" i="5"/>
  <c r="DE142" i="5"/>
  <c r="ER142" i="5"/>
  <c r="GE142" i="5"/>
  <c r="HL142" i="5"/>
  <c r="IQ142" i="5"/>
  <c r="JS142" i="5"/>
  <c r="LC142" i="5"/>
  <c r="MD142" i="5"/>
  <c r="ND142" i="5"/>
  <c r="AN142" i="5"/>
  <c r="CB142" i="5"/>
  <c r="DO142" i="5"/>
  <c r="FB142" i="5"/>
  <c r="GF142" i="5"/>
  <c r="HP142" i="5"/>
  <c r="IR142" i="5"/>
  <c r="JZ142" i="5"/>
  <c r="LD142" i="5"/>
  <c r="ME142" i="5"/>
  <c r="NE142" i="5"/>
  <c r="AP142" i="5"/>
  <c r="CC142" i="5"/>
  <c r="DP142" i="5"/>
  <c r="FC142" i="5"/>
  <c r="GL142" i="5"/>
  <c r="HQ142" i="5"/>
  <c r="IS142" i="5"/>
  <c r="KC142" i="5"/>
  <c r="LF142" i="5"/>
  <c r="MF142" i="5"/>
  <c r="NF142" i="5"/>
  <c r="AQ142" i="5"/>
  <c r="CD142" i="5"/>
  <c r="DQ142" i="5"/>
  <c r="FD142" i="5"/>
  <c r="GP142" i="5"/>
  <c r="HR142" i="5"/>
  <c r="IZ142" i="5"/>
  <c r="KD142" i="5"/>
  <c r="LG142" i="5"/>
  <c r="MG142" i="5"/>
  <c r="NG142" i="5"/>
  <c r="S142" i="5"/>
  <c r="I182" i="5"/>
  <c r="T158" i="5"/>
  <c r="AD158" i="5"/>
  <c r="AP158" i="5"/>
  <c r="BB158" i="5"/>
  <c r="BN158" i="5"/>
  <c r="BZ158" i="5"/>
  <c r="CL158" i="5"/>
  <c r="CX158" i="5"/>
  <c r="DJ158" i="5"/>
  <c r="DV158" i="5"/>
  <c r="EH158" i="5"/>
  <c r="ET158" i="5"/>
  <c r="FF158" i="5"/>
  <c r="FR158" i="5"/>
  <c r="GD158" i="5"/>
  <c r="GP158" i="5"/>
  <c r="HB158" i="5"/>
  <c r="HN158" i="5"/>
  <c r="HZ158" i="5"/>
  <c r="IL158" i="5"/>
  <c r="IX158" i="5"/>
  <c r="JJ158" i="5"/>
  <c r="JV158" i="5"/>
  <c r="KH158" i="5"/>
  <c r="KT158" i="5"/>
  <c r="LF158" i="5"/>
  <c r="LR158" i="5"/>
  <c r="MD158" i="5"/>
  <c r="MP158" i="5"/>
  <c r="NB158" i="5"/>
  <c r="NN158" i="5"/>
  <c r="AE158" i="5"/>
  <c r="AQ158" i="5"/>
  <c r="BC158" i="5"/>
  <c r="BO158" i="5"/>
  <c r="CA158" i="5"/>
  <c r="CM158" i="5"/>
  <c r="CY158" i="5"/>
  <c r="DK158" i="5"/>
  <c r="DW158" i="5"/>
  <c r="EI158" i="5"/>
  <c r="EU158" i="5"/>
  <c r="FG158" i="5"/>
  <c r="FS158" i="5"/>
  <c r="GE158" i="5"/>
  <c r="GQ158" i="5"/>
  <c r="HC158" i="5"/>
  <c r="HO158" i="5"/>
  <c r="IA158" i="5"/>
  <c r="IM158" i="5"/>
  <c r="IY158" i="5"/>
  <c r="JK158" i="5"/>
  <c r="JW158" i="5"/>
  <c r="KI158" i="5"/>
  <c r="KU158" i="5"/>
  <c r="LG158" i="5"/>
  <c r="LS158" i="5"/>
  <c r="ME158" i="5"/>
  <c r="MQ158" i="5"/>
  <c r="NC158" i="5"/>
  <c r="NO158" i="5"/>
  <c r="AF158" i="5"/>
  <c r="AR158" i="5"/>
  <c r="BD158" i="5"/>
  <c r="BP158" i="5"/>
  <c r="CB158" i="5"/>
  <c r="CN158" i="5"/>
  <c r="CZ158" i="5"/>
  <c r="DL158" i="5"/>
  <c r="DX158" i="5"/>
  <c r="EJ158" i="5"/>
  <c r="EV158" i="5"/>
  <c r="FH158" i="5"/>
  <c r="FT158" i="5"/>
  <c r="GF158" i="5"/>
  <c r="GR158" i="5"/>
  <c r="HD158" i="5"/>
  <c r="HP158" i="5"/>
  <c r="IB158" i="5"/>
  <c r="IN158" i="5"/>
  <c r="IZ158" i="5"/>
  <c r="JL158" i="5"/>
  <c r="JX158" i="5"/>
  <c r="KJ158" i="5"/>
  <c r="KV158" i="5"/>
  <c r="LH158" i="5"/>
  <c r="LT158" i="5"/>
  <c r="MF158" i="5"/>
  <c r="MR158" i="5"/>
  <c r="ND158" i="5"/>
  <c r="NP158" i="5"/>
  <c r="U158" i="5"/>
  <c r="AG158" i="5"/>
  <c r="AS158" i="5"/>
  <c r="BE158" i="5"/>
  <c r="BQ158" i="5"/>
  <c r="CC158" i="5"/>
  <c r="CO158" i="5"/>
  <c r="DA158" i="5"/>
  <c r="DM158" i="5"/>
  <c r="DY158" i="5"/>
  <c r="EK158" i="5"/>
  <c r="EW158" i="5"/>
  <c r="FI158" i="5"/>
  <c r="FU158" i="5"/>
  <c r="GG158" i="5"/>
  <c r="GS158" i="5"/>
  <c r="HE158" i="5"/>
  <c r="HQ158" i="5"/>
  <c r="IC158" i="5"/>
  <c r="IO158" i="5"/>
  <c r="JA158" i="5"/>
  <c r="JM158" i="5"/>
  <c r="JY158" i="5"/>
  <c r="KK158" i="5"/>
  <c r="KW158" i="5"/>
  <c r="LI158" i="5"/>
  <c r="LU158" i="5"/>
  <c r="MG158" i="5"/>
  <c r="MS158" i="5"/>
  <c r="NE158" i="5"/>
  <c r="NQ158" i="5"/>
  <c r="V158" i="5"/>
  <c r="AH158" i="5"/>
  <c r="AT158" i="5"/>
  <c r="BF158" i="5"/>
  <c r="BR158" i="5"/>
  <c r="CD158" i="5"/>
  <c r="CP158" i="5"/>
  <c r="DB158" i="5"/>
  <c r="DN158" i="5"/>
  <c r="DZ158" i="5"/>
  <c r="EL158" i="5"/>
  <c r="EX158" i="5"/>
  <c r="FJ158" i="5"/>
  <c r="FV158" i="5"/>
  <c r="GH158" i="5"/>
  <c r="GT158" i="5"/>
  <c r="HF158" i="5"/>
  <c r="HR158" i="5"/>
  <c r="ID158" i="5"/>
  <c r="IP158" i="5"/>
  <c r="JB158" i="5"/>
  <c r="JN158" i="5"/>
  <c r="JZ158" i="5"/>
  <c r="KL158" i="5"/>
  <c r="KX158" i="5"/>
  <c r="LJ158" i="5"/>
  <c r="LV158" i="5"/>
  <c r="MH158" i="5"/>
  <c r="MT158" i="5"/>
  <c r="NF158" i="5"/>
  <c r="NR158" i="5"/>
  <c r="W158" i="5"/>
  <c r="AI158" i="5"/>
  <c r="AU158" i="5"/>
  <c r="BG158" i="5"/>
  <c r="BS158" i="5"/>
  <c r="CE158" i="5"/>
  <c r="CQ158" i="5"/>
  <c r="DC158" i="5"/>
  <c r="DO158" i="5"/>
  <c r="EA158" i="5"/>
  <c r="EM158" i="5"/>
  <c r="EY158" i="5"/>
  <c r="FK158" i="5"/>
  <c r="FW158" i="5"/>
  <c r="GI158" i="5"/>
  <c r="GU158" i="5"/>
  <c r="HG158" i="5"/>
  <c r="HS158" i="5"/>
  <c r="IE158" i="5"/>
  <c r="IQ158" i="5"/>
  <c r="JC158" i="5"/>
  <c r="JO158" i="5"/>
  <c r="KA158" i="5"/>
  <c r="KM158" i="5"/>
  <c r="KY158" i="5"/>
  <c r="LK158" i="5"/>
  <c r="LW158" i="5"/>
  <c r="MI158" i="5"/>
  <c r="MU158" i="5"/>
  <c r="NG158" i="5"/>
  <c r="NS158" i="5"/>
  <c r="X158" i="5"/>
  <c r="AJ158" i="5"/>
  <c r="AV158" i="5"/>
  <c r="Y158" i="5"/>
  <c r="AK158" i="5"/>
  <c r="AW158" i="5"/>
  <c r="BI158" i="5"/>
  <c r="BU158" i="5"/>
  <c r="CG158" i="5"/>
  <c r="CS158" i="5"/>
  <c r="DE158" i="5"/>
  <c r="DQ158" i="5"/>
  <c r="EC158" i="5"/>
  <c r="EO158" i="5"/>
  <c r="FA158" i="5"/>
  <c r="FM158" i="5"/>
  <c r="FY158" i="5"/>
  <c r="GK158" i="5"/>
  <c r="GW158" i="5"/>
  <c r="HI158" i="5"/>
  <c r="HU158" i="5"/>
  <c r="IG158" i="5"/>
  <c r="IS158" i="5"/>
  <c r="JE158" i="5"/>
  <c r="JQ158" i="5"/>
  <c r="KC158" i="5"/>
  <c r="KO158" i="5"/>
  <c r="LA158" i="5"/>
  <c r="LM158" i="5"/>
  <c r="LY158" i="5"/>
  <c r="MK158" i="5"/>
  <c r="MW158" i="5"/>
  <c r="NI158" i="5"/>
  <c r="Z158" i="5"/>
  <c r="AL158" i="5"/>
  <c r="AX158" i="5"/>
  <c r="BJ158" i="5"/>
  <c r="BV158" i="5"/>
  <c r="CH158" i="5"/>
  <c r="CT158" i="5"/>
  <c r="DF158" i="5"/>
  <c r="DR158" i="5"/>
  <c r="ED158" i="5"/>
  <c r="EP158" i="5"/>
  <c r="FB158" i="5"/>
  <c r="FN158" i="5"/>
  <c r="FZ158" i="5"/>
  <c r="GL158" i="5"/>
  <c r="GX158" i="5"/>
  <c r="HJ158" i="5"/>
  <c r="HV158" i="5"/>
  <c r="IH158" i="5"/>
  <c r="IT158" i="5"/>
  <c r="JF158" i="5"/>
  <c r="JR158" i="5"/>
  <c r="KD158" i="5"/>
  <c r="KP158" i="5"/>
  <c r="LB158" i="5"/>
  <c r="LN158" i="5"/>
  <c r="LZ158" i="5"/>
  <c r="ML158" i="5"/>
  <c r="MX158" i="5"/>
  <c r="NJ158" i="5"/>
  <c r="AA158" i="5"/>
  <c r="AM158" i="5"/>
  <c r="AY158" i="5"/>
  <c r="BK158" i="5"/>
  <c r="BW158" i="5"/>
  <c r="CI158" i="5"/>
  <c r="CU158" i="5"/>
  <c r="DG158" i="5"/>
  <c r="DS158" i="5"/>
  <c r="EE158" i="5"/>
  <c r="EQ158" i="5"/>
  <c r="FC158" i="5"/>
  <c r="FO158" i="5"/>
  <c r="GA158" i="5"/>
  <c r="GM158" i="5"/>
  <c r="GY158" i="5"/>
  <c r="HK158" i="5"/>
  <c r="HW158" i="5"/>
  <c r="II158" i="5"/>
  <c r="IU158" i="5"/>
  <c r="JG158" i="5"/>
  <c r="JS158" i="5"/>
  <c r="KE158" i="5"/>
  <c r="KQ158" i="5"/>
  <c r="LC158" i="5"/>
  <c r="LO158" i="5"/>
  <c r="MA158" i="5"/>
  <c r="MM158" i="5"/>
  <c r="MY158" i="5"/>
  <c r="NK158" i="5"/>
  <c r="AB158" i="5"/>
  <c r="AN158" i="5"/>
  <c r="AZ158" i="5"/>
  <c r="BL158" i="5"/>
  <c r="BX158" i="5"/>
  <c r="CJ158" i="5"/>
  <c r="CV158" i="5"/>
  <c r="DH158" i="5"/>
  <c r="DT158" i="5"/>
  <c r="EF158" i="5"/>
  <c r="ER158" i="5"/>
  <c r="FD158" i="5"/>
  <c r="FP158" i="5"/>
  <c r="GB158" i="5"/>
  <c r="GN158" i="5"/>
  <c r="GZ158" i="5"/>
  <c r="HL158" i="5"/>
  <c r="HX158" i="5"/>
  <c r="IJ158" i="5"/>
  <c r="IV158" i="5"/>
  <c r="JH158" i="5"/>
  <c r="JT158" i="5"/>
  <c r="KF158" i="5"/>
  <c r="KR158" i="5"/>
  <c r="LD158" i="5"/>
  <c r="LP158" i="5"/>
  <c r="AC158" i="5"/>
  <c r="AO158" i="5"/>
  <c r="BA158" i="5"/>
  <c r="BM158" i="5"/>
  <c r="BY158" i="5"/>
  <c r="CK158" i="5"/>
  <c r="CW158" i="5"/>
  <c r="DI158" i="5"/>
  <c r="DU158" i="5"/>
  <c r="EG158" i="5"/>
  <c r="ES158" i="5"/>
  <c r="FE158" i="5"/>
  <c r="FQ158" i="5"/>
  <c r="GC158" i="5"/>
  <c r="GO158" i="5"/>
  <c r="HA158" i="5"/>
  <c r="HM158" i="5"/>
  <c r="HY158" i="5"/>
  <c r="IK158" i="5"/>
  <c r="IW158" i="5"/>
  <c r="JI158" i="5"/>
  <c r="JU158" i="5"/>
  <c r="KG158" i="5"/>
  <c r="KS158" i="5"/>
  <c r="LE158" i="5"/>
  <c r="LQ158" i="5"/>
  <c r="MC158" i="5"/>
  <c r="MO158" i="5"/>
  <c r="NA158" i="5"/>
  <c r="NM158" i="5"/>
  <c r="GJ158" i="5"/>
  <c r="LX158" i="5"/>
  <c r="BH158" i="5"/>
  <c r="GV158" i="5"/>
  <c r="MB158" i="5"/>
  <c r="BT158" i="5"/>
  <c r="HH158" i="5"/>
  <c r="MJ158" i="5"/>
  <c r="CF158" i="5"/>
  <c r="HT158" i="5"/>
  <c r="MN158" i="5"/>
  <c r="CR158" i="5"/>
  <c r="IF158" i="5"/>
  <c r="MV158" i="5"/>
  <c r="DD158" i="5"/>
  <c r="IR158" i="5"/>
  <c r="MZ158" i="5"/>
  <c r="DP158" i="5"/>
  <c r="JD158" i="5"/>
  <c r="NH158" i="5"/>
  <c r="EB158" i="5"/>
  <c r="JP158" i="5"/>
  <c r="NL158" i="5"/>
  <c r="EN158" i="5"/>
  <c r="KB158" i="5"/>
  <c r="NT158" i="5"/>
  <c r="EZ158" i="5"/>
  <c r="KN158" i="5"/>
  <c r="FX158" i="5"/>
  <c r="LL158" i="5"/>
  <c r="FL158" i="5"/>
  <c r="KZ158" i="5"/>
  <c r="S158" i="5"/>
  <c r="AE164" i="5"/>
  <c r="AQ164" i="5"/>
  <c r="BC164" i="5"/>
  <c r="BO164" i="5"/>
  <c r="CA164" i="5"/>
  <c r="CM164" i="5"/>
  <c r="CY164" i="5"/>
  <c r="DK164" i="5"/>
  <c r="DW164" i="5"/>
  <c r="EI164" i="5"/>
  <c r="EU164" i="5"/>
  <c r="FG164" i="5"/>
  <c r="FS164" i="5"/>
  <c r="GE164" i="5"/>
  <c r="GQ164" i="5"/>
  <c r="HC164" i="5"/>
  <c r="HO164" i="5"/>
  <c r="IA164" i="5"/>
  <c r="IM164" i="5"/>
  <c r="IY164" i="5"/>
  <c r="JK164" i="5"/>
  <c r="JW164" i="5"/>
  <c r="KI164" i="5"/>
  <c r="KU164" i="5"/>
  <c r="LG164" i="5"/>
  <c r="LS164" i="5"/>
  <c r="ME164" i="5"/>
  <c r="MQ164" i="5"/>
  <c r="NC164" i="5"/>
  <c r="NO164" i="5"/>
  <c r="T164" i="5"/>
  <c r="AF164" i="5"/>
  <c r="AR164" i="5"/>
  <c r="BD164" i="5"/>
  <c r="BP164" i="5"/>
  <c r="CB164" i="5"/>
  <c r="CN164" i="5"/>
  <c r="CZ164" i="5"/>
  <c r="DL164" i="5"/>
  <c r="DX164" i="5"/>
  <c r="EJ164" i="5"/>
  <c r="EV164" i="5"/>
  <c r="FH164" i="5"/>
  <c r="FT164" i="5"/>
  <c r="GF164" i="5"/>
  <c r="GR164" i="5"/>
  <c r="HD164" i="5"/>
  <c r="HP164" i="5"/>
  <c r="IB164" i="5"/>
  <c r="IN164" i="5"/>
  <c r="IZ164" i="5"/>
  <c r="JL164" i="5"/>
  <c r="JX164" i="5"/>
  <c r="KJ164" i="5"/>
  <c r="KV164" i="5"/>
  <c r="LH164" i="5"/>
  <c r="LT164" i="5"/>
  <c r="MF164" i="5"/>
  <c r="MR164" i="5"/>
  <c r="ND164" i="5"/>
  <c r="NP164" i="5"/>
  <c r="U164" i="5"/>
  <c r="AG164" i="5"/>
  <c r="AS164" i="5"/>
  <c r="BE164" i="5"/>
  <c r="BQ164" i="5"/>
  <c r="CC164" i="5"/>
  <c r="CO164" i="5"/>
  <c r="DA164" i="5"/>
  <c r="DM164" i="5"/>
  <c r="DY164" i="5"/>
  <c r="EK164" i="5"/>
  <c r="EW164" i="5"/>
  <c r="FI164" i="5"/>
  <c r="FU164" i="5"/>
  <c r="GG164" i="5"/>
  <c r="GS164" i="5"/>
  <c r="HE164" i="5"/>
  <c r="HQ164" i="5"/>
  <c r="IC164" i="5"/>
  <c r="IO164" i="5"/>
  <c r="JA164" i="5"/>
  <c r="JM164" i="5"/>
  <c r="JY164" i="5"/>
  <c r="KK164" i="5"/>
  <c r="KW164" i="5"/>
  <c r="LI164" i="5"/>
  <c r="LU164" i="5"/>
  <c r="MG164" i="5"/>
  <c r="MS164" i="5"/>
  <c r="NE164" i="5"/>
  <c r="NQ164" i="5"/>
  <c r="V164" i="5"/>
  <c r="AH164" i="5"/>
  <c r="AT164" i="5"/>
  <c r="BF164" i="5"/>
  <c r="BR164" i="5"/>
  <c r="CD164" i="5"/>
  <c r="CP164" i="5"/>
  <c r="DB164" i="5"/>
  <c r="DN164" i="5"/>
  <c r="DZ164" i="5"/>
  <c r="EL164" i="5"/>
  <c r="EX164" i="5"/>
  <c r="FJ164" i="5"/>
  <c r="FV164" i="5"/>
  <c r="GH164" i="5"/>
  <c r="GT164" i="5"/>
  <c r="HF164" i="5"/>
  <c r="HR164" i="5"/>
  <c r="ID164" i="5"/>
  <c r="IP164" i="5"/>
  <c r="JB164" i="5"/>
  <c r="JN164" i="5"/>
  <c r="JZ164" i="5"/>
  <c r="KL164" i="5"/>
  <c r="KX164" i="5"/>
  <c r="LJ164" i="5"/>
  <c r="LV164" i="5"/>
  <c r="MH164" i="5"/>
  <c r="MT164" i="5"/>
  <c r="NF164" i="5"/>
  <c r="NR164" i="5"/>
  <c r="W164" i="5"/>
  <c r="AI164" i="5"/>
  <c r="AU164" i="5"/>
  <c r="BG164" i="5"/>
  <c r="BS164" i="5"/>
  <c r="CE164" i="5"/>
  <c r="CQ164" i="5"/>
  <c r="DC164" i="5"/>
  <c r="DO164" i="5"/>
  <c r="EA164" i="5"/>
  <c r="EM164" i="5"/>
  <c r="EY164" i="5"/>
  <c r="FK164" i="5"/>
  <c r="FW164" i="5"/>
  <c r="GI164" i="5"/>
  <c r="GU164" i="5"/>
  <c r="HG164" i="5"/>
  <c r="HS164" i="5"/>
  <c r="IE164" i="5"/>
  <c r="IQ164" i="5"/>
  <c r="JC164" i="5"/>
  <c r="JO164" i="5"/>
  <c r="KA164" i="5"/>
  <c r="KM164" i="5"/>
  <c r="KY164" i="5"/>
  <c r="LK164" i="5"/>
  <c r="LW164" i="5"/>
  <c r="MI164" i="5"/>
  <c r="MU164" i="5"/>
  <c r="NG164" i="5"/>
  <c r="NS164" i="5"/>
  <c r="X164" i="5"/>
  <c r="AJ164" i="5"/>
  <c r="AV164" i="5"/>
  <c r="BH164" i="5"/>
  <c r="BT164" i="5"/>
  <c r="CF164" i="5"/>
  <c r="CR164" i="5"/>
  <c r="DD164" i="5"/>
  <c r="DP164" i="5"/>
  <c r="EB164" i="5"/>
  <c r="EN164" i="5"/>
  <c r="EZ164" i="5"/>
  <c r="FL164" i="5"/>
  <c r="FX164" i="5"/>
  <c r="GJ164" i="5"/>
  <c r="GV164" i="5"/>
  <c r="HH164" i="5"/>
  <c r="HT164" i="5"/>
  <c r="IF164" i="5"/>
  <c r="IR164" i="5"/>
  <c r="JD164" i="5"/>
  <c r="JP164" i="5"/>
  <c r="KB164" i="5"/>
  <c r="KN164" i="5"/>
  <c r="KZ164" i="5"/>
  <c r="LL164" i="5"/>
  <c r="LX164" i="5"/>
  <c r="MJ164" i="5"/>
  <c r="MV164" i="5"/>
  <c r="NH164" i="5"/>
  <c r="NT164" i="5"/>
  <c r="Y164" i="5"/>
  <c r="AK164" i="5"/>
  <c r="AW164" i="5"/>
  <c r="BI164" i="5"/>
  <c r="BU164" i="5"/>
  <c r="CG164" i="5"/>
  <c r="CS164" i="5"/>
  <c r="DE164" i="5"/>
  <c r="DQ164" i="5"/>
  <c r="EC164" i="5"/>
  <c r="EO164" i="5"/>
  <c r="FA164" i="5"/>
  <c r="FM164" i="5"/>
  <c r="FY164" i="5"/>
  <c r="GK164" i="5"/>
  <c r="GW164" i="5"/>
  <c r="HI164" i="5"/>
  <c r="HU164" i="5"/>
  <c r="IG164" i="5"/>
  <c r="IS164" i="5"/>
  <c r="JE164" i="5"/>
  <c r="JQ164" i="5"/>
  <c r="KC164" i="5"/>
  <c r="KO164" i="5"/>
  <c r="LA164" i="5"/>
  <c r="LM164" i="5"/>
  <c r="LY164" i="5"/>
  <c r="MK164" i="5"/>
  <c r="MW164" i="5"/>
  <c r="NI164" i="5"/>
  <c r="Z164" i="5"/>
  <c r="AL164" i="5"/>
  <c r="AX164" i="5"/>
  <c r="BJ164" i="5"/>
  <c r="BV164" i="5"/>
  <c r="CH164" i="5"/>
  <c r="CT164" i="5"/>
  <c r="DF164" i="5"/>
  <c r="DR164" i="5"/>
  <c r="ED164" i="5"/>
  <c r="EP164" i="5"/>
  <c r="FB164" i="5"/>
  <c r="FN164" i="5"/>
  <c r="FZ164" i="5"/>
  <c r="GL164" i="5"/>
  <c r="GX164" i="5"/>
  <c r="HJ164" i="5"/>
  <c r="HV164" i="5"/>
  <c r="IH164" i="5"/>
  <c r="IT164" i="5"/>
  <c r="JF164" i="5"/>
  <c r="JR164" i="5"/>
  <c r="KD164" i="5"/>
  <c r="KP164" i="5"/>
  <c r="LB164" i="5"/>
  <c r="LN164" i="5"/>
  <c r="LZ164" i="5"/>
  <c r="ML164" i="5"/>
  <c r="AA164" i="5"/>
  <c r="AM164" i="5"/>
  <c r="AY164" i="5"/>
  <c r="BK164" i="5"/>
  <c r="BW164" i="5"/>
  <c r="CI164" i="5"/>
  <c r="CU164" i="5"/>
  <c r="DG164" i="5"/>
  <c r="DS164" i="5"/>
  <c r="EE164" i="5"/>
  <c r="EQ164" i="5"/>
  <c r="FC164" i="5"/>
  <c r="FO164" i="5"/>
  <c r="GA164" i="5"/>
  <c r="GM164" i="5"/>
  <c r="GY164" i="5"/>
  <c r="HK164" i="5"/>
  <c r="HW164" i="5"/>
  <c r="II164" i="5"/>
  <c r="IU164" i="5"/>
  <c r="JG164" i="5"/>
  <c r="JS164" i="5"/>
  <c r="KE164" i="5"/>
  <c r="KQ164" i="5"/>
  <c r="LC164" i="5"/>
  <c r="LO164" i="5"/>
  <c r="MA164" i="5"/>
  <c r="BL164" i="5"/>
  <c r="DH164" i="5"/>
  <c r="FD164" i="5"/>
  <c r="GZ164" i="5"/>
  <c r="IV164" i="5"/>
  <c r="KR164" i="5"/>
  <c r="MM164" i="5"/>
  <c r="NM164" i="5"/>
  <c r="BM164" i="5"/>
  <c r="DI164" i="5"/>
  <c r="FE164" i="5"/>
  <c r="HA164" i="5"/>
  <c r="IW164" i="5"/>
  <c r="KS164" i="5"/>
  <c r="MN164" i="5"/>
  <c r="NN164" i="5"/>
  <c r="BN164" i="5"/>
  <c r="DJ164" i="5"/>
  <c r="FF164" i="5"/>
  <c r="HB164" i="5"/>
  <c r="IX164" i="5"/>
  <c r="KT164" i="5"/>
  <c r="MO164" i="5"/>
  <c r="AB164" i="5"/>
  <c r="BX164" i="5"/>
  <c r="DT164" i="5"/>
  <c r="FP164" i="5"/>
  <c r="HL164" i="5"/>
  <c r="JH164" i="5"/>
  <c r="LD164" i="5"/>
  <c r="MP164" i="5"/>
  <c r="AC164" i="5"/>
  <c r="BY164" i="5"/>
  <c r="DU164" i="5"/>
  <c r="FQ164" i="5"/>
  <c r="HM164" i="5"/>
  <c r="JI164" i="5"/>
  <c r="LE164" i="5"/>
  <c r="MX164" i="5"/>
  <c r="AD164" i="5"/>
  <c r="BZ164" i="5"/>
  <c r="DV164" i="5"/>
  <c r="FR164" i="5"/>
  <c r="HN164" i="5"/>
  <c r="JJ164" i="5"/>
  <c r="LF164" i="5"/>
  <c r="MY164" i="5"/>
  <c r="AN164" i="5"/>
  <c r="CJ164" i="5"/>
  <c r="EF164" i="5"/>
  <c r="GB164" i="5"/>
  <c r="HX164" i="5"/>
  <c r="JT164" i="5"/>
  <c r="LP164" i="5"/>
  <c r="MZ164" i="5"/>
  <c r="AO164" i="5"/>
  <c r="CK164" i="5"/>
  <c r="EG164" i="5"/>
  <c r="GC164" i="5"/>
  <c r="HY164" i="5"/>
  <c r="JU164" i="5"/>
  <c r="LQ164" i="5"/>
  <c r="NA164" i="5"/>
  <c r="AP164" i="5"/>
  <c r="CL164" i="5"/>
  <c r="EH164" i="5"/>
  <c r="GD164" i="5"/>
  <c r="HZ164" i="5"/>
  <c r="JV164" i="5"/>
  <c r="LR164" i="5"/>
  <c r="NB164" i="5"/>
  <c r="AZ164" i="5"/>
  <c r="CV164" i="5"/>
  <c r="ER164" i="5"/>
  <c r="GN164" i="5"/>
  <c r="IJ164" i="5"/>
  <c r="KF164" i="5"/>
  <c r="MB164" i="5"/>
  <c r="NJ164" i="5"/>
  <c r="IL164" i="5"/>
  <c r="KG164" i="5"/>
  <c r="KH164" i="5"/>
  <c r="BA164" i="5"/>
  <c r="MC164" i="5"/>
  <c r="BB164" i="5"/>
  <c r="MD164" i="5"/>
  <c r="CW164" i="5"/>
  <c r="NK164" i="5"/>
  <c r="CX164" i="5"/>
  <c r="NL164" i="5"/>
  <c r="ES164" i="5"/>
  <c r="ET164" i="5"/>
  <c r="GO164" i="5"/>
  <c r="GP164" i="5"/>
  <c r="IK164" i="5"/>
  <c r="S164" i="5"/>
  <c r="S116" i="5"/>
  <c r="P126" i="5"/>
  <c r="P134" i="5" s="1"/>
  <c r="X153" i="5"/>
  <c r="AJ153" i="5"/>
  <c r="AV153" i="5"/>
  <c r="AG153" i="5"/>
  <c r="AT153" i="5"/>
  <c r="BG153" i="5"/>
  <c r="BS153" i="5"/>
  <c r="CE153" i="5"/>
  <c r="CQ153" i="5"/>
  <c r="DC153" i="5"/>
  <c r="DO153" i="5"/>
  <c r="EA153" i="5"/>
  <c r="EM153" i="5"/>
  <c r="EY153" i="5"/>
  <c r="FK153" i="5"/>
  <c r="FW153" i="5"/>
  <c r="GI153" i="5"/>
  <c r="GU153" i="5"/>
  <c r="HG153" i="5"/>
  <c r="HS153" i="5"/>
  <c r="IE153" i="5"/>
  <c r="IQ153" i="5"/>
  <c r="JC153" i="5"/>
  <c r="JO153" i="5"/>
  <c r="KA153" i="5"/>
  <c r="KM153" i="5"/>
  <c r="KY153" i="5"/>
  <c r="LK153" i="5"/>
  <c r="LW153" i="5"/>
  <c r="MI153" i="5"/>
  <c r="MU153" i="5"/>
  <c r="NG153" i="5"/>
  <c r="NS153" i="5"/>
  <c r="U153" i="5"/>
  <c r="AH153" i="5"/>
  <c r="AU153" i="5"/>
  <c r="BH153" i="5"/>
  <c r="BT153" i="5"/>
  <c r="CF153" i="5"/>
  <c r="CR153" i="5"/>
  <c r="DD153" i="5"/>
  <c r="DP153" i="5"/>
  <c r="EB153" i="5"/>
  <c r="EN153" i="5"/>
  <c r="EZ153" i="5"/>
  <c r="FL153" i="5"/>
  <c r="FX153" i="5"/>
  <c r="GJ153" i="5"/>
  <c r="GV153" i="5"/>
  <c r="HH153" i="5"/>
  <c r="HT153" i="5"/>
  <c r="IF153" i="5"/>
  <c r="IR153" i="5"/>
  <c r="JD153" i="5"/>
  <c r="JP153" i="5"/>
  <c r="KB153" i="5"/>
  <c r="KN153" i="5"/>
  <c r="KZ153" i="5"/>
  <c r="LL153" i="5"/>
  <c r="LX153" i="5"/>
  <c r="MJ153" i="5"/>
  <c r="MV153" i="5"/>
  <c r="NH153" i="5"/>
  <c r="NT153" i="5"/>
  <c r="V153" i="5"/>
  <c r="AI153" i="5"/>
  <c r="AW153" i="5"/>
  <c r="BI153" i="5"/>
  <c r="BU153" i="5"/>
  <c r="CG153" i="5"/>
  <c r="CS153" i="5"/>
  <c r="DE153" i="5"/>
  <c r="DQ153" i="5"/>
  <c r="EC153" i="5"/>
  <c r="EO153" i="5"/>
  <c r="FA153" i="5"/>
  <c r="FM153" i="5"/>
  <c r="FY153" i="5"/>
  <c r="GK153" i="5"/>
  <c r="GW153" i="5"/>
  <c r="HI153" i="5"/>
  <c r="HU153" i="5"/>
  <c r="IG153" i="5"/>
  <c r="IS153" i="5"/>
  <c r="JE153" i="5"/>
  <c r="JQ153" i="5"/>
  <c r="KC153" i="5"/>
  <c r="KO153" i="5"/>
  <c r="LA153" i="5"/>
  <c r="LM153" i="5"/>
  <c r="LY153" i="5"/>
  <c r="MK153" i="5"/>
  <c r="MW153" i="5"/>
  <c r="NI153" i="5"/>
  <c r="W153" i="5"/>
  <c r="AK153" i="5"/>
  <c r="AX153" i="5"/>
  <c r="BJ153" i="5"/>
  <c r="BV153" i="5"/>
  <c r="CH153" i="5"/>
  <c r="CT153" i="5"/>
  <c r="DF153" i="5"/>
  <c r="DR153" i="5"/>
  <c r="ED153" i="5"/>
  <c r="EP153" i="5"/>
  <c r="FB153" i="5"/>
  <c r="FN153" i="5"/>
  <c r="FZ153" i="5"/>
  <c r="GL153" i="5"/>
  <c r="GX153" i="5"/>
  <c r="HJ153" i="5"/>
  <c r="HV153" i="5"/>
  <c r="IH153" i="5"/>
  <c r="IT153" i="5"/>
  <c r="JF153" i="5"/>
  <c r="JR153" i="5"/>
  <c r="KD153" i="5"/>
  <c r="KP153" i="5"/>
  <c r="LB153" i="5"/>
  <c r="LN153" i="5"/>
  <c r="LZ153" i="5"/>
  <c r="ML153" i="5"/>
  <c r="MX153" i="5"/>
  <c r="NJ153" i="5"/>
  <c r="AA153" i="5"/>
  <c r="AN153" i="5"/>
  <c r="BA153" i="5"/>
  <c r="BM153" i="5"/>
  <c r="BY153" i="5"/>
  <c r="CK153" i="5"/>
  <c r="CW153" i="5"/>
  <c r="DI153" i="5"/>
  <c r="DU153" i="5"/>
  <c r="EG153" i="5"/>
  <c r="ES153" i="5"/>
  <c r="FE153" i="5"/>
  <c r="FQ153" i="5"/>
  <c r="GC153" i="5"/>
  <c r="GO153" i="5"/>
  <c r="HA153" i="5"/>
  <c r="HM153" i="5"/>
  <c r="HY153" i="5"/>
  <c r="IK153" i="5"/>
  <c r="IW153" i="5"/>
  <c r="JI153" i="5"/>
  <c r="AB153" i="5"/>
  <c r="AL153" i="5"/>
  <c r="BE153" i="5"/>
  <c r="CA153" i="5"/>
  <c r="CV153" i="5"/>
  <c r="DN153" i="5"/>
  <c r="EJ153" i="5"/>
  <c r="FF153" i="5"/>
  <c r="GA153" i="5"/>
  <c r="GS153" i="5"/>
  <c r="HO153" i="5"/>
  <c r="IJ153" i="5"/>
  <c r="JB153" i="5"/>
  <c r="JW153" i="5"/>
  <c r="KQ153" i="5"/>
  <c r="LG153" i="5"/>
  <c r="MA153" i="5"/>
  <c r="MQ153" i="5"/>
  <c r="NK153" i="5"/>
  <c r="AM153" i="5"/>
  <c r="BF153" i="5"/>
  <c r="CB153" i="5"/>
  <c r="CX153" i="5"/>
  <c r="DS153" i="5"/>
  <c r="EK153" i="5"/>
  <c r="FG153" i="5"/>
  <c r="GB153" i="5"/>
  <c r="GT153" i="5"/>
  <c r="HP153" i="5"/>
  <c r="IL153" i="5"/>
  <c r="JG153" i="5"/>
  <c r="JX153" i="5"/>
  <c r="KR153" i="5"/>
  <c r="LH153" i="5"/>
  <c r="MB153" i="5"/>
  <c r="MR153" i="5"/>
  <c r="NL153" i="5"/>
  <c r="AO153" i="5"/>
  <c r="BK153" i="5"/>
  <c r="CC153" i="5"/>
  <c r="CY153" i="5"/>
  <c r="DT153" i="5"/>
  <c r="EL153" i="5"/>
  <c r="FH153" i="5"/>
  <c r="GD153" i="5"/>
  <c r="GY153" i="5"/>
  <c r="HQ153" i="5"/>
  <c r="IM153" i="5"/>
  <c r="JH153" i="5"/>
  <c r="JY153" i="5"/>
  <c r="KS153" i="5"/>
  <c r="LI153" i="5"/>
  <c r="MC153" i="5"/>
  <c r="MS153" i="5"/>
  <c r="NM153" i="5"/>
  <c r="AP153" i="5"/>
  <c r="BL153" i="5"/>
  <c r="CD153" i="5"/>
  <c r="CZ153" i="5"/>
  <c r="DV153" i="5"/>
  <c r="EQ153" i="5"/>
  <c r="FI153" i="5"/>
  <c r="GE153" i="5"/>
  <c r="GZ153" i="5"/>
  <c r="HR153" i="5"/>
  <c r="IN153" i="5"/>
  <c r="JJ153" i="5"/>
  <c r="JZ153" i="5"/>
  <c r="KT153" i="5"/>
  <c r="LJ153" i="5"/>
  <c r="MD153" i="5"/>
  <c r="MT153" i="5"/>
  <c r="NN153" i="5"/>
  <c r="AQ153" i="5"/>
  <c r="BN153" i="5"/>
  <c r="CI153" i="5"/>
  <c r="DA153" i="5"/>
  <c r="DW153" i="5"/>
  <c r="ER153" i="5"/>
  <c r="FJ153" i="5"/>
  <c r="GF153" i="5"/>
  <c r="HB153" i="5"/>
  <c r="HW153" i="5"/>
  <c r="IO153" i="5"/>
  <c r="JK153" i="5"/>
  <c r="KE153" i="5"/>
  <c r="KU153" i="5"/>
  <c r="LO153" i="5"/>
  <c r="ME153" i="5"/>
  <c r="MY153" i="5"/>
  <c r="NO153" i="5"/>
  <c r="AR153" i="5"/>
  <c r="BO153" i="5"/>
  <c r="CJ153" i="5"/>
  <c r="DB153" i="5"/>
  <c r="DX153" i="5"/>
  <c r="ET153" i="5"/>
  <c r="FO153" i="5"/>
  <c r="GG153" i="5"/>
  <c r="HC153" i="5"/>
  <c r="HX153" i="5"/>
  <c r="IP153" i="5"/>
  <c r="JL153" i="5"/>
  <c r="KF153" i="5"/>
  <c r="KV153" i="5"/>
  <c r="LP153" i="5"/>
  <c r="MF153" i="5"/>
  <c r="MZ153" i="5"/>
  <c r="NP153" i="5"/>
  <c r="Y153" i="5"/>
  <c r="AS153" i="5"/>
  <c r="BP153" i="5"/>
  <c r="CL153" i="5"/>
  <c r="DG153" i="5"/>
  <c r="DY153" i="5"/>
  <c r="EU153" i="5"/>
  <c r="FP153" i="5"/>
  <c r="GH153" i="5"/>
  <c r="HD153" i="5"/>
  <c r="HZ153" i="5"/>
  <c r="IU153" i="5"/>
  <c r="JM153" i="5"/>
  <c r="KG153" i="5"/>
  <c r="KW153" i="5"/>
  <c r="LQ153" i="5"/>
  <c r="MG153" i="5"/>
  <c r="NA153" i="5"/>
  <c r="NQ153" i="5"/>
  <c r="Z153" i="5"/>
  <c r="AY153" i="5"/>
  <c r="BQ153" i="5"/>
  <c r="CM153" i="5"/>
  <c r="DH153" i="5"/>
  <c r="DZ153" i="5"/>
  <c r="EV153" i="5"/>
  <c r="FR153" i="5"/>
  <c r="GM153" i="5"/>
  <c r="HE153" i="5"/>
  <c r="IA153" i="5"/>
  <c r="IV153" i="5"/>
  <c r="JN153" i="5"/>
  <c r="KH153" i="5"/>
  <c r="KX153" i="5"/>
  <c r="LR153" i="5"/>
  <c r="MH153" i="5"/>
  <c r="NB153" i="5"/>
  <c r="NR153" i="5"/>
  <c r="AC153" i="5"/>
  <c r="AZ153" i="5"/>
  <c r="BR153" i="5"/>
  <c r="CN153" i="5"/>
  <c r="DJ153" i="5"/>
  <c r="EE153" i="5"/>
  <c r="EW153" i="5"/>
  <c r="FS153" i="5"/>
  <c r="GN153" i="5"/>
  <c r="HF153" i="5"/>
  <c r="IB153" i="5"/>
  <c r="IX153" i="5"/>
  <c r="JS153" i="5"/>
  <c r="KI153" i="5"/>
  <c r="LC153" i="5"/>
  <c r="LS153" i="5"/>
  <c r="MM153" i="5"/>
  <c r="NC153" i="5"/>
  <c r="AD153" i="5"/>
  <c r="BB153" i="5"/>
  <c r="BW153" i="5"/>
  <c r="CO153" i="5"/>
  <c r="DK153" i="5"/>
  <c r="EF153" i="5"/>
  <c r="EX153" i="5"/>
  <c r="FT153" i="5"/>
  <c r="GP153" i="5"/>
  <c r="HK153" i="5"/>
  <c r="IC153" i="5"/>
  <c r="IY153" i="5"/>
  <c r="JT153" i="5"/>
  <c r="KJ153" i="5"/>
  <c r="LD153" i="5"/>
  <c r="LT153" i="5"/>
  <c r="MN153" i="5"/>
  <c r="ND153" i="5"/>
  <c r="AE153" i="5"/>
  <c r="BC153" i="5"/>
  <c r="BX153" i="5"/>
  <c r="CP153" i="5"/>
  <c r="DL153" i="5"/>
  <c r="EH153" i="5"/>
  <c r="FC153" i="5"/>
  <c r="FU153" i="5"/>
  <c r="GQ153" i="5"/>
  <c r="HL153" i="5"/>
  <c r="ID153" i="5"/>
  <c r="IZ153" i="5"/>
  <c r="JU153" i="5"/>
  <c r="KK153" i="5"/>
  <c r="AF153" i="5"/>
  <c r="BD153" i="5"/>
  <c r="BZ153" i="5"/>
  <c r="CU153" i="5"/>
  <c r="DM153" i="5"/>
  <c r="EI153" i="5"/>
  <c r="FD153" i="5"/>
  <c r="FV153" i="5"/>
  <c r="GR153" i="5"/>
  <c r="HN153" i="5"/>
  <c r="II153" i="5"/>
  <c r="JA153" i="5"/>
  <c r="JV153" i="5"/>
  <c r="KL153" i="5"/>
  <c r="LF153" i="5"/>
  <c r="LV153" i="5"/>
  <c r="MP153" i="5"/>
  <c r="LE153" i="5"/>
  <c r="LU153" i="5"/>
  <c r="MO153" i="5"/>
  <c r="NE153" i="5"/>
  <c r="NF153" i="5"/>
  <c r="S153" i="5"/>
  <c r="Y170" i="5"/>
  <c r="AK170" i="5"/>
  <c r="AW170" i="5"/>
  <c r="BI170" i="5"/>
  <c r="BU170" i="5"/>
  <c r="CG170" i="5"/>
  <c r="CS170" i="5"/>
  <c r="DE170" i="5"/>
  <c r="DQ170" i="5"/>
  <c r="EC170" i="5"/>
  <c r="EO170" i="5"/>
  <c r="FA170" i="5"/>
  <c r="FM170" i="5"/>
  <c r="FY170" i="5"/>
  <c r="GK170" i="5"/>
  <c r="GW170" i="5"/>
  <c r="HI170" i="5"/>
  <c r="HU170" i="5"/>
  <c r="IG170" i="5"/>
  <c r="IS170" i="5"/>
  <c r="JE170" i="5"/>
  <c r="JQ170" i="5"/>
  <c r="KC170" i="5"/>
  <c r="KO170" i="5"/>
  <c r="LA170" i="5"/>
  <c r="LM170" i="5"/>
  <c r="LY170" i="5"/>
  <c r="MK170" i="5"/>
  <c r="MW170" i="5"/>
  <c r="NI170" i="5"/>
  <c r="Z170" i="5"/>
  <c r="AL170" i="5"/>
  <c r="AX170" i="5"/>
  <c r="BJ170" i="5"/>
  <c r="BV170" i="5"/>
  <c r="CH170" i="5"/>
  <c r="CT170" i="5"/>
  <c r="DF170" i="5"/>
  <c r="DR170" i="5"/>
  <c r="ED170" i="5"/>
  <c r="EP170" i="5"/>
  <c r="FB170" i="5"/>
  <c r="FN170" i="5"/>
  <c r="FZ170" i="5"/>
  <c r="GL170" i="5"/>
  <c r="GX170" i="5"/>
  <c r="HJ170" i="5"/>
  <c r="HV170" i="5"/>
  <c r="IH170" i="5"/>
  <c r="IT170" i="5"/>
  <c r="JF170" i="5"/>
  <c r="JR170" i="5"/>
  <c r="KD170" i="5"/>
  <c r="KP170" i="5"/>
  <c r="LB170" i="5"/>
  <c r="LN170" i="5"/>
  <c r="LZ170" i="5"/>
  <c r="ML170" i="5"/>
  <c r="MX170" i="5"/>
  <c r="NJ170" i="5"/>
  <c r="AA170" i="5"/>
  <c r="AM170" i="5"/>
  <c r="AY170" i="5"/>
  <c r="BK170" i="5"/>
  <c r="BW170" i="5"/>
  <c r="CI170" i="5"/>
  <c r="CU170" i="5"/>
  <c r="DG170" i="5"/>
  <c r="DS170" i="5"/>
  <c r="EE170" i="5"/>
  <c r="EQ170" i="5"/>
  <c r="FC170" i="5"/>
  <c r="FO170" i="5"/>
  <c r="GA170" i="5"/>
  <c r="GM170" i="5"/>
  <c r="GY170" i="5"/>
  <c r="HK170" i="5"/>
  <c r="HW170" i="5"/>
  <c r="II170" i="5"/>
  <c r="IU170" i="5"/>
  <c r="JG170" i="5"/>
  <c r="JS170" i="5"/>
  <c r="KE170" i="5"/>
  <c r="KQ170" i="5"/>
  <c r="LC170" i="5"/>
  <c r="LO170" i="5"/>
  <c r="MA170" i="5"/>
  <c r="MM170" i="5"/>
  <c r="MY170" i="5"/>
  <c r="NK170" i="5"/>
  <c r="AB170" i="5"/>
  <c r="AN170" i="5"/>
  <c r="AZ170" i="5"/>
  <c r="BL170" i="5"/>
  <c r="BX170" i="5"/>
  <c r="CJ170" i="5"/>
  <c r="CV170" i="5"/>
  <c r="DH170" i="5"/>
  <c r="DT170" i="5"/>
  <c r="EF170" i="5"/>
  <c r="ER170" i="5"/>
  <c r="FD170" i="5"/>
  <c r="FP170" i="5"/>
  <c r="GB170" i="5"/>
  <c r="GN170" i="5"/>
  <c r="GZ170" i="5"/>
  <c r="HL170" i="5"/>
  <c r="HX170" i="5"/>
  <c r="IJ170" i="5"/>
  <c r="IV170" i="5"/>
  <c r="JH170" i="5"/>
  <c r="JT170" i="5"/>
  <c r="KF170" i="5"/>
  <c r="KR170" i="5"/>
  <c r="LD170" i="5"/>
  <c r="LP170" i="5"/>
  <c r="MB170" i="5"/>
  <c r="MN170" i="5"/>
  <c r="MZ170" i="5"/>
  <c r="NL170" i="5"/>
  <c r="AC170" i="5"/>
  <c r="AO170" i="5"/>
  <c r="BA170" i="5"/>
  <c r="BM170" i="5"/>
  <c r="BY170" i="5"/>
  <c r="CK170" i="5"/>
  <c r="CW170" i="5"/>
  <c r="DI170" i="5"/>
  <c r="DU170" i="5"/>
  <c r="EG170" i="5"/>
  <c r="ES170" i="5"/>
  <c r="FE170" i="5"/>
  <c r="FQ170" i="5"/>
  <c r="GC170" i="5"/>
  <c r="GO170" i="5"/>
  <c r="HA170" i="5"/>
  <c r="HM170" i="5"/>
  <c r="HY170" i="5"/>
  <c r="IK170" i="5"/>
  <c r="IW170" i="5"/>
  <c r="JI170" i="5"/>
  <c r="JU170" i="5"/>
  <c r="KG170" i="5"/>
  <c r="KS170" i="5"/>
  <c r="LE170" i="5"/>
  <c r="LQ170" i="5"/>
  <c r="MC170" i="5"/>
  <c r="MO170" i="5"/>
  <c r="NA170" i="5"/>
  <c r="NM170" i="5"/>
  <c r="AD170" i="5"/>
  <c r="AP170" i="5"/>
  <c r="BB170" i="5"/>
  <c r="BN170" i="5"/>
  <c r="BZ170" i="5"/>
  <c r="CL170" i="5"/>
  <c r="CX170" i="5"/>
  <c r="DJ170" i="5"/>
  <c r="DV170" i="5"/>
  <c r="EH170" i="5"/>
  <c r="ET170" i="5"/>
  <c r="FF170" i="5"/>
  <c r="FR170" i="5"/>
  <c r="GD170" i="5"/>
  <c r="GP170" i="5"/>
  <c r="HB170" i="5"/>
  <c r="HN170" i="5"/>
  <c r="HZ170" i="5"/>
  <c r="IL170" i="5"/>
  <c r="IX170" i="5"/>
  <c r="JJ170" i="5"/>
  <c r="JV170" i="5"/>
  <c r="KH170" i="5"/>
  <c r="KT170" i="5"/>
  <c r="LF170" i="5"/>
  <c r="LR170" i="5"/>
  <c r="MD170" i="5"/>
  <c r="MP170" i="5"/>
  <c r="NB170" i="5"/>
  <c r="NN170" i="5"/>
  <c r="T170" i="5"/>
  <c r="AF170" i="5"/>
  <c r="AR170" i="5"/>
  <c r="BD170" i="5"/>
  <c r="BP170" i="5"/>
  <c r="CB170" i="5"/>
  <c r="CN170" i="5"/>
  <c r="CZ170" i="5"/>
  <c r="DL170" i="5"/>
  <c r="DX170" i="5"/>
  <c r="EJ170" i="5"/>
  <c r="EV170" i="5"/>
  <c r="FH170" i="5"/>
  <c r="FT170" i="5"/>
  <c r="GF170" i="5"/>
  <c r="GR170" i="5"/>
  <c r="HD170" i="5"/>
  <c r="HP170" i="5"/>
  <c r="IB170" i="5"/>
  <c r="IN170" i="5"/>
  <c r="IZ170" i="5"/>
  <c r="JL170" i="5"/>
  <c r="JX170" i="5"/>
  <c r="KJ170" i="5"/>
  <c r="KV170" i="5"/>
  <c r="LH170" i="5"/>
  <c r="LT170" i="5"/>
  <c r="MF170" i="5"/>
  <c r="MR170" i="5"/>
  <c r="ND170" i="5"/>
  <c r="NP170" i="5"/>
  <c r="U170" i="5"/>
  <c r="AG170" i="5"/>
  <c r="AS170" i="5"/>
  <c r="BE170" i="5"/>
  <c r="BQ170" i="5"/>
  <c r="CC170" i="5"/>
  <c r="CO170" i="5"/>
  <c r="DA170" i="5"/>
  <c r="DM170" i="5"/>
  <c r="DY170" i="5"/>
  <c r="EK170" i="5"/>
  <c r="EW170" i="5"/>
  <c r="FI170" i="5"/>
  <c r="FU170" i="5"/>
  <c r="GG170" i="5"/>
  <c r="GS170" i="5"/>
  <c r="HE170" i="5"/>
  <c r="HQ170" i="5"/>
  <c r="IC170" i="5"/>
  <c r="IO170" i="5"/>
  <c r="JA170" i="5"/>
  <c r="JM170" i="5"/>
  <c r="JY170" i="5"/>
  <c r="KK170" i="5"/>
  <c r="KW170" i="5"/>
  <c r="LI170" i="5"/>
  <c r="LU170" i="5"/>
  <c r="MG170" i="5"/>
  <c r="MS170" i="5"/>
  <c r="NE170" i="5"/>
  <c r="NQ170" i="5"/>
  <c r="X170" i="5"/>
  <c r="AH170" i="5"/>
  <c r="BR170" i="5"/>
  <c r="DB170" i="5"/>
  <c r="EL170" i="5"/>
  <c r="FV170" i="5"/>
  <c r="HF170" i="5"/>
  <c r="IP170" i="5"/>
  <c r="JZ170" i="5"/>
  <c r="LJ170" i="5"/>
  <c r="MT170" i="5"/>
  <c r="AI170" i="5"/>
  <c r="BS170" i="5"/>
  <c r="DC170" i="5"/>
  <c r="EM170" i="5"/>
  <c r="FW170" i="5"/>
  <c r="HG170" i="5"/>
  <c r="IQ170" i="5"/>
  <c r="KA170" i="5"/>
  <c r="LK170" i="5"/>
  <c r="MU170" i="5"/>
  <c r="AJ170" i="5"/>
  <c r="BT170" i="5"/>
  <c r="DD170" i="5"/>
  <c r="EN170" i="5"/>
  <c r="FX170" i="5"/>
  <c r="HH170" i="5"/>
  <c r="IR170" i="5"/>
  <c r="KB170" i="5"/>
  <c r="LL170" i="5"/>
  <c r="MV170" i="5"/>
  <c r="AQ170" i="5"/>
  <c r="CA170" i="5"/>
  <c r="DK170" i="5"/>
  <c r="EU170" i="5"/>
  <c r="GE170" i="5"/>
  <c r="HO170" i="5"/>
  <c r="IY170" i="5"/>
  <c r="KI170" i="5"/>
  <c r="LS170" i="5"/>
  <c r="NC170" i="5"/>
  <c r="AT170" i="5"/>
  <c r="CD170" i="5"/>
  <c r="DN170" i="5"/>
  <c r="EX170" i="5"/>
  <c r="GH170" i="5"/>
  <c r="HR170" i="5"/>
  <c r="JB170" i="5"/>
  <c r="KL170" i="5"/>
  <c r="LV170" i="5"/>
  <c r="NF170" i="5"/>
  <c r="AU170" i="5"/>
  <c r="CE170" i="5"/>
  <c r="DO170" i="5"/>
  <c r="EY170" i="5"/>
  <c r="GI170" i="5"/>
  <c r="HS170" i="5"/>
  <c r="JC170" i="5"/>
  <c r="KM170" i="5"/>
  <c r="LW170" i="5"/>
  <c r="NG170" i="5"/>
  <c r="AV170" i="5"/>
  <c r="CF170" i="5"/>
  <c r="DP170" i="5"/>
  <c r="EZ170" i="5"/>
  <c r="GJ170" i="5"/>
  <c r="HT170" i="5"/>
  <c r="JD170" i="5"/>
  <c r="KN170" i="5"/>
  <c r="LX170" i="5"/>
  <c r="NH170" i="5"/>
  <c r="BC170" i="5"/>
  <c r="CM170" i="5"/>
  <c r="DW170" i="5"/>
  <c r="FG170" i="5"/>
  <c r="GQ170" i="5"/>
  <c r="IA170" i="5"/>
  <c r="JK170" i="5"/>
  <c r="KU170" i="5"/>
  <c r="ME170" i="5"/>
  <c r="NO170" i="5"/>
  <c r="BF170" i="5"/>
  <c r="CP170" i="5"/>
  <c r="DZ170" i="5"/>
  <c r="FJ170" i="5"/>
  <c r="GT170" i="5"/>
  <c r="ID170" i="5"/>
  <c r="JN170" i="5"/>
  <c r="KX170" i="5"/>
  <c r="MH170" i="5"/>
  <c r="NR170" i="5"/>
  <c r="V170" i="5"/>
  <c r="BG170" i="5"/>
  <c r="CQ170" i="5"/>
  <c r="EA170" i="5"/>
  <c r="FK170" i="5"/>
  <c r="GU170" i="5"/>
  <c r="IE170" i="5"/>
  <c r="JO170" i="5"/>
  <c r="KY170" i="5"/>
  <c r="MI170" i="5"/>
  <c r="NS170" i="5"/>
  <c r="AE170" i="5"/>
  <c r="BO170" i="5"/>
  <c r="CY170" i="5"/>
  <c r="EI170" i="5"/>
  <c r="FS170" i="5"/>
  <c r="HC170" i="5"/>
  <c r="IM170" i="5"/>
  <c r="JW170" i="5"/>
  <c r="LG170" i="5"/>
  <c r="MQ170" i="5"/>
  <c r="MJ170" i="5"/>
  <c r="NT170" i="5"/>
  <c r="W170" i="5"/>
  <c r="BH170" i="5"/>
  <c r="CR170" i="5"/>
  <c r="EB170" i="5"/>
  <c r="FL170" i="5"/>
  <c r="GV170" i="5"/>
  <c r="IF170" i="5"/>
  <c r="JP170" i="5"/>
  <c r="KZ170" i="5"/>
  <c r="S170" i="5"/>
  <c r="Z176" i="5"/>
  <c r="AL176" i="5"/>
  <c r="AX176" i="5"/>
  <c r="BJ176" i="5"/>
  <c r="BV176" i="5"/>
  <c r="CH176" i="5"/>
  <c r="CT176" i="5"/>
  <c r="DF176" i="5"/>
  <c r="DR176" i="5"/>
  <c r="ED176" i="5"/>
  <c r="EP176" i="5"/>
  <c r="FB176" i="5"/>
  <c r="FN176" i="5"/>
  <c r="FZ176" i="5"/>
  <c r="GL176" i="5"/>
  <c r="GX176" i="5"/>
  <c r="HJ176" i="5"/>
  <c r="HV176" i="5"/>
  <c r="IH176" i="5"/>
  <c r="IT176" i="5"/>
  <c r="JF176" i="5"/>
  <c r="JR176" i="5"/>
  <c r="KD176" i="5"/>
  <c r="KP176" i="5"/>
  <c r="LB176" i="5"/>
  <c r="LN176" i="5"/>
  <c r="LZ176" i="5"/>
  <c r="AA176" i="5"/>
  <c r="AM176" i="5"/>
  <c r="AY176" i="5"/>
  <c r="BK176" i="5"/>
  <c r="BW176" i="5"/>
  <c r="CI176" i="5"/>
  <c r="CU176" i="5"/>
  <c r="DG176" i="5"/>
  <c r="DS176" i="5"/>
  <c r="EE176" i="5"/>
  <c r="EQ176" i="5"/>
  <c r="FC176" i="5"/>
  <c r="FO176" i="5"/>
  <c r="GA176" i="5"/>
  <c r="GM176" i="5"/>
  <c r="GY176" i="5"/>
  <c r="HK176" i="5"/>
  <c r="HW176" i="5"/>
  <c r="II176" i="5"/>
  <c r="IU176" i="5"/>
  <c r="JG176" i="5"/>
  <c r="JS176" i="5"/>
  <c r="KE176" i="5"/>
  <c r="KQ176" i="5"/>
  <c r="LC176" i="5"/>
  <c r="LO176" i="5"/>
  <c r="MA176" i="5"/>
  <c r="MM176" i="5"/>
  <c r="AB176" i="5"/>
  <c r="AN176" i="5"/>
  <c r="AZ176" i="5"/>
  <c r="BL176" i="5"/>
  <c r="BX176" i="5"/>
  <c r="CJ176" i="5"/>
  <c r="CV176" i="5"/>
  <c r="DH176" i="5"/>
  <c r="DT176" i="5"/>
  <c r="EF176" i="5"/>
  <c r="ER176" i="5"/>
  <c r="FD176" i="5"/>
  <c r="FP176" i="5"/>
  <c r="GB176" i="5"/>
  <c r="GN176" i="5"/>
  <c r="GZ176" i="5"/>
  <c r="HL176" i="5"/>
  <c r="HX176" i="5"/>
  <c r="IJ176" i="5"/>
  <c r="IV176" i="5"/>
  <c r="JH176" i="5"/>
  <c r="JT176" i="5"/>
  <c r="KF176" i="5"/>
  <c r="KR176" i="5"/>
  <c r="LD176" i="5"/>
  <c r="LP176" i="5"/>
  <c r="MB176" i="5"/>
  <c r="MN176" i="5"/>
  <c r="MZ176" i="5"/>
  <c r="NL176" i="5"/>
  <c r="AC176" i="5"/>
  <c r="AO176" i="5"/>
  <c r="BA176" i="5"/>
  <c r="BM176" i="5"/>
  <c r="BY176" i="5"/>
  <c r="CK176" i="5"/>
  <c r="CW176" i="5"/>
  <c r="DI176" i="5"/>
  <c r="DU176" i="5"/>
  <c r="EG176" i="5"/>
  <c r="ES176" i="5"/>
  <c r="FE176" i="5"/>
  <c r="FQ176" i="5"/>
  <c r="GC176" i="5"/>
  <c r="GO176" i="5"/>
  <c r="HA176" i="5"/>
  <c r="HM176" i="5"/>
  <c r="HY176" i="5"/>
  <c r="IK176" i="5"/>
  <c r="IW176" i="5"/>
  <c r="JI176" i="5"/>
  <c r="JU176" i="5"/>
  <c r="KG176" i="5"/>
  <c r="KS176" i="5"/>
  <c r="LE176" i="5"/>
  <c r="LQ176" i="5"/>
  <c r="MC176" i="5"/>
  <c r="MO176" i="5"/>
  <c r="NA176" i="5"/>
  <c r="NM176" i="5"/>
  <c r="AD176" i="5"/>
  <c r="AP176" i="5"/>
  <c r="BB176" i="5"/>
  <c r="BN176" i="5"/>
  <c r="BZ176" i="5"/>
  <c r="CL176" i="5"/>
  <c r="CX176" i="5"/>
  <c r="DJ176" i="5"/>
  <c r="DV176" i="5"/>
  <c r="EH176" i="5"/>
  <c r="ET176" i="5"/>
  <c r="FF176" i="5"/>
  <c r="FR176" i="5"/>
  <c r="GD176" i="5"/>
  <c r="GP176" i="5"/>
  <c r="HB176" i="5"/>
  <c r="HN176" i="5"/>
  <c r="HZ176" i="5"/>
  <c r="IL176" i="5"/>
  <c r="IX176" i="5"/>
  <c r="JJ176" i="5"/>
  <c r="JV176" i="5"/>
  <c r="KH176" i="5"/>
  <c r="KT176" i="5"/>
  <c r="LF176" i="5"/>
  <c r="LR176" i="5"/>
  <c r="AE176" i="5"/>
  <c r="AQ176" i="5"/>
  <c r="BC176" i="5"/>
  <c r="BO176" i="5"/>
  <c r="CA176" i="5"/>
  <c r="CM176" i="5"/>
  <c r="CY176" i="5"/>
  <c r="DK176" i="5"/>
  <c r="DW176" i="5"/>
  <c r="EI176" i="5"/>
  <c r="EU176" i="5"/>
  <c r="FG176" i="5"/>
  <c r="FS176" i="5"/>
  <c r="GE176" i="5"/>
  <c r="GQ176" i="5"/>
  <c r="HC176" i="5"/>
  <c r="HO176" i="5"/>
  <c r="IA176" i="5"/>
  <c r="IM176" i="5"/>
  <c r="IY176" i="5"/>
  <c r="JK176" i="5"/>
  <c r="JW176" i="5"/>
  <c r="KI176" i="5"/>
  <c r="KU176" i="5"/>
  <c r="LG176" i="5"/>
  <c r="LS176" i="5"/>
  <c r="ME176" i="5"/>
  <c r="MQ176" i="5"/>
  <c r="T176" i="5"/>
  <c r="AF176" i="5"/>
  <c r="AR176" i="5"/>
  <c r="BD176" i="5"/>
  <c r="BP176" i="5"/>
  <c r="CB176" i="5"/>
  <c r="AS176" i="5"/>
  <c r="BS176" i="5"/>
  <c r="CR176" i="5"/>
  <c r="DP176" i="5"/>
  <c r="EN176" i="5"/>
  <c r="FL176" i="5"/>
  <c r="GJ176" i="5"/>
  <c r="HH176" i="5"/>
  <c r="IF176" i="5"/>
  <c r="JD176" i="5"/>
  <c r="KB176" i="5"/>
  <c r="KZ176" i="5"/>
  <c r="LX176" i="5"/>
  <c r="MS176" i="5"/>
  <c r="NG176" i="5"/>
  <c r="AT176" i="5"/>
  <c r="BT176" i="5"/>
  <c r="CS176" i="5"/>
  <c r="DQ176" i="5"/>
  <c r="EO176" i="5"/>
  <c r="FM176" i="5"/>
  <c r="GK176" i="5"/>
  <c r="HI176" i="5"/>
  <c r="IG176" i="5"/>
  <c r="JE176" i="5"/>
  <c r="KC176" i="5"/>
  <c r="LA176" i="5"/>
  <c r="LY176" i="5"/>
  <c r="MT176" i="5"/>
  <c r="NH176" i="5"/>
  <c r="U176" i="5"/>
  <c r="AU176" i="5"/>
  <c r="BU176" i="5"/>
  <c r="CZ176" i="5"/>
  <c r="DX176" i="5"/>
  <c r="EV176" i="5"/>
  <c r="FT176" i="5"/>
  <c r="GR176" i="5"/>
  <c r="HP176" i="5"/>
  <c r="IN176" i="5"/>
  <c r="JL176" i="5"/>
  <c r="KJ176" i="5"/>
  <c r="LH176" i="5"/>
  <c r="MD176" i="5"/>
  <c r="MU176" i="5"/>
  <c r="NI176" i="5"/>
  <c r="V176" i="5"/>
  <c r="AV176" i="5"/>
  <c r="CC176" i="5"/>
  <c r="DA176" i="5"/>
  <c r="DY176" i="5"/>
  <c r="EW176" i="5"/>
  <c r="FU176" i="5"/>
  <c r="GS176" i="5"/>
  <c r="HQ176" i="5"/>
  <c r="IO176" i="5"/>
  <c r="JM176" i="5"/>
  <c r="KK176" i="5"/>
  <c r="LI176" i="5"/>
  <c r="MF176" i="5"/>
  <c r="MV176" i="5"/>
  <c r="NJ176" i="5"/>
  <c r="W176" i="5"/>
  <c r="AW176" i="5"/>
  <c r="CD176" i="5"/>
  <c r="DB176" i="5"/>
  <c r="DZ176" i="5"/>
  <c r="EX176" i="5"/>
  <c r="FV176" i="5"/>
  <c r="GT176" i="5"/>
  <c r="HR176" i="5"/>
  <c r="IP176" i="5"/>
  <c r="JN176" i="5"/>
  <c r="KL176" i="5"/>
  <c r="LJ176" i="5"/>
  <c r="MG176" i="5"/>
  <c r="MW176" i="5"/>
  <c r="NK176" i="5"/>
  <c r="X176" i="5"/>
  <c r="BE176" i="5"/>
  <c r="CE176" i="5"/>
  <c r="DC176" i="5"/>
  <c r="EA176" i="5"/>
  <c r="EY176" i="5"/>
  <c r="FW176" i="5"/>
  <c r="GU176" i="5"/>
  <c r="HS176" i="5"/>
  <c r="IQ176" i="5"/>
  <c r="JO176" i="5"/>
  <c r="KM176" i="5"/>
  <c r="LK176" i="5"/>
  <c r="MH176" i="5"/>
  <c r="MX176" i="5"/>
  <c r="NN176" i="5"/>
  <c r="Y176" i="5"/>
  <c r="BF176" i="5"/>
  <c r="CF176" i="5"/>
  <c r="DD176" i="5"/>
  <c r="EB176" i="5"/>
  <c r="EZ176" i="5"/>
  <c r="FX176" i="5"/>
  <c r="GV176" i="5"/>
  <c r="HT176" i="5"/>
  <c r="IR176" i="5"/>
  <c r="JP176" i="5"/>
  <c r="KN176" i="5"/>
  <c r="LL176" i="5"/>
  <c r="MI176" i="5"/>
  <c r="MY176" i="5"/>
  <c r="NO176" i="5"/>
  <c r="AG176" i="5"/>
  <c r="BG176" i="5"/>
  <c r="CG176" i="5"/>
  <c r="DE176" i="5"/>
  <c r="EC176" i="5"/>
  <c r="FA176" i="5"/>
  <c r="FY176" i="5"/>
  <c r="GW176" i="5"/>
  <c r="HU176" i="5"/>
  <c r="IS176" i="5"/>
  <c r="JQ176" i="5"/>
  <c r="KO176" i="5"/>
  <c r="LM176" i="5"/>
  <c r="MJ176" i="5"/>
  <c r="NB176" i="5"/>
  <c r="NP176" i="5"/>
  <c r="AH176" i="5"/>
  <c r="BH176" i="5"/>
  <c r="CN176" i="5"/>
  <c r="DL176" i="5"/>
  <c r="EJ176" i="5"/>
  <c r="FH176" i="5"/>
  <c r="GF176" i="5"/>
  <c r="HD176" i="5"/>
  <c r="IB176" i="5"/>
  <c r="IZ176" i="5"/>
  <c r="JX176" i="5"/>
  <c r="KV176" i="5"/>
  <c r="LT176" i="5"/>
  <c r="MK176" i="5"/>
  <c r="NC176" i="5"/>
  <c r="NQ176" i="5"/>
  <c r="AI176" i="5"/>
  <c r="BI176" i="5"/>
  <c r="CO176" i="5"/>
  <c r="DM176" i="5"/>
  <c r="EK176" i="5"/>
  <c r="FI176" i="5"/>
  <c r="GG176" i="5"/>
  <c r="HE176" i="5"/>
  <c r="IC176" i="5"/>
  <c r="JA176" i="5"/>
  <c r="JY176" i="5"/>
  <c r="KW176" i="5"/>
  <c r="LU176" i="5"/>
  <c r="ML176" i="5"/>
  <c r="ND176" i="5"/>
  <c r="NR176" i="5"/>
  <c r="CQ176" i="5"/>
  <c r="IE176" i="5"/>
  <c r="NF176" i="5"/>
  <c r="DN176" i="5"/>
  <c r="JB176" i="5"/>
  <c r="NS176" i="5"/>
  <c r="DO176" i="5"/>
  <c r="JC176" i="5"/>
  <c r="NT176" i="5"/>
  <c r="EL176" i="5"/>
  <c r="JZ176" i="5"/>
  <c r="EM176" i="5"/>
  <c r="KA176" i="5"/>
  <c r="FJ176" i="5"/>
  <c r="KX176" i="5"/>
  <c r="FK176" i="5"/>
  <c r="KY176" i="5"/>
  <c r="AJ176" i="5"/>
  <c r="GH176" i="5"/>
  <c r="LV176" i="5"/>
  <c r="AK176" i="5"/>
  <c r="GI176" i="5"/>
  <c r="LW176" i="5"/>
  <c r="NE176" i="5"/>
  <c r="BQ176" i="5"/>
  <c r="BR176" i="5"/>
  <c r="CP176" i="5"/>
  <c r="HF176" i="5"/>
  <c r="HG176" i="5"/>
  <c r="MR176" i="5"/>
  <c r="S176" i="5"/>
  <c r="ID176" i="5"/>
  <c r="MP176" i="5"/>
  <c r="L126" i="5"/>
  <c r="L134" i="5" s="1"/>
  <c r="S111" i="5"/>
  <c r="S96" i="5"/>
  <c r="Q126" i="5"/>
  <c r="Q134" i="5" s="1"/>
  <c r="M100" i="5"/>
  <c r="M126" i="5" s="1"/>
  <c r="M134" i="5" s="1"/>
  <c r="I157" i="5"/>
  <c r="S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B69" i="5" s="1"/>
  <c r="FB77" i="5" s="1"/>
  <c r="FC43" i="5"/>
  <c r="FD43" i="5"/>
  <c r="FE43" i="5"/>
  <c r="FF43" i="5"/>
  <c r="FG43" i="5"/>
  <c r="FH43" i="5"/>
  <c r="FI43" i="5"/>
  <c r="FJ43" i="5"/>
  <c r="FK43" i="5"/>
  <c r="FL43" i="5"/>
  <c r="FM43" i="5"/>
  <c r="FN43" i="5"/>
  <c r="FO43" i="5"/>
  <c r="FP43" i="5"/>
  <c r="FR43" i="5"/>
  <c r="FS43" i="5"/>
  <c r="FT43" i="5"/>
  <c r="FU43" i="5"/>
  <c r="FV43" i="5"/>
  <c r="FW43" i="5"/>
  <c r="FY43" i="5"/>
  <c r="FZ43" i="5"/>
  <c r="GA43" i="5"/>
  <c r="GB43" i="5"/>
  <c r="GC43" i="5"/>
  <c r="GD43" i="5"/>
  <c r="GF43" i="5"/>
  <c r="GG43" i="5"/>
  <c r="GH43" i="5"/>
  <c r="GI43" i="5"/>
  <c r="GJ43" i="5"/>
  <c r="GK43" i="5"/>
  <c r="GM43" i="5"/>
  <c r="GN43" i="5"/>
  <c r="GO43" i="5"/>
  <c r="GP43" i="5"/>
  <c r="GQ43" i="5"/>
  <c r="GR43" i="5"/>
  <c r="GS43" i="5"/>
  <c r="GT43" i="5"/>
  <c r="GU43" i="5"/>
  <c r="GV43" i="5"/>
  <c r="GW43" i="5"/>
  <c r="GX43" i="5"/>
  <c r="GZ43" i="5"/>
  <c r="HA43" i="5"/>
  <c r="HB43" i="5"/>
  <c r="HC43" i="5"/>
  <c r="HD43" i="5"/>
  <c r="HE43" i="5"/>
  <c r="HG43" i="5"/>
  <c r="HH43" i="5"/>
  <c r="HI43" i="5"/>
  <c r="HJ43" i="5"/>
  <c r="HK43" i="5"/>
  <c r="HL43" i="5"/>
  <c r="HM43" i="5"/>
  <c r="HO43" i="5"/>
  <c r="HP43" i="5"/>
  <c r="HQ43" i="5"/>
  <c r="HR43" i="5"/>
  <c r="HS43" i="5"/>
  <c r="HT43" i="5"/>
  <c r="HV43" i="5"/>
  <c r="HW43" i="5"/>
  <c r="HX43" i="5"/>
  <c r="HY43" i="5"/>
  <c r="HZ43" i="5"/>
  <c r="IB43" i="5"/>
  <c r="IC43" i="5"/>
  <c r="ID43" i="5"/>
  <c r="IE43" i="5"/>
  <c r="IF43" i="5"/>
  <c r="IG43" i="5"/>
  <c r="IH43" i="5"/>
  <c r="IL43" i="5"/>
  <c r="IM43" i="5"/>
  <c r="IN43" i="5"/>
  <c r="IO43" i="5"/>
  <c r="IP43" i="5"/>
  <c r="IQ43" i="5"/>
  <c r="IR43" i="5"/>
  <c r="IS43" i="5"/>
  <c r="IT43" i="5"/>
  <c r="IU43" i="5"/>
  <c r="IV43" i="5"/>
  <c r="IW43" i="5"/>
  <c r="IX43" i="5"/>
  <c r="IY43" i="5"/>
  <c r="IZ43" i="5"/>
  <c r="JA43" i="5"/>
  <c r="JB43" i="5"/>
  <c r="JC43" i="5"/>
  <c r="JD43" i="5"/>
  <c r="JE43" i="5"/>
  <c r="JF43" i="5"/>
  <c r="JG43" i="5"/>
  <c r="JH43" i="5"/>
  <c r="JI43" i="5"/>
  <c r="JJ43" i="5"/>
  <c r="JK43" i="5"/>
  <c r="JL43" i="5"/>
  <c r="JM43" i="5"/>
  <c r="JN43" i="5"/>
  <c r="JO43" i="5"/>
  <c r="JP43" i="5"/>
  <c r="JQ43" i="5"/>
  <c r="JR43" i="5"/>
  <c r="JS43" i="5"/>
  <c r="JT43" i="5"/>
  <c r="JU43" i="5"/>
  <c r="JV43" i="5"/>
  <c r="JW43" i="5"/>
  <c r="JX43" i="5"/>
  <c r="JY43" i="5"/>
  <c r="JZ43" i="5"/>
  <c r="KA43" i="5"/>
  <c r="KB43" i="5"/>
  <c r="KC43" i="5"/>
  <c r="KD43" i="5"/>
  <c r="KE43" i="5"/>
  <c r="KF43" i="5"/>
  <c r="KG43" i="5"/>
  <c r="KH43" i="5"/>
  <c r="KI43" i="5"/>
  <c r="KJ43" i="5"/>
  <c r="KK43" i="5"/>
  <c r="KL43" i="5"/>
  <c r="KM43" i="5"/>
  <c r="KN43" i="5"/>
  <c r="KO43" i="5"/>
  <c r="KP43" i="5"/>
  <c r="KQ43" i="5"/>
  <c r="KR43" i="5"/>
  <c r="KS43" i="5"/>
  <c r="KT43" i="5"/>
  <c r="KU43" i="5"/>
  <c r="KV43" i="5"/>
  <c r="KW43" i="5"/>
  <c r="KX43" i="5"/>
  <c r="KY43" i="5"/>
  <c r="KZ43" i="5"/>
  <c r="LA43" i="5"/>
  <c r="LB43" i="5"/>
  <c r="LC43" i="5"/>
  <c r="LD43" i="5"/>
  <c r="LE43" i="5"/>
  <c r="LF43" i="5"/>
  <c r="LG43" i="5"/>
  <c r="LH43" i="5"/>
  <c r="LI43" i="5"/>
  <c r="LJ43" i="5"/>
  <c r="LK43" i="5"/>
  <c r="LL43" i="5"/>
  <c r="LM43" i="5"/>
  <c r="LN43" i="5"/>
  <c r="LO43" i="5"/>
  <c r="LP43" i="5"/>
  <c r="LQ43" i="5"/>
  <c r="LR43" i="5"/>
  <c r="LS43" i="5"/>
  <c r="LT43" i="5"/>
  <c r="LU43" i="5"/>
  <c r="LV43" i="5"/>
  <c r="LW43" i="5"/>
  <c r="LX43" i="5"/>
  <c r="LY43" i="5"/>
  <c r="LZ43" i="5"/>
  <c r="MA43" i="5"/>
  <c r="MB43" i="5"/>
  <c r="MC43" i="5"/>
  <c r="MD43" i="5"/>
  <c r="ME43" i="5"/>
  <c r="MF43" i="5"/>
  <c r="MG43" i="5"/>
  <c r="MH43" i="5"/>
  <c r="MI43" i="5"/>
  <c r="MJ43" i="5"/>
  <c r="MK43" i="5"/>
  <c r="ML43" i="5"/>
  <c r="MM43" i="5"/>
  <c r="MN43" i="5"/>
  <c r="MO43" i="5"/>
  <c r="MP43" i="5"/>
  <c r="MQ43" i="5"/>
  <c r="MR43" i="5"/>
  <c r="MS43" i="5"/>
  <c r="MT43" i="5"/>
  <c r="MU43" i="5"/>
  <c r="MV43" i="5"/>
  <c r="MW43" i="5"/>
  <c r="MX43" i="5"/>
  <c r="MY43" i="5"/>
  <c r="MZ43" i="5"/>
  <c r="NA43" i="5"/>
  <c r="NB43" i="5"/>
  <c r="NC43" i="5"/>
  <c r="ND43" i="5"/>
  <c r="NE43" i="5"/>
  <c r="NF43" i="5"/>
  <c r="NG43" i="5"/>
  <c r="NH43" i="5"/>
  <c r="NI43" i="5"/>
  <c r="NJ43" i="5"/>
  <c r="NK43" i="5"/>
  <c r="NL43" i="5"/>
  <c r="NM43" i="5"/>
  <c r="NN43" i="5"/>
  <c r="NO43" i="5"/>
  <c r="NP43" i="5"/>
  <c r="NQ43" i="5"/>
  <c r="NR43" i="5"/>
  <c r="NS43" i="5"/>
  <c r="NT43" i="5"/>
  <c r="U43" i="5"/>
  <c r="EA125" i="5" l="1"/>
  <c r="IN125" i="5"/>
  <c r="AS125" i="5"/>
  <c r="BA125" i="5"/>
  <c r="BH125" i="5"/>
  <c r="CN125" i="5"/>
  <c r="DW125" i="5"/>
  <c r="DX125" i="5"/>
  <c r="DZ125" i="5"/>
  <c r="MZ125" i="5"/>
  <c r="IS125" i="5"/>
  <c r="GN125" i="5"/>
  <c r="GO125" i="5"/>
  <c r="AK125" i="5"/>
  <c r="MN125" i="5"/>
  <c r="KR125" i="5"/>
  <c r="AL125" i="5"/>
  <c r="FZ125" i="5"/>
  <c r="NA125" i="5"/>
  <c r="AV125" i="5"/>
  <c r="GM125" i="5"/>
  <c r="EQ125" i="5"/>
  <c r="BE125" i="5"/>
  <c r="CK125" i="5"/>
  <c r="FQ125" i="5"/>
  <c r="HA125" i="5"/>
  <c r="AG125" i="5"/>
  <c r="EI125" i="5"/>
  <c r="JB125" i="5"/>
  <c r="CQ125" i="5"/>
  <c r="HI125" i="5"/>
  <c r="DI125" i="5"/>
  <c r="FI125" i="5"/>
  <c r="JN125" i="5"/>
  <c r="JU125" i="5"/>
  <c r="GZ125" i="5"/>
  <c r="AX125" i="5"/>
  <c r="JO125" i="5"/>
  <c r="AH125" i="5"/>
  <c r="HO125" i="5"/>
  <c r="GD125" i="5"/>
  <c r="BX125" i="5"/>
  <c r="CM125" i="5"/>
  <c r="EO125" i="5"/>
  <c r="KV125" i="5"/>
  <c r="KX125" i="5"/>
  <c r="LD125" i="5"/>
  <c r="HH125" i="5"/>
  <c r="HL125" i="5"/>
  <c r="IY125" i="5"/>
  <c r="JA125" i="5"/>
  <c r="JC125" i="5"/>
  <c r="JI125" i="5"/>
  <c r="FX125" i="5"/>
  <c r="CB125" i="5"/>
  <c r="MG125" i="5"/>
  <c r="HU125" i="5"/>
  <c r="DO125" i="5"/>
  <c r="DT125" i="5"/>
  <c r="LU125" i="5"/>
  <c r="JG125" i="5"/>
  <c r="JH125" i="5"/>
  <c r="CL125" i="5"/>
  <c r="IM125" i="5"/>
  <c r="AP125" i="5"/>
  <c r="GQ125" i="5"/>
  <c r="MR125" i="5"/>
  <c r="ER125" i="5"/>
  <c r="KS125" i="5"/>
  <c r="CH125" i="5"/>
  <c r="HV125" i="5"/>
  <c r="NJ125" i="5"/>
  <c r="CS125" i="5"/>
  <c r="KQ125" i="5"/>
  <c r="DA125" i="5"/>
  <c r="EW125" i="5"/>
  <c r="AB125" i="5"/>
  <c r="JE125" i="5"/>
  <c r="NP125" i="5"/>
  <c r="KH125" i="5"/>
  <c r="CU125" i="5"/>
  <c r="MK125" i="5"/>
  <c r="HD125" i="5"/>
  <c r="CT125" i="5"/>
  <c r="BZ125" i="5"/>
  <c r="W125" i="5"/>
  <c r="AJ125" i="5"/>
  <c r="BB125" i="5"/>
  <c r="BF125" i="5"/>
  <c r="DS125" i="5"/>
  <c r="JY125" i="5"/>
  <c r="KC125" i="5"/>
  <c r="LQ125" i="5"/>
  <c r="LT125" i="5"/>
  <c r="LV125" i="5"/>
  <c r="LY125" i="5"/>
  <c r="HP125" i="5"/>
  <c r="DM125" i="5"/>
  <c r="AE125" i="5"/>
  <c r="FH125" i="5"/>
  <c r="FA125" i="5"/>
  <c r="NC125" i="5"/>
  <c r="KN125" i="5"/>
  <c r="KO125" i="5"/>
  <c r="DL125" i="5"/>
  <c r="JM125" i="5"/>
  <c r="BP125" i="5"/>
  <c r="HQ125" i="5"/>
  <c r="NR125" i="5"/>
  <c r="FR125" i="5"/>
  <c r="LS125" i="5"/>
  <c r="DF125" i="5"/>
  <c r="IT125" i="5"/>
  <c r="FD125" i="5"/>
  <c r="FU125" i="5"/>
  <c r="GH125" i="5"/>
  <c r="EG125" i="5"/>
  <c r="KJ125" i="5"/>
  <c r="MI125" i="5"/>
  <c r="BL125" i="5"/>
  <c r="LR125" i="5"/>
  <c r="GX125" i="5"/>
  <c r="MC125" i="5"/>
  <c r="EB125" i="5"/>
  <c r="ET125" i="5"/>
  <c r="DB125" i="5"/>
  <c r="DH125" i="5"/>
  <c r="GF125" i="5"/>
  <c r="LA125" i="5"/>
  <c r="LP125" i="5"/>
  <c r="MW125" i="5"/>
  <c r="MY125" i="5"/>
  <c r="NK125" i="5"/>
  <c r="NL125" i="5"/>
  <c r="IP125" i="5"/>
  <c r="EH125" i="5"/>
  <c r="AU125" i="5"/>
  <c r="KL125" i="5"/>
  <c r="GC125" i="5"/>
  <c r="FT125" i="5"/>
  <c r="DE125" i="5"/>
  <c r="LG125" i="5"/>
  <c r="LH125" i="5"/>
  <c r="DY125" i="5"/>
  <c r="JZ125" i="5"/>
  <c r="CC125" i="5"/>
  <c r="ID125" i="5"/>
  <c r="AD125" i="5"/>
  <c r="GE125" i="5"/>
  <c r="MF125" i="5"/>
  <c r="DR125" i="5"/>
  <c r="JF125" i="5"/>
  <c r="CJ125" i="5"/>
  <c r="EN125" i="5"/>
  <c r="DU125" i="5"/>
  <c r="DK125" i="5"/>
  <c r="BN125" i="5"/>
  <c r="HG125" i="5"/>
  <c r="DD125" i="5"/>
  <c r="JT125" i="5"/>
  <c r="EV125" i="5"/>
  <c r="AT125" i="5"/>
  <c r="KK125" i="5"/>
  <c r="HM125" i="5"/>
  <c r="BJ125" i="5"/>
  <c r="IG125" i="5"/>
  <c r="HN125" i="5"/>
  <c r="EZ125" i="5"/>
  <c r="CW125" i="5"/>
  <c r="EE125" i="5"/>
  <c r="NM125" i="5"/>
  <c r="IX125" i="5"/>
  <c r="KU125" i="5"/>
  <c r="IU125" i="5"/>
  <c r="CY125" i="5"/>
  <c r="LF125" i="5"/>
  <c r="HK125" i="5"/>
  <c r="JJ125" i="5"/>
  <c r="KA125" i="5"/>
  <c r="FM125" i="5"/>
  <c r="FP125" i="5"/>
  <c r="IW125" i="5"/>
  <c r="MQ125" i="5"/>
  <c r="MV125" i="5"/>
  <c r="T125" i="5"/>
  <c r="U125" i="5"/>
  <c r="V125" i="5"/>
  <c r="AA125" i="5"/>
  <c r="JL125" i="5"/>
  <c r="FC125" i="5"/>
  <c r="BM125" i="5"/>
  <c r="LK125" i="5"/>
  <c r="GY125" i="5"/>
  <c r="GJ125" i="5"/>
  <c r="DV125" i="5"/>
  <c r="LW125" i="5"/>
  <c r="LX125" i="5"/>
  <c r="EL125" i="5"/>
  <c r="KM125" i="5"/>
  <c r="CP125" i="5"/>
  <c r="IQ125" i="5"/>
  <c r="AQ125" i="5"/>
  <c r="GR125" i="5"/>
  <c r="MS125" i="5"/>
  <c r="ED125" i="5"/>
  <c r="JR125" i="5"/>
  <c r="LN125" i="5"/>
  <c r="DG125" i="5"/>
  <c r="EX125" i="5"/>
  <c r="FG125" i="5"/>
  <c r="HF125" i="5"/>
  <c r="LE125" i="5"/>
  <c r="LZ125" i="5"/>
  <c r="GS125" i="5"/>
  <c r="FO125" i="5"/>
  <c r="GK125" i="5"/>
  <c r="CF125" i="5"/>
  <c r="HX125" i="5"/>
  <c r="DQ125" i="5"/>
  <c r="HC125" i="5"/>
  <c r="IC125" i="5"/>
  <c r="FS125" i="5"/>
  <c r="IA125" i="5"/>
  <c r="LJ125" i="5"/>
  <c r="NI125" i="5"/>
  <c r="AC125" i="5"/>
  <c r="KF125" i="5"/>
  <c r="HJ125" i="5"/>
  <c r="NR92" i="5"/>
  <c r="NR100" i="5" s="1"/>
  <c r="NF92" i="5"/>
  <c r="NF100" i="5" s="1"/>
  <c r="MT92" i="5"/>
  <c r="MT100" i="5" s="1"/>
  <c r="NH92" i="5"/>
  <c r="NH100" i="5" s="1"/>
  <c r="MU92" i="5"/>
  <c r="MU100" i="5" s="1"/>
  <c r="MH92" i="5"/>
  <c r="MH100" i="5" s="1"/>
  <c r="LV92" i="5"/>
  <c r="LV100" i="5" s="1"/>
  <c r="LJ92" i="5"/>
  <c r="LJ100" i="5" s="1"/>
  <c r="KX92" i="5"/>
  <c r="KX100" i="5" s="1"/>
  <c r="KL92" i="5"/>
  <c r="KL100" i="5" s="1"/>
  <c r="JZ92" i="5"/>
  <c r="JZ100" i="5" s="1"/>
  <c r="JN92" i="5"/>
  <c r="JN100" i="5" s="1"/>
  <c r="JB92" i="5"/>
  <c r="JB100" i="5" s="1"/>
  <c r="IP92" i="5"/>
  <c r="IP100" i="5" s="1"/>
  <c r="ID92" i="5"/>
  <c r="ID100" i="5" s="1"/>
  <c r="HR92" i="5"/>
  <c r="HR100" i="5" s="1"/>
  <c r="HF92" i="5"/>
  <c r="HF100" i="5" s="1"/>
  <c r="GT92" i="5"/>
  <c r="GT100" i="5" s="1"/>
  <c r="GH92" i="5"/>
  <c r="GH100" i="5" s="1"/>
  <c r="FV92" i="5"/>
  <c r="FV100" i="5" s="1"/>
  <c r="FJ92" i="5"/>
  <c r="FJ100" i="5" s="1"/>
  <c r="EX92" i="5"/>
  <c r="EX100" i="5" s="1"/>
  <c r="EL92" i="5"/>
  <c r="EL100" i="5" s="1"/>
  <c r="DZ92" i="5"/>
  <c r="DZ100" i="5" s="1"/>
  <c r="DN92" i="5"/>
  <c r="DN100" i="5" s="1"/>
  <c r="DB92" i="5"/>
  <c r="DB100" i="5" s="1"/>
  <c r="CP92" i="5"/>
  <c r="CP100" i="5" s="1"/>
  <c r="CD92" i="5"/>
  <c r="CD100" i="5" s="1"/>
  <c r="BR92" i="5"/>
  <c r="BR100" i="5" s="1"/>
  <c r="BF92" i="5"/>
  <c r="BF100" i="5" s="1"/>
  <c r="AT92" i="5"/>
  <c r="AT100" i="5" s="1"/>
  <c r="AH92" i="5"/>
  <c r="AH100" i="5" s="1"/>
  <c r="V92" i="5"/>
  <c r="V100" i="5" s="1"/>
  <c r="EI92" i="5"/>
  <c r="EI100" i="5" s="1"/>
  <c r="GZ92" i="5"/>
  <c r="GZ100" i="5" s="1"/>
  <c r="NT92" i="5"/>
  <c r="NT100" i="5" s="1"/>
  <c r="NG92" i="5"/>
  <c r="NG100" i="5" s="1"/>
  <c r="MS92" i="5"/>
  <c r="MS100" i="5" s="1"/>
  <c r="MG92" i="5"/>
  <c r="MG100" i="5" s="1"/>
  <c r="LU92" i="5"/>
  <c r="LU100" i="5" s="1"/>
  <c r="LI92" i="5"/>
  <c r="LI100" i="5" s="1"/>
  <c r="KW92" i="5"/>
  <c r="KW100" i="5" s="1"/>
  <c r="KK92" i="5"/>
  <c r="KK100" i="5" s="1"/>
  <c r="JY92" i="5"/>
  <c r="JY100" i="5" s="1"/>
  <c r="JM92" i="5"/>
  <c r="JM100" i="5" s="1"/>
  <c r="JA92" i="5"/>
  <c r="JA100" i="5" s="1"/>
  <c r="IO92" i="5"/>
  <c r="IO100" i="5" s="1"/>
  <c r="IC92" i="5"/>
  <c r="IC100" i="5" s="1"/>
  <c r="HQ92" i="5"/>
  <c r="HQ100" i="5" s="1"/>
  <c r="HE92" i="5"/>
  <c r="HE100" i="5" s="1"/>
  <c r="GS92" i="5"/>
  <c r="GS100" i="5" s="1"/>
  <c r="GG92" i="5"/>
  <c r="GG100" i="5" s="1"/>
  <c r="FU92" i="5"/>
  <c r="FU100" i="5" s="1"/>
  <c r="FI92" i="5"/>
  <c r="FI100" i="5" s="1"/>
  <c r="EW92" i="5"/>
  <c r="EW100" i="5" s="1"/>
  <c r="EK92" i="5"/>
  <c r="EK100" i="5" s="1"/>
  <c r="DY92" i="5"/>
  <c r="DY100" i="5" s="1"/>
  <c r="DM92" i="5"/>
  <c r="DM100" i="5" s="1"/>
  <c r="DA92" i="5"/>
  <c r="DA100" i="5" s="1"/>
  <c r="CO92" i="5"/>
  <c r="CO100" i="5" s="1"/>
  <c r="CC92" i="5"/>
  <c r="CC100" i="5" s="1"/>
  <c r="BQ92" i="5"/>
  <c r="BQ100" i="5" s="1"/>
  <c r="BE92" i="5"/>
  <c r="BE100" i="5" s="1"/>
  <c r="AS92" i="5"/>
  <c r="AS100" i="5" s="1"/>
  <c r="AG92" i="5"/>
  <c r="AG100" i="5" s="1"/>
  <c r="U92" i="5"/>
  <c r="U100" i="5" s="1"/>
  <c r="FS92" i="5"/>
  <c r="FS100" i="5" s="1"/>
  <c r="MZ92" i="5"/>
  <c r="MZ100" i="5" s="1"/>
  <c r="NS92" i="5"/>
  <c r="NS100" i="5" s="1"/>
  <c r="NE92" i="5"/>
  <c r="NE100" i="5" s="1"/>
  <c r="MR92" i="5"/>
  <c r="MR100" i="5" s="1"/>
  <c r="MF92" i="5"/>
  <c r="MF100" i="5" s="1"/>
  <c r="LT92" i="5"/>
  <c r="LT100" i="5" s="1"/>
  <c r="LH92" i="5"/>
  <c r="LH100" i="5" s="1"/>
  <c r="KV92" i="5"/>
  <c r="KV100" i="5" s="1"/>
  <c r="KJ92" i="5"/>
  <c r="KJ100" i="5" s="1"/>
  <c r="JX92" i="5"/>
  <c r="JX100" i="5" s="1"/>
  <c r="JL92" i="5"/>
  <c r="JL100" i="5" s="1"/>
  <c r="IZ92" i="5"/>
  <c r="IZ100" i="5" s="1"/>
  <c r="IN92" i="5"/>
  <c r="IN100" i="5" s="1"/>
  <c r="IB92" i="5"/>
  <c r="IB100" i="5" s="1"/>
  <c r="HP92" i="5"/>
  <c r="HP100" i="5" s="1"/>
  <c r="HD92" i="5"/>
  <c r="HD100" i="5" s="1"/>
  <c r="GR92" i="5"/>
  <c r="GR100" i="5" s="1"/>
  <c r="GF92" i="5"/>
  <c r="GF100" i="5" s="1"/>
  <c r="FT92" i="5"/>
  <c r="FT100" i="5" s="1"/>
  <c r="FH92" i="5"/>
  <c r="FH100" i="5" s="1"/>
  <c r="EV92" i="5"/>
  <c r="EV100" i="5" s="1"/>
  <c r="EJ92" i="5"/>
  <c r="EJ100" i="5" s="1"/>
  <c r="DX92" i="5"/>
  <c r="DX100" i="5" s="1"/>
  <c r="DL92" i="5"/>
  <c r="DL100" i="5" s="1"/>
  <c r="CZ92" i="5"/>
  <c r="CZ100" i="5" s="1"/>
  <c r="CN92" i="5"/>
  <c r="CN100" i="5" s="1"/>
  <c r="CB92" i="5"/>
  <c r="CB100" i="5" s="1"/>
  <c r="BP92" i="5"/>
  <c r="BP100" i="5" s="1"/>
  <c r="BD92" i="5"/>
  <c r="BD100" i="5" s="1"/>
  <c r="AR92" i="5"/>
  <c r="AR100" i="5" s="1"/>
  <c r="AF92" i="5"/>
  <c r="AF100" i="5" s="1"/>
  <c r="T92" i="5"/>
  <c r="T100" i="5" s="1"/>
  <c r="EU92" i="5"/>
  <c r="EU100" i="5" s="1"/>
  <c r="NN92" i="5"/>
  <c r="NN100" i="5" s="1"/>
  <c r="MB92" i="5"/>
  <c r="MB100" i="5" s="1"/>
  <c r="LD92" i="5"/>
  <c r="LD100" i="5" s="1"/>
  <c r="KF92" i="5"/>
  <c r="KF100" i="5" s="1"/>
  <c r="JH92" i="5"/>
  <c r="JH100" i="5" s="1"/>
  <c r="IJ92" i="5"/>
  <c r="IJ100" i="5" s="1"/>
  <c r="HL92" i="5"/>
  <c r="HL100" i="5" s="1"/>
  <c r="GB92" i="5"/>
  <c r="GB100" i="5" s="1"/>
  <c r="FD92" i="5"/>
  <c r="FD100" i="5" s="1"/>
  <c r="DT92" i="5"/>
  <c r="DT100" i="5" s="1"/>
  <c r="CJ92" i="5"/>
  <c r="CJ100" i="5" s="1"/>
  <c r="BL92" i="5"/>
  <c r="BL100" i="5" s="1"/>
  <c r="AB92" i="5"/>
  <c r="AB100" i="5" s="1"/>
  <c r="NQ92" i="5"/>
  <c r="NQ100" i="5" s="1"/>
  <c r="ND92" i="5"/>
  <c r="ND100" i="5" s="1"/>
  <c r="MQ92" i="5"/>
  <c r="MQ100" i="5" s="1"/>
  <c r="ME92" i="5"/>
  <c r="ME100" i="5" s="1"/>
  <c r="LS92" i="5"/>
  <c r="LS100" i="5" s="1"/>
  <c r="LG92" i="5"/>
  <c r="LG100" i="5" s="1"/>
  <c r="KU92" i="5"/>
  <c r="KU100" i="5" s="1"/>
  <c r="KI92" i="5"/>
  <c r="KI100" i="5" s="1"/>
  <c r="JW92" i="5"/>
  <c r="JW100" i="5" s="1"/>
  <c r="JK92" i="5"/>
  <c r="JK100" i="5" s="1"/>
  <c r="IY92" i="5"/>
  <c r="IY100" i="5" s="1"/>
  <c r="IM92" i="5"/>
  <c r="IM100" i="5" s="1"/>
  <c r="IA92" i="5"/>
  <c r="IA100" i="5" s="1"/>
  <c r="HO92" i="5"/>
  <c r="HO100" i="5" s="1"/>
  <c r="HC92" i="5"/>
  <c r="HC100" i="5" s="1"/>
  <c r="GQ92" i="5"/>
  <c r="GQ100" i="5" s="1"/>
  <c r="GE92" i="5"/>
  <c r="GE100" i="5" s="1"/>
  <c r="FG92" i="5"/>
  <c r="FG100" i="5" s="1"/>
  <c r="DW92" i="5"/>
  <c r="DW100" i="5" s="1"/>
  <c r="DK92" i="5"/>
  <c r="DK100" i="5" s="1"/>
  <c r="CY92" i="5"/>
  <c r="CY100" i="5" s="1"/>
  <c r="CM92" i="5"/>
  <c r="CM100" i="5" s="1"/>
  <c r="CA92" i="5"/>
  <c r="CA100" i="5" s="1"/>
  <c r="BO92" i="5"/>
  <c r="BO100" i="5" s="1"/>
  <c r="BC92" i="5"/>
  <c r="BC100" i="5" s="1"/>
  <c r="AQ92" i="5"/>
  <c r="AQ100" i="5" s="1"/>
  <c r="AE92" i="5"/>
  <c r="AE100" i="5" s="1"/>
  <c r="MN92" i="5"/>
  <c r="MN100" i="5" s="1"/>
  <c r="AN92" i="5"/>
  <c r="AN100" i="5" s="1"/>
  <c r="NM92" i="5"/>
  <c r="NM100" i="5" s="1"/>
  <c r="NP92" i="5"/>
  <c r="NP100" i="5" s="1"/>
  <c r="NC92" i="5"/>
  <c r="NC100" i="5" s="1"/>
  <c r="MP92" i="5"/>
  <c r="MP100" i="5" s="1"/>
  <c r="MD92" i="5"/>
  <c r="MD100" i="5" s="1"/>
  <c r="LR92" i="5"/>
  <c r="LR100" i="5" s="1"/>
  <c r="LF92" i="5"/>
  <c r="LF100" i="5" s="1"/>
  <c r="KT92" i="5"/>
  <c r="KT100" i="5" s="1"/>
  <c r="KH92" i="5"/>
  <c r="KH100" i="5" s="1"/>
  <c r="JV92" i="5"/>
  <c r="JV100" i="5" s="1"/>
  <c r="JJ92" i="5"/>
  <c r="JJ100" i="5" s="1"/>
  <c r="IX92" i="5"/>
  <c r="IX100" i="5" s="1"/>
  <c r="IL92" i="5"/>
  <c r="IL100" i="5" s="1"/>
  <c r="HZ92" i="5"/>
  <c r="HZ100" i="5" s="1"/>
  <c r="HN92" i="5"/>
  <c r="HN100" i="5" s="1"/>
  <c r="HB92" i="5"/>
  <c r="HB100" i="5" s="1"/>
  <c r="GP92" i="5"/>
  <c r="GP100" i="5" s="1"/>
  <c r="GD92" i="5"/>
  <c r="GD100" i="5" s="1"/>
  <c r="FR92" i="5"/>
  <c r="FR100" i="5" s="1"/>
  <c r="FF92" i="5"/>
  <c r="FF100" i="5" s="1"/>
  <c r="ET92" i="5"/>
  <c r="ET100" i="5" s="1"/>
  <c r="EH92" i="5"/>
  <c r="EH100" i="5" s="1"/>
  <c r="DV92" i="5"/>
  <c r="DV100" i="5" s="1"/>
  <c r="DJ92" i="5"/>
  <c r="DJ100" i="5" s="1"/>
  <c r="CX92" i="5"/>
  <c r="CX100" i="5" s="1"/>
  <c r="CL92" i="5"/>
  <c r="CL100" i="5" s="1"/>
  <c r="BZ92" i="5"/>
  <c r="BZ100" i="5" s="1"/>
  <c r="BN92" i="5"/>
  <c r="BN100" i="5" s="1"/>
  <c r="BB92" i="5"/>
  <c r="BB100" i="5" s="1"/>
  <c r="AP92" i="5"/>
  <c r="AP100" i="5" s="1"/>
  <c r="AD92" i="5"/>
  <c r="AD100" i="5" s="1"/>
  <c r="FP92" i="5"/>
  <c r="FP100" i="5" s="1"/>
  <c r="NO92" i="5"/>
  <c r="NO100" i="5" s="1"/>
  <c r="NB92" i="5"/>
  <c r="NB100" i="5" s="1"/>
  <c r="MO92" i="5"/>
  <c r="MO100" i="5" s="1"/>
  <c r="MC92" i="5"/>
  <c r="MC100" i="5" s="1"/>
  <c r="LQ92" i="5"/>
  <c r="LQ100" i="5" s="1"/>
  <c r="LE92" i="5"/>
  <c r="LE100" i="5" s="1"/>
  <c r="KS92" i="5"/>
  <c r="KS100" i="5" s="1"/>
  <c r="KG92" i="5"/>
  <c r="KG100" i="5" s="1"/>
  <c r="JU92" i="5"/>
  <c r="JU100" i="5" s="1"/>
  <c r="JI92" i="5"/>
  <c r="JI100" i="5" s="1"/>
  <c r="IW92" i="5"/>
  <c r="IW100" i="5" s="1"/>
  <c r="IK92" i="5"/>
  <c r="IK100" i="5" s="1"/>
  <c r="HY92" i="5"/>
  <c r="HY100" i="5" s="1"/>
  <c r="HM92" i="5"/>
  <c r="HM100" i="5" s="1"/>
  <c r="HA92" i="5"/>
  <c r="HA100" i="5" s="1"/>
  <c r="GO92" i="5"/>
  <c r="GO100" i="5" s="1"/>
  <c r="GC92" i="5"/>
  <c r="GC100" i="5" s="1"/>
  <c r="FQ92" i="5"/>
  <c r="FQ100" i="5" s="1"/>
  <c r="FE92" i="5"/>
  <c r="FE100" i="5" s="1"/>
  <c r="ES92" i="5"/>
  <c r="ES100" i="5" s="1"/>
  <c r="EG92" i="5"/>
  <c r="EG100" i="5" s="1"/>
  <c r="DU92" i="5"/>
  <c r="DU100" i="5" s="1"/>
  <c r="DI92" i="5"/>
  <c r="DI100" i="5" s="1"/>
  <c r="CW92" i="5"/>
  <c r="CW100" i="5" s="1"/>
  <c r="CK92" i="5"/>
  <c r="CK100" i="5" s="1"/>
  <c r="BY92" i="5"/>
  <c r="BY100" i="5" s="1"/>
  <c r="BM92" i="5"/>
  <c r="BM100" i="5" s="1"/>
  <c r="BA92" i="5"/>
  <c r="BA100" i="5" s="1"/>
  <c r="AO92" i="5"/>
  <c r="AO100" i="5" s="1"/>
  <c r="AC92" i="5"/>
  <c r="AC100" i="5" s="1"/>
  <c r="NA92" i="5"/>
  <c r="NA100" i="5" s="1"/>
  <c r="LP92" i="5"/>
  <c r="LP100" i="5" s="1"/>
  <c r="KR92" i="5"/>
  <c r="KR100" i="5" s="1"/>
  <c r="JT92" i="5"/>
  <c r="JT100" i="5" s="1"/>
  <c r="IV92" i="5"/>
  <c r="IV100" i="5" s="1"/>
  <c r="HX92" i="5"/>
  <c r="HX100" i="5" s="1"/>
  <c r="GN92" i="5"/>
  <c r="GN100" i="5" s="1"/>
  <c r="ER92" i="5"/>
  <c r="ER100" i="5" s="1"/>
  <c r="EF92" i="5"/>
  <c r="EF100" i="5" s="1"/>
  <c r="DH92" i="5"/>
  <c r="DH100" i="5" s="1"/>
  <c r="CV92" i="5"/>
  <c r="CV100" i="5" s="1"/>
  <c r="BX92" i="5"/>
  <c r="BX100" i="5" s="1"/>
  <c r="AZ92" i="5"/>
  <c r="AZ100" i="5" s="1"/>
  <c r="MM92" i="5"/>
  <c r="MM100" i="5" s="1"/>
  <c r="LM92" i="5"/>
  <c r="LM100" i="5" s="1"/>
  <c r="KM92" i="5"/>
  <c r="KM100" i="5" s="1"/>
  <c r="JF92" i="5"/>
  <c r="JF100" i="5" s="1"/>
  <c r="IF92" i="5"/>
  <c r="IF100" i="5" s="1"/>
  <c r="GY92" i="5"/>
  <c r="GY100" i="5" s="1"/>
  <c r="FY92" i="5"/>
  <c r="FY100" i="5" s="1"/>
  <c r="EY92" i="5"/>
  <c r="EY100" i="5" s="1"/>
  <c r="DR92" i="5"/>
  <c r="DR100" i="5" s="1"/>
  <c r="CR92" i="5"/>
  <c r="CR100" i="5" s="1"/>
  <c r="BK92" i="5"/>
  <c r="BK100" i="5" s="1"/>
  <c r="AK92" i="5"/>
  <c r="AK100" i="5" s="1"/>
  <c r="IT92" i="5"/>
  <c r="IT100" i="5" s="1"/>
  <c r="ML92" i="5"/>
  <c r="ML100" i="5" s="1"/>
  <c r="LL92" i="5"/>
  <c r="LL100" i="5" s="1"/>
  <c r="KE92" i="5"/>
  <c r="KE100" i="5" s="1"/>
  <c r="JE92" i="5"/>
  <c r="JE100" i="5" s="1"/>
  <c r="IE92" i="5"/>
  <c r="IE100" i="5" s="1"/>
  <c r="GX92" i="5"/>
  <c r="GX100" i="5" s="1"/>
  <c r="FX92" i="5"/>
  <c r="FX100" i="5" s="1"/>
  <c r="EQ92" i="5"/>
  <c r="EQ100" i="5" s="1"/>
  <c r="DQ92" i="5"/>
  <c r="DQ100" i="5" s="1"/>
  <c r="CQ92" i="5"/>
  <c r="CQ100" i="5" s="1"/>
  <c r="BJ92" i="5"/>
  <c r="BJ100" i="5" s="1"/>
  <c r="AJ92" i="5"/>
  <c r="AJ100" i="5" s="1"/>
  <c r="MK92" i="5"/>
  <c r="MK100" i="5" s="1"/>
  <c r="LK92" i="5"/>
  <c r="LK100" i="5" s="1"/>
  <c r="KD92" i="5"/>
  <c r="KD100" i="5" s="1"/>
  <c r="JD92" i="5"/>
  <c r="JD100" i="5" s="1"/>
  <c r="HW92" i="5"/>
  <c r="HW100" i="5" s="1"/>
  <c r="GW92" i="5"/>
  <c r="GW100" i="5" s="1"/>
  <c r="FW92" i="5"/>
  <c r="FW100" i="5" s="1"/>
  <c r="EP92" i="5"/>
  <c r="EP100" i="5" s="1"/>
  <c r="DP92" i="5"/>
  <c r="DP100" i="5" s="1"/>
  <c r="CI92" i="5"/>
  <c r="CI100" i="5" s="1"/>
  <c r="BI92" i="5"/>
  <c r="BI100" i="5" s="1"/>
  <c r="AI92" i="5"/>
  <c r="AI100" i="5" s="1"/>
  <c r="NK92" i="5"/>
  <c r="NK100" i="5" s="1"/>
  <c r="LA92" i="5"/>
  <c r="LA100" i="5" s="1"/>
  <c r="KA92" i="5"/>
  <c r="KA100" i="5" s="1"/>
  <c r="HT92" i="5"/>
  <c r="HT100" i="5" s="1"/>
  <c r="GM92" i="5"/>
  <c r="GM100" i="5" s="1"/>
  <c r="FM92" i="5"/>
  <c r="FM100" i="5" s="1"/>
  <c r="EM92" i="5"/>
  <c r="EM100" i="5" s="1"/>
  <c r="CF92" i="5"/>
  <c r="CF100" i="5" s="1"/>
  <c r="AY92" i="5"/>
  <c r="AY100" i="5" s="1"/>
  <c r="S92" i="5"/>
  <c r="S100" i="5" s="1"/>
  <c r="MJ92" i="5"/>
  <c r="MJ100" i="5" s="1"/>
  <c r="LC92" i="5"/>
  <c r="LC100" i="5" s="1"/>
  <c r="KC92" i="5"/>
  <c r="KC100" i="5" s="1"/>
  <c r="JC92" i="5"/>
  <c r="JC100" i="5" s="1"/>
  <c r="HV92" i="5"/>
  <c r="HV100" i="5" s="1"/>
  <c r="GV92" i="5"/>
  <c r="GV100" i="5" s="1"/>
  <c r="FO92" i="5"/>
  <c r="FO100" i="5" s="1"/>
  <c r="EO92" i="5"/>
  <c r="EO100" i="5" s="1"/>
  <c r="DO92" i="5"/>
  <c r="DO100" i="5" s="1"/>
  <c r="CH92" i="5"/>
  <c r="CH100" i="5" s="1"/>
  <c r="BH92" i="5"/>
  <c r="BH100" i="5" s="1"/>
  <c r="AA92" i="5"/>
  <c r="AA100" i="5" s="1"/>
  <c r="Y92" i="5"/>
  <c r="Y100" i="5" s="1"/>
  <c r="NL92" i="5"/>
  <c r="NL100" i="5" s="1"/>
  <c r="MI92" i="5"/>
  <c r="MI100" i="5" s="1"/>
  <c r="LB92" i="5"/>
  <c r="LB100" i="5" s="1"/>
  <c r="KB92" i="5"/>
  <c r="KB100" i="5" s="1"/>
  <c r="IU92" i="5"/>
  <c r="IU100" i="5" s="1"/>
  <c r="HU92" i="5"/>
  <c r="HU100" i="5" s="1"/>
  <c r="GU92" i="5"/>
  <c r="GU100" i="5" s="1"/>
  <c r="FN92" i="5"/>
  <c r="FN100" i="5" s="1"/>
  <c r="EN92" i="5"/>
  <c r="EN100" i="5" s="1"/>
  <c r="DG92" i="5"/>
  <c r="DG100" i="5" s="1"/>
  <c r="CG92" i="5"/>
  <c r="CG100" i="5" s="1"/>
  <c r="BG92" i="5"/>
  <c r="BG100" i="5" s="1"/>
  <c r="Z92" i="5"/>
  <c r="Z100" i="5" s="1"/>
  <c r="MA92" i="5"/>
  <c r="MA100" i="5" s="1"/>
  <c r="NI92" i="5"/>
  <c r="NI100" i="5" s="1"/>
  <c r="LY92" i="5"/>
  <c r="LY100" i="5" s="1"/>
  <c r="KY92" i="5"/>
  <c r="KY100" i="5" s="1"/>
  <c r="JR92" i="5"/>
  <c r="JR100" i="5" s="1"/>
  <c r="IR92" i="5"/>
  <c r="IR100" i="5" s="1"/>
  <c r="HK92" i="5"/>
  <c r="HK100" i="5" s="1"/>
  <c r="GK92" i="5"/>
  <c r="GK100" i="5" s="1"/>
  <c r="FK92" i="5"/>
  <c r="FK100" i="5" s="1"/>
  <c r="ED92" i="5"/>
  <c r="ED100" i="5" s="1"/>
  <c r="DD92" i="5"/>
  <c r="DD100" i="5" s="1"/>
  <c r="BW92" i="5"/>
  <c r="BW100" i="5" s="1"/>
  <c r="AW92" i="5"/>
  <c r="AW100" i="5" s="1"/>
  <c r="W92" i="5"/>
  <c r="W100" i="5" s="1"/>
  <c r="MY92" i="5"/>
  <c r="MY100" i="5" s="1"/>
  <c r="LX92" i="5"/>
  <c r="LX100" i="5" s="1"/>
  <c r="KQ92" i="5"/>
  <c r="KQ100" i="5" s="1"/>
  <c r="JQ92" i="5"/>
  <c r="JQ100" i="5" s="1"/>
  <c r="IQ92" i="5"/>
  <c r="IQ100" i="5" s="1"/>
  <c r="IQ126" i="5" s="1"/>
  <c r="HJ92" i="5"/>
  <c r="HJ100" i="5" s="1"/>
  <c r="GJ92" i="5"/>
  <c r="GJ100" i="5" s="1"/>
  <c r="NJ92" i="5"/>
  <c r="NJ100" i="5" s="1"/>
  <c r="JS92" i="5"/>
  <c r="JS100" i="5" s="1"/>
  <c r="GL92" i="5"/>
  <c r="GL100" i="5" s="1"/>
  <c r="EA92" i="5"/>
  <c r="EA100" i="5" s="1"/>
  <c r="BS92" i="5"/>
  <c r="BS100" i="5" s="1"/>
  <c r="LN92" i="5"/>
  <c r="LN100" i="5" s="1"/>
  <c r="EZ92" i="5"/>
  <c r="EZ100" i="5" s="1"/>
  <c r="KO92" i="5"/>
  <c r="KO100" i="5" s="1"/>
  <c r="MX92" i="5"/>
  <c r="MX100" i="5" s="1"/>
  <c r="JP92" i="5"/>
  <c r="JP100" i="5" s="1"/>
  <c r="GI92" i="5"/>
  <c r="GI100" i="5" s="1"/>
  <c r="DS92" i="5"/>
  <c r="DS100" i="5" s="1"/>
  <c r="AX92" i="5"/>
  <c r="AX100" i="5" s="1"/>
  <c r="AL92" i="5"/>
  <c r="AL100" i="5" s="1"/>
  <c r="HS92" i="5"/>
  <c r="HS100" i="5" s="1"/>
  <c r="EE92" i="5"/>
  <c r="EE100" i="5" s="1"/>
  <c r="EB92" i="5"/>
  <c r="EB100" i="5" s="1"/>
  <c r="MW92" i="5"/>
  <c r="MW100" i="5" s="1"/>
  <c r="JO92" i="5"/>
  <c r="JO100" i="5" s="1"/>
  <c r="GA92" i="5"/>
  <c r="GA100" i="5" s="1"/>
  <c r="DF92" i="5"/>
  <c r="DF100" i="5" s="1"/>
  <c r="AV92" i="5"/>
  <c r="AV100" i="5" s="1"/>
  <c r="LO92" i="5"/>
  <c r="LO100" i="5" s="1"/>
  <c r="FB92" i="5"/>
  <c r="FB100" i="5" s="1"/>
  <c r="X92" i="5"/>
  <c r="X100" i="5" s="1"/>
  <c r="FA92" i="5"/>
  <c r="FA100" i="5" s="1"/>
  <c r="BT92" i="5"/>
  <c r="BT100" i="5" s="1"/>
  <c r="MV92" i="5"/>
  <c r="MV100" i="5" s="1"/>
  <c r="JG92" i="5"/>
  <c r="JG100" i="5" s="1"/>
  <c r="FZ92" i="5"/>
  <c r="FZ100" i="5" s="1"/>
  <c r="DE92" i="5"/>
  <c r="DE100" i="5" s="1"/>
  <c r="AU92" i="5"/>
  <c r="AU100" i="5" s="1"/>
  <c r="KZ92" i="5"/>
  <c r="KZ100" i="5" s="1"/>
  <c r="HI92" i="5"/>
  <c r="HI100" i="5" s="1"/>
  <c r="BU92" i="5"/>
  <c r="BU100" i="5" s="1"/>
  <c r="KN92" i="5"/>
  <c r="KN100" i="5" s="1"/>
  <c r="LZ92" i="5"/>
  <c r="LZ100" i="5" s="1"/>
  <c r="IS92" i="5"/>
  <c r="IS100" i="5" s="1"/>
  <c r="FL92" i="5"/>
  <c r="FL100" i="5" s="1"/>
  <c r="DC92" i="5"/>
  <c r="DC100" i="5" s="1"/>
  <c r="AM92" i="5"/>
  <c r="AM100" i="5" s="1"/>
  <c r="BV92" i="5"/>
  <c r="BV100" i="5" s="1"/>
  <c r="EC92" i="5"/>
  <c r="EC100" i="5" s="1"/>
  <c r="LW92" i="5"/>
  <c r="LW100" i="5" s="1"/>
  <c r="II92" i="5"/>
  <c r="II100" i="5" s="1"/>
  <c r="FC92" i="5"/>
  <c r="FC100" i="5" s="1"/>
  <c r="CU92" i="5"/>
  <c r="CU100" i="5" s="1"/>
  <c r="IH92" i="5"/>
  <c r="IH100" i="5" s="1"/>
  <c r="CT92" i="5"/>
  <c r="CT100" i="5" s="1"/>
  <c r="IG92" i="5"/>
  <c r="IG100" i="5" s="1"/>
  <c r="CS92" i="5"/>
  <c r="CS100" i="5" s="1"/>
  <c r="CE92" i="5"/>
  <c r="CE100" i="5" s="1"/>
  <c r="KP92" i="5"/>
  <c r="KP100" i="5" s="1"/>
  <c r="HH92" i="5"/>
  <c r="HH100" i="5" s="1"/>
  <c r="HG92" i="5"/>
  <c r="HG100" i="5" s="1"/>
  <c r="KG125" i="5"/>
  <c r="NB125" i="5"/>
  <c r="JW125" i="5"/>
  <c r="BC125" i="5"/>
  <c r="FE125" i="5"/>
  <c r="CG125" i="5"/>
  <c r="Y125" i="5"/>
  <c r="AM125" i="5"/>
  <c r="IF125" i="5"/>
  <c r="II125" i="5"/>
  <c r="LO125" i="5"/>
  <c r="NT125" i="5"/>
  <c r="AO125" i="5"/>
  <c r="AR125" i="5"/>
  <c r="AW125" i="5"/>
  <c r="AZ125" i="5"/>
  <c r="KI125" i="5"/>
  <c r="GA125" i="5"/>
  <c r="CE125" i="5"/>
  <c r="MH125" i="5"/>
  <c r="HY125" i="5"/>
  <c r="HB125" i="5"/>
  <c r="EM125" i="5"/>
  <c r="MO125" i="5"/>
  <c r="MP125" i="5"/>
  <c r="EY125" i="5"/>
  <c r="KZ125" i="5"/>
  <c r="DC125" i="5"/>
  <c r="JD125" i="5"/>
  <c r="BD125" i="5"/>
  <c r="HE125" i="5"/>
  <c r="NF125" i="5"/>
  <c r="EP125" i="5"/>
  <c r="KD125" i="5"/>
  <c r="MM125" i="5"/>
  <c r="IR125" i="5"/>
  <c r="GT125" i="5"/>
  <c r="DJ125" i="5"/>
  <c r="FJ125" i="5"/>
  <c r="LL125" i="5"/>
  <c r="AY125" i="5"/>
  <c r="GL125" i="5"/>
  <c r="FK125" i="5"/>
  <c r="ES125" i="5"/>
  <c r="GP125" i="5"/>
  <c r="GB125" i="5"/>
  <c r="HW125" i="5"/>
  <c r="NN125" i="5"/>
  <c r="JS125" i="5"/>
  <c r="ML125" i="5"/>
  <c r="MB125" i="5"/>
  <c r="IJ125" i="5"/>
  <c r="GU125" i="5"/>
  <c r="EJ125" i="5"/>
  <c r="IZ125" i="5"/>
  <c r="IH125" i="5"/>
  <c r="IO125" i="5"/>
  <c r="MU125" i="5"/>
  <c r="MJ125" i="5"/>
  <c r="EF125" i="5"/>
  <c r="EU125" i="5"/>
  <c r="KW125" i="5"/>
  <c r="KY125" i="5"/>
  <c r="AI125" i="5"/>
  <c r="AN125" i="5"/>
  <c r="BS125" i="5"/>
  <c r="BT125" i="5"/>
  <c r="BU125" i="5"/>
  <c r="BW125" i="5"/>
  <c r="BI125" i="5"/>
  <c r="LI125" i="5"/>
  <c r="GV125" i="5"/>
  <c r="CV125" i="5"/>
  <c r="ND125" i="5"/>
  <c r="IV125" i="5"/>
  <c r="HT125" i="5"/>
  <c r="FF125" i="5"/>
  <c r="NG125" i="5"/>
  <c r="NH125" i="5"/>
  <c r="FL125" i="5"/>
  <c r="LM125" i="5"/>
  <c r="DP125" i="5"/>
  <c r="JQ125" i="5"/>
  <c r="BQ125" i="5"/>
  <c r="HR125" i="5"/>
  <c r="NS125" i="5"/>
  <c r="FB125" i="5"/>
  <c r="KP125" i="5"/>
  <c r="GI125" i="5"/>
  <c r="MT125" i="5"/>
  <c r="IL125" i="5"/>
  <c r="GG125" i="5"/>
  <c r="IB125" i="5"/>
  <c r="BK125" i="5"/>
  <c r="GW125" i="5"/>
  <c r="LC125" i="5"/>
  <c r="BY125" i="5"/>
  <c r="HZ125" i="5"/>
  <c r="ME125" i="5"/>
  <c r="BV125" i="5"/>
  <c r="MX125" i="5"/>
  <c r="JV125" i="5"/>
  <c r="BO125" i="5"/>
  <c r="KT125" i="5"/>
  <c r="EK125" i="5"/>
  <c r="JX125" i="5"/>
  <c r="NE125" i="5"/>
  <c r="CI125" i="5"/>
  <c r="JK125" i="5"/>
  <c r="KB125" i="5"/>
  <c r="NO125" i="5"/>
  <c r="NQ125" i="5"/>
  <c r="BG125" i="5"/>
  <c r="BR125" i="5"/>
  <c r="CO125" i="5"/>
  <c r="CR125" i="5"/>
  <c r="CX125" i="5"/>
  <c r="CZ125" i="5"/>
  <c r="CA125" i="5"/>
  <c r="MD125" i="5"/>
  <c r="HS125" i="5"/>
  <c r="DN125" i="5"/>
  <c r="AF125" i="5"/>
  <c r="JP125" i="5"/>
  <c r="IK125" i="5"/>
  <c r="FV125" i="5"/>
  <c r="FW125" i="5"/>
  <c r="X125" i="5"/>
  <c r="FY125" i="5"/>
  <c r="MA125" i="5"/>
  <c r="EC125" i="5"/>
  <c r="KE125" i="5"/>
  <c r="CD125" i="5"/>
  <c r="IE125" i="5"/>
  <c r="Z125" i="5"/>
  <c r="FN125" i="5"/>
  <c r="LB125" i="5"/>
  <c r="AE69" i="5"/>
  <c r="S182" i="5"/>
  <c r="DN69" i="5"/>
  <c r="DN77" i="5" s="1"/>
  <c r="V69" i="5"/>
  <c r="V77" i="5" s="1"/>
  <c r="S157" i="5"/>
  <c r="I100" i="5"/>
  <c r="I126" i="5" s="1"/>
  <c r="I134" i="5" s="1"/>
  <c r="S125" i="5"/>
  <c r="MY69" i="5"/>
  <c r="MY77" i="5" s="1"/>
  <c r="MM69" i="5"/>
  <c r="MM77" i="5" s="1"/>
  <c r="LC69" i="5"/>
  <c r="KQ69" i="5"/>
  <c r="IU69" i="5"/>
  <c r="HK69" i="5"/>
  <c r="FC69" i="5"/>
  <c r="DS69" i="5"/>
  <c r="AA69" i="5"/>
  <c r="NI69" i="5"/>
  <c r="LM69" i="5"/>
  <c r="IS69" i="5"/>
  <c r="GW69" i="5"/>
  <c r="GW77" i="5" s="1"/>
  <c r="FA69" i="5"/>
  <c r="CS69" i="5"/>
  <c r="MU69" i="5"/>
  <c r="LW69" i="5"/>
  <c r="KM69" i="5"/>
  <c r="MW69" i="5"/>
  <c r="JQ69" i="5"/>
  <c r="FY69" i="5"/>
  <c r="EC69" i="5"/>
  <c r="BI69" i="5"/>
  <c r="MI69" i="5"/>
  <c r="NF69" i="5"/>
  <c r="HF77" i="5"/>
  <c r="LJ69" i="5"/>
  <c r="LA69" i="5"/>
  <c r="DG69" i="5"/>
  <c r="ED69" i="5"/>
  <c r="LY69" i="5"/>
  <c r="KC69" i="5"/>
  <c r="IG69" i="5"/>
  <c r="GK69" i="5"/>
  <c r="DQ69" i="5"/>
  <c r="CG69" i="5"/>
  <c r="AK69" i="5"/>
  <c r="NS69" i="5"/>
  <c r="LK69" i="5"/>
  <c r="KA69" i="5"/>
  <c r="FV69" i="5"/>
  <c r="AD69" i="5"/>
  <c r="MK69" i="5"/>
  <c r="KO69" i="5"/>
  <c r="JE69" i="5"/>
  <c r="HI69" i="5"/>
  <c r="FM69" i="5"/>
  <c r="FM77" i="5" s="1"/>
  <c r="DE69" i="5"/>
  <c r="BU69" i="5"/>
  <c r="Y69" i="5"/>
  <c r="NG69" i="5"/>
  <c r="KY69" i="5"/>
  <c r="FJ69" i="5"/>
  <c r="JB69" i="5"/>
  <c r="HR69" i="5"/>
  <c r="AB69" i="5"/>
  <c r="NC69" i="5"/>
  <c r="ME69" i="5"/>
  <c r="KU69" i="5"/>
  <c r="JK69" i="5"/>
  <c r="IM69" i="5"/>
  <c r="HC69" i="5"/>
  <c r="FG69" i="5"/>
  <c r="EU69" i="5"/>
  <c r="DW69" i="5"/>
  <c r="CY69" i="5"/>
  <c r="BO69" i="5"/>
  <c r="AQ69" i="5"/>
  <c r="NO69" i="5"/>
  <c r="LS69" i="5"/>
  <c r="JW69" i="5"/>
  <c r="IY69" i="5"/>
  <c r="IY77" i="5" s="1"/>
  <c r="HO69" i="5"/>
  <c r="GQ69" i="5"/>
  <c r="FS69" i="5"/>
  <c r="EI69" i="5"/>
  <c r="CM69" i="5"/>
  <c r="BC69" i="5"/>
  <c r="JN69" i="5"/>
  <c r="S69" i="5"/>
  <c r="MQ69" i="5"/>
  <c r="LG69" i="5"/>
  <c r="KI69" i="5"/>
  <c r="IA69" i="5"/>
  <c r="IA77" i="5" s="1"/>
  <c r="DK69" i="5"/>
  <c r="CA69" i="5"/>
  <c r="CD69" i="5"/>
  <c r="BR69" i="5"/>
  <c r="AW69" i="5"/>
  <c r="JG69" i="5"/>
  <c r="FO69" i="5"/>
  <c r="BW69" i="5"/>
  <c r="BK69" i="5"/>
  <c r="JO69" i="5"/>
  <c r="JC69" i="5"/>
  <c r="IQ69" i="5"/>
  <c r="IE69" i="5"/>
  <c r="HS69" i="5"/>
  <c r="HG69" i="5"/>
  <c r="GU69" i="5"/>
  <c r="GI69" i="5"/>
  <c r="FW69" i="5"/>
  <c r="FK69" i="5"/>
  <c r="EY69" i="5"/>
  <c r="EM69" i="5"/>
  <c r="EA69" i="5"/>
  <c r="DO69" i="5"/>
  <c r="DC69" i="5"/>
  <c r="CQ69" i="5"/>
  <c r="CE69" i="5"/>
  <c r="BS69" i="5"/>
  <c r="BG69" i="5"/>
  <c r="AU69" i="5"/>
  <c r="AI69" i="5"/>
  <c r="W69" i="5"/>
  <c r="NJ69" i="5"/>
  <c r="MX69" i="5"/>
  <c r="ML69" i="5"/>
  <c r="LZ69" i="5"/>
  <c r="LN69" i="5"/>
  <c r="LB69" i="5"/>
  <c r="KP69" i="5"/>
  <c r="KD69" i="5"/>
  <c r="JR69" i="5"/>
  <c r="JR77" i="5" s="1"/>
  <c r="JF69" i="5"/>
  <c r="IT69" i="5"/>
  <c r="IH69" i="5"/>
  <c r="HV69" i="5"/>
  <c r="HJ69" i="5"/>
  <c r="GX69" i="5"/>
  <c r="GL69" i="5"/>
  <c r="FZ69" i="5"/>
  <c r="FN69" i="5"/>
  <c r="EP69" i="5"/>
  <c r="DR69" i="5"/>
  <c r="DF69" i="5"/>
  <c r="CT69" i="5"/>
  <c r="CH69" i="5"/>
  <c r="BV69" i="5"/>
  <c r="BJ69" i="5"/>
  <c r="AX69" i="5"/>
  <c r="AL69" i="5"/>
  <c r="NR69" i="5"/>
  <c r="MT69" i="5"/>
  <c r="MH69" i="5"/>
  <c r="LV69" i="5"/>
  <c r="KX69" i="5"/>
  <c r="KL69" i="5"/>
  <c r="JZ69" i="5"/>
  <c r="IP69" i="5"/>
  <c r="ID69" i="5"/>
  <c r="GT69" i="5"/>
  <c r="GH69" i="5"/>
  <c r="EX69" i="5"/>
  <c r="EL69" i="5"/>
  <c r="DZ69" i="5"/>
  <c r="DB69" i="5"/>
  <c r="CP69" i="5"/>
  <c r="BF69" i="5"/>
  <c r="AT69" i="5"/>
  <c r="AH69" i="5"/>
  <c r="NN69" i="5"/>
  <c r="NB69" i="5"/>
  <c r="MP69" i="5"/>
  <c r="MD69" i="5"/>
  <c r="LR69" i="5"/>
  <c r="LF69" i="5"/>
  <c r="KT69" i="5"/>
  <c r="KH69" i="5"/>
  <c r="JV69" i="5"/>
  <c r="JJ69" i="5"/>
  <c r="IX69" i="5"/>
  <c r="IL69" i="5"/>
  <c r="HZ69" i="5"/>
  <c r="HB69" i="5"/>
  <c r="GP69" i="5"/>
  <c r="GD69" i="5"/>
  <c r="FR69" i="5"/>
  <c r="FF69" i="5"/>
  <c r="ET69" i="5"/>
  <c r="EH69" i="5"/>
  <c r="DV69" i="5"/>
  <c r="DJ69" i="5"/>
  <c r="CX69" i="5"/>
  <c r="CL69" i="5"/>
  <c r="NM69" i="5"/>
  <c r="MO69" i="5"/>
  <c r="MC69" i="5"/>
  <c r="LQ69" i="5"/>
  <c r="LE69" i="5"/>
  <c r="KS69" i="5"/>
  <c r="KG69" i="5"/>
  <c r="JU69" i="5"/>
  <c r="JI69" i="5"/>
  <c r="IW69" i="5"/>
  <c r="HY69" i="5"/>
  <c r="HM69" i="5"/>
  <c r="HA69" i="5"/>
  <c r="GO69" i="5"/>
  <c r="GC69" i="5"/>
  <c r="FE69" i="5"/>
  <c r="ES69" i="5"/>
  <c r="EG69" i="5"/>
  <c r="DU69" i="5"/>
  <c r="DI69" i="5"/>
  <c r="CW69" i="5"/>
  <c r="CK69" i="5"/>
  <c r="NA69" i="5"/>
  <c r="BZ69" i="5"/>
  <c r="BN69" i="5"/>
  <c r="BB69" i="5"/>
  <c r="AP69" i="5"/>
  <c r="BY69" i="5"/>
  <c r="BM69" i="5"/>
  <c r="BA69" i="5"/>
  <c r="AO69" i="5"/>
  <c r="AC69" i="5"/>
  <c r="Z69" i="5"/>
  <c r="NL69" i="5"/>
  <c r="MZ69" i="5"/>
  <c r="MN69" i="5"/>
  <c r="MB69" i="5"/>
  <c r="LP69" i="5"/>
  <c r="LD69" i="5"/>
  <c r="NT69" i="5"/>
  <c r="NH69" i="5"/>
  <c r="MV69" i="5"/>
  <c r="MJ69" i="5"/>
  <c r="LX69" i="5"/>
  <c r="LL69" i="5"/>
  <c r="KZ69" i="5"/>
  <c r="KN69" i="5"/>
  <c r="KB69" i="5"/>
  <c r="JP69" i="5"/>
  <c r="JD69" i="5"/>
  <c r="IR69" i="5"/>
  <c r="IF69" i="5"/>
  <c r="HT69" i="5"/>
  <c r="HH69" i="5"/>
  <c r="GV69" i="5"/>
  <c r="GJ69" i="5"/>
  <c r="FL69" i="5"/>
  <c r="EZ69" i="5"/>
  <c r="EN69" i="5"/>
  <c r="EB69" i="5"/>
  <c r="DP69" i="5"/>
  <c r="DD69" i="5"/>
  <c r="CR69" i="5"/>
  <c r="CF69" i="5"/>
  <c r="BT69" i="5"/>
  <c r="BH69" i="5"/>
  <c r="AV69" i="5"/>
  <c r="AJ69" i="5"/>
  <c r="X69" i="5"/>
  <c r="NP69" i="5"/>
  <c r="ND69" i="5"/>
  <c r="MR69" i="5"/>
  <c r="MF69" i="5"/>
  <c r="LT69" i="5"/>
  <c r="LH69" i="5"/>
  <c r="KV69" i="5"/>
  <c r="KJ69" i="5"/>
  <c r="JX69" i="5"/>
  <c r="JL69" i="5"/>
  <c r="IZ69" i="5"/>
  <c r="IN69" i="5"/>
  <c r="IB69" i="5"/>
  <c r="HP69" i="5"/>
  <c r="HD69" i="5"/>
  <c r="GR69" i="5"/>
  <c r="GF69" i="5"/>
  <c r="FT69" i="5"/>
  <c r="FH69" i="5"/>
  <c r="EV69" i="5"/>
  <c r="EJ69" i="5"/>
  <c r="DX69" i="5"/>
  <c r="DL69" i="5"/>
  <c r="CZ69" i="5"/>
  <c r="CN69" i="5"/>
  <c r="CB69" i="5"/>
  <c r="BP69" i="5"/>
  <c r="BD69" i="5"/>
  <c r="AR69" i="5"/>
  <c r="AF69" i="5"/>
  <c r="NQ69" i="5"/>
  <c r="NE69" i="5"/>
  <c r="MS69" i="5"/>
  <c r="MG69" i="5"/>
  <c r="LU69" i="5"/>
  <c r="LI69" i="5"/>
  <c r="KW69" i="5"/>
  <c r="KK69" i="5"/>
  <c r="JY69" i="5"/>
  <c r="JM69" i="5"/>
  <c r="JA69" i="5"/>
  <c r="IO69" i="5"/>
  <c r="IC69" i="5"/>
  <c r="HQ69" i="5"/>
  <c r="HE69" i="5"/>
  <c r="GS69" i="5"/>
  <c r="GG69" i="5"/>
  <c r="FU69" i="5"/>
  <c r="FI69" i="5"/>
  <c r="EW69" i="5"/>
  <c r="EK69" i="5"/>
  <c r="DY69" i="5"/>
  <c r="DM69" i="5"/>
  <c r="DA69" i="5"/>
  <c r="CO69" i="5"/>
  <c r="CC69" i="5"/>
  <c r="BQ69" i="5"/>
  <c r="BE69" i="5"/>
  <c r="AS69" i="5"/>
  <c r="AG69" i="5"/>
  <c r="KR69" i="5"/>
  <c r="KF69" i="5"/>
  <c r="JT69" i="5"/>
  <c r="JH69" i="5"/>
  <c r="IV69" i="5"/>
  <c r="HX69" i="5"/>
  <c r="HL69" i="5"/>
  <c r="GZ69" i="5"/>
  <c r="GN69" i="5"/>
  <c r="GB69" i="5"/>
  <c r="FP69" i="5"/>
  <c r="FD69" i="5"/>
  <c r="ER69" i="5"/>
  <c r="EF69" i="5"/>
  <c r="DT69" i="5"/>
  <c r="DH69" i="5"/>
  <c r="CV69" i="5"/>
  <c r="CJ69" i="5"/>
  <c r="BX69" i="5"/>
  <c r="BL69" i="5"/>
  <c r="AZ69" i="5"/>
  <c r="AN69" i="5"/>
  <c r="NK69" i="5"/>
  <c r="MA69" i="5"/>
  <c r="LO69" i="5"/>
  <c r="KE69" i="5"/>
  <c r="JS69" i="5"/>
  <c r="HW69" i="5"/>
  <c r="GM69" i="5"/>
  <c r="GA69" i="5"/>
  <c r="EQ69" i="5"/>
  <c r="EE69" i="5"/>
  <c r="CU69" i="5"/>
  <c r="CI69" i="5"/>
  <c r="AY69" i="5"/>
  <c r="AM69" i="5"/>
  <c r="U69" i="5"/>
  <c r="EA126" i="5" l="1"/>
  <c r="BH126" i="5"/>
  <c r="BA126" i="5"/>
  <c r="IQ134" i="5"/>
  <c r="IN126" i="5"/>
  <c r="IN134" i="5" s="1"/>
  <c r="MN126" i="5"/>
  <c r="MN134" i="5" s="1"/>
  <c r="AS126" i="5"/>
  <c r="AS134" i="5" s="1"/>
  <c r="KR126" i="5"/>
  <c r="KR134" i="5" s="1"/>
  <c r="AL126" i="5"/>
  <c r="AL134" i="5" s="1"/>
  <c r="DW126" i="5"/>
  <c r="DW134" i="5" s="1"/>
  <c r="IE126" i="5"/>
  <c r="IE134" i="5" s="1"/>
  <c r="CN126" i="5"/>
  <c r="CN134" i="5" s="1"/>
  <c r="FZ126" i="5"/>
  <c r="FZ134" i="5" s="1"/>
  <c r="NA126" i="5"/>
  <c r="NA134" i="5" s="1"/>
  <c r="DO126" i="5"/>
  <c r="DO134" i="5" s="1"/>
  <c r="AV126" i="5"/>
  <c r="AV134" i="5" s="1"/>
  <c r="KH126" i="5"/>
  <c r="KH134" i="5" s="1"/>
  <c r="DX126" i="5"/>
  <c r="DX134" i="5" s="1"/>
  <c r="GN126" i="5"/>
  <c r="GN134" i="5" s="1"/>
  <c r="BE126" i="5"/>
  <c r="BE134" i="5" s="1"/>
  <c r="NE126" i="5"/>
  <c r="NE134" i="5" s="1"/>
  <c r="IS126" i="5"/>
  <c r="IS134" i="5" s="1"/>
  <c r="HN126" i="5"/>
  <c r="HN134" i="5" s="1"/>
  <c r="DZ126" i="5"/>
  <c r="DZ134" i="5" s="1"/>
  <c r="FK126" i="5"/>
  <c r="FK134" i="5" s="1"/>
  <c r="EQ126" i="5"/>
  <c r="EQ134" i="5" s="1"/>
  <c r="GM126" i="5"/>
  <c r="GM134" i="5" s="1"/>
  <c r="MZ126" i="5"/>
  <c r="MZ134" i="5" s="1"/>
  <c r="GO126" i="5"/>
  <c r="GO134" i="5" s="1"/>
  <c r="AK126" i="5"/>
  <c r="AK134" i="5" s="1"/>
  <c r="IL126" i="5"/>
  <c r="IL134" i="5" s="1"/>
  <c r="ET126" i="5"/>
  <c r="ET134" i="5" s="1"/>
  <c r="HS126" i="5"/>
  <c r="HS134" i="5" s="1"/>
  <c r="JK126" i="5"/>
  <c r="JK134" i="5" s="1"/>
  <c r="JA126" i="5"/>
  <c r="JA134" i="5" s="1"/>
  <c r="LO126" i="5"/>
  <c r="LO134" i="5" s="1"/>
  <c r="LC126" i="5"/>
  <c r="LC134" i="5" s="1"/>
  <c r="ES126" i="5"/>
  <c r="ES134" i="5" s="1"/>
  <c r="KA126" i="5"/>
  <c r="KA134" i="5" s="1"/>
  <c r="IC126" i="5"/>
  <c r="IC134" i="5" s="1"/>
  <c r="HE126" i="5"/>
  <c r="HE134" i="5" s="1"/>
  <c r="CR126" i="5"/>
  <c r="CR134" i="5" s="1"/>
  <c r="IO126" i="5"/>
  <c r="IO134" i="5" s="1"/>
  <c r="BZ126" i="5"/>
  <c r="BZ134" i="5" s="1"/>
  <c r="FG126" i="5"/>
  <c r="FG134" i="5" s="1"/>
  <c r="NC126" i="5"/>
  <c r="NC134" i="5" s="1"/>
  <c r="EY126" i="5"/>
  <c r="EY134" i="5" s="1"/>
  <c r="DV126" i="5"/>
  <c r="DV134" i="5" s="1"/>
  <c r="NN126" i="5"/>
  <c r="NN134" i="5" s="1"/>
  <c r="GU126" i="5"/>
  <c r="GU134" i="5" s="1"/>
  <c r="EH126" i="5"/>
  <c r="EH134" i="5" s="1"/>
  <c r="LW126" i="5"/>
  <c r="LW134" i="5" s="1"/>
  <c r="KT126" i="5"/>
  <c r="KT134" i="5" s="1"/>
  <c r="DJ126" i="5"/>
  <c r="DJ134" i="5" s="1"/>
  <c r="JC126" i="5"/>
  <c r="JC134" i="5" s="1"/>
  <c r="AP126" i="5"/>
  <c r="AP134" i="5" s="1"/>
  <c r="DC126" i="5"/>
  <c r="DC134" i="5" s="1"/>
  <c r="T126" i="5"/>
  <c r="T134" i="5" s="1"/>
  <c r="BN126" i="5"/>
  <c r="BN134" i="5" s="1"/>
  <c r="AD126" i="5"/>
  <c r="AD134" i="5" s="1"/>
  <c r="ME126" i="5"/>
  <c r="ME134" i="5" s="1"/>
  <c r="V126" i="5"/>
  <c r="V134" i="5" s="1"/>
  <c r="GX126" i="5"/>
  <c r="GX134" i="5" s="1"/>
  <c r="DY126" i="5"/>
  <c r="DY134" i="5" s="1"/>
  <c r="IZ126" i="5"/>
  <c r="IZ134" i="5" s="1"/>
  <c r="IG126" i="5"/>
  <c r="IG134" i="5" s="1"/>
  <c r="HO126" i="5"/>
  <c r="HO134" i="5" s="1"/>
  <c r="GP126" i="5"/>
  <c r="GP134" i="5" s="1"/>
  <c r="HC126" i="5"/>
  <c r="HC134" i="5" s="1"/>
  <c r="DE126" i="5"/>
  <c r="DE134" i="5" s="1"/>
  <c r="FW126" i="5"/>
  <c r="FW134" i="5" s="1"/>
  <c r="KY126" i="5"/>
  <c r="KY134" i="5" s="1"/>
  <c r="JF126" i="5"/>
  <c r="JF134" i="5" s="1"/>
  <c r="FT126" i="5"/>
  <c r="FT134" i="5" s="1"/>
  <c r="JX126" i="5"/>
  <c r="JX134" i="5" s="1"/>
  <c r="GW126" i="5"/>
  <c r="GW134" i="5" s="1"/>
  <c r="NS126" i="5"/>
  <c r="NS134" i="5" s="1"/>
  <c r="ND126" i="5"/>
  <c r="ND134" i="5" s="1"/>
  <c r="KW126" i="5"/>
  <c r="KW134" i="5" s="1"/>
  <c r="EM126" i="5"/>
  <c r="EM134" i="5" s="1"/>
  <c r="BM126" i="5"/>
  <c r="BM134" i="5" s="1"/>
  <c r="NB126" i="5"/>
  <c r="NB134" i="5" s="1"/>
  <c r="AI126" i="5"/>
  <c r="AI134" i="5" s="1"/>
  <c r="LB126" i="5"/>
  <c r="LB134" i="5" s="1"/>
  <c r="IK126" i="5"/>
  <c r="IK134" i="5" s="1"/>
  <c r="CX126" i="5"/>
  <c r="CX134" i="5" s="1"/>
  <c r="CV126" i="5"/>
  <c r="CV134" i="5" s="1"/>
  <c r="HZ126" i="5"/>
  <c r="HZ134" i="5" s="1"/>
  <c r="FN126" i="5"/>
  <c r="FN134" i="5" s="1"/>
  <c r="JP126" i="5"/>
  <c r="JP134" i="5" s="1"/>
  <c r="NQ126" i="5"/>
  <c r="NQ134" i="5" s="1"/>
  <c r="BQ126" i="5"/>
  <c r="BQ134" i="5" s="1"/>
  <c r="AO126" i="5"/>
  <c r="AO134" i="5" s="1"/>
  <c r="JV126" i="5"/>
  <c r="JV134" i="5" s="1"/>
  <c r="NO126" i="5"/>
  <c r="NO134" i="5" s="1"/>
  <c r="BO126" i="5"/>
  <c r="BO134" i="5" s="1"/>
  <c r="MO126" i="5"/>
  <c r="MO134" i="5" s="1"/>
  <c r="GI126" i="5"/>
  <c r="GI134" i="5" s="1"/>
  <c r="MS126" i="5"/>
  <c r="MS134" i="5" s="1"/>
  <c r="LK126" i="5"/>
  <c r="LK134" i="5" s="1"/>
  <c r="FM126" i="5"/>
  <c r="FM134" i="5" s="1"/>
  <c r="FU77" i="5"/>
  <c r="FL77" i="5"/>
  <c r="GB77" i="5"/>
  <c r="LF126" i="5"/>
  <c r="LF134" i="5" s="1"/>
  <c r="HR126" i="5"/>
  <c r="HR134" i="5" s="1"/>
  <c r="EU126" i="5"/>
  <c r="EU134" i="5" s="1"/>
  <c r="BG126" i="5"/>
  <c r="BG134" i="5" s="1"/>
  <c r="NP126" i="5"/>
  <c r="NP134" i="5" s="1"/>
  <c r="CQ126" i="5"/>
  <c r="CQ134" i="5" s="1"/>
  <c r="AG77" i="5"/>
  <c r="NL77" i="5"/>
  <c r="GG77" i="5"/>
  <c r="MP126" i="5"/>
  <c r="MP134" i="5" s="1"/>
  <c r="GF126" i="5"/>
  <c r="GF134" i="5" s="1"/>
  <c r="AH126" i="5"/>
  <c r="AH134" i="5" s="1"/>
  <c r="CI77" i="5"/>
  <c r="IN77" i="5"/>
  <c r="CU77" i="5"/>
  <c r="DL77" i="5"/>
  <c r="EX77" i="5"/>
  <c r="DO77" i="5"/>
  <c r="DE77" i="5"/>
  <c r="LC77" i="5"/>
  <c r="HM77" i="5"/>
  <c r="NM77" i="5"/>
  <c r="NT126" i="5"/>
  <c r="NT134" i="5" s="1"/>
  <c r="FP77" i="5"/>
  <c r="X77" i="5"/>
  <c r="AN77" i="5"/>
  <c r="LL77" i="5"/>
  <c r="AL77" i="5"/>
  <c r="JK77" i="5"/>
  <c r="LA126" i="5"/>
  <c r="LA134" i="5" s="1"/>
  <c r="CL77" i="5"/>
  <c r="HZ77" i="5"/>
  <c r="NN77" i="5"/>
  <c r="ID77" i="5"/>
  <c r="BV77" i="5"/>
  <c r="HV77" i="5"/>
  <c r="NJ77" i="5"/>
  <c r="EY77" i="5"/>
  <c r="BW77" i="5"/>
  <c r="AQ77" i="5"/>
  <c r="NC77" i="5"/>
  <c r="JE77" i="5"/>
  <c r="GK77" i="5"/>
  <c r="EC77" i="5"/>
  <c r="LM77" i="5"/>
  <c r="FO126" i="5"/>
  <c r="FO134" i="5" s="1"/>
  <c r="NK77" i="5"/>
  <c r="KZ77" i="5"/>
  <c r="IZ77" i="5"/>
  <c r="LR126" i="5"/>
  <c r="LR134" i="5" s="1"/>
  <c r="MD77" i="5"/>
  <c r="GL77" i="5"/>
  <c r="KI77" i="5"/>
  <c r="CG77" i="5"/>
  <c r="IL77" i="5"/>
  <c r="IP77" i="5"/>
  <c r="W77" i="5"/>
  <c r="FO77" i="5"/>
  <c r="JN77" i="5"/>
  <c r="AB77" i="5"/>
  <c r="IG77" i="5"/>
  <c r="FY77" i="5"/>
  <c r="NI77" i="5"/>
  <c r="GS126" i="5"/>
  <c r="GS134" i="5" s="1"/>
  <c r="GR126" i="5"/>
  <c r="GR134" i="5" s="1"/>
  <c r="HQ126" i="5"/>
  <c r="HQ134" i="5" s="1"/>
  <c r="LY126" i="5"/>
  <c r="LY134" i="5" s="1"/>
  <c r="CZ77" i="5"/>
  <c r="LU77" i="5"/>
  <c r="LZ77" i="5"/>
  <c r="JW77" i="5"/>
  <c r="FA77" i="5"/>
  <c r="CX77" i="5"/>
  <c r="CH77" i="5"/>
  <c r="BO77" i="5"/>
  <c r="KE77" i="5"/>
  <c r="JT77" i="5"/>
  <c r="JY77" i="5"/>
  <c r="HD77" i="5"/>
  <c r="EB77" i="5"/>
  <c r="MB77" i="5"/>
  <c r="DI77" i="5"/>
  <c r="FD126" i="5"/>
  <c r="FD134" i="5" s="1"/>
  <c r="BP126" i="5"/>
  <c r="BP134" i="5" s="1"/>
  <c r="LV126" i="5"/>
  <c r="LV134" i="5" s="1"/>
  <c r="JU126" i="5"/>
  <c r="JU134" i="5" s="1"/>
  <c r="LI77" i="5"/>
  <c r="AS77" i="5"/>
  <c r="AJ77" i="5"/>
  <c r="GP77" i="5"/>
  <c r="JC77" i="5"/>
  <c r="NF77" i="5"/>
  <c r="IH77" i="5"/>
  <c r="FK77" i="5"/>
  <c r="KO77" i="5"/>
  <c r="EF77" i="5"/>
  <c r="EK77" i="5"/>
  <c r="BP77" i="5"/>
  <c r="MR77" i="5"/>
  <c r="JP77" i="5"/>
  <c r="AO77" i="5"/>
  <c r="IW77" i="5"/>
  <c r="BA77" i="5"/>
  <c r="DU77" i="5"/>
  <c r="JI77" i="5"/>
  <c r="IH126" i="5"/>
  <c r="IH134" i="5" s="1"/>
  <c r="JN126" i="5"/>
  <c r="JN134" i="5" s="1"/>
  <c r="FF126" i="5"/>
  <c r="FF134" i="5" s="1"/>
  <c r="GB126" i="5"/>
  <c r="GB134" i="5" s="1"/>
  <c r="DG126" i="5"/>
  <c r="DG134" i="5" s="1"/>
  <c r="MQ126" i="5"/>
  <c r="MQ134" i="5" s="1"/>
  <c r="AT126" i="5"/>
  <c r="AT134" i="5" s="1"/>
  <c r="MY126" i="5"/>
  <c r="MY134" i="5" s="1"/>
  <c r="AE126" i="5"/>
  <c r="AE134" i="5" s="1"/>
  <c r="IM126" i="5"/>
  <c r="IM134" i="5" s="1"/>
  <c r="CM126" i="5"/>
  <c r="CM134" i="5" s="1"/>
  <c r="AM77" i="5"/>
  <c r="KF77" i="5"/>
  <c r="CB77" i="5"/>
  <c r="ND77" i="5"/>
  <c r="MN77" i="5"/>
  <c r="CK77" i="5"/>
  <c r="HB77" i="5"/>
  <c r="MP77" i="5"/>
  <c r="GH77" i="5"/>
  <c r="AX77" i="5"/>
  <c r="GX77" i="5"/>
  <c r="ML77" i="5"/>
  <c r="EA77" i="5"/>
  <c r="LG77" i="5"/>
  <c r="LS77" i="5"/>
  <c r="KU77" i="5"/>
  <c r="DQ77" i="5"/>
  <c r="MI77" i="5"/>
  <c r="CO126" i="5"/>
  <c r="CO134" i="5" s="1"/>
  <c r="KP126" i="5"/>
  <c r="KP134" i="5" s="1"/>
  <c r="HT126" i="5"/>
  <c r="HT134" i="5" s="1"/>
  <c r="MM126" i="5"/>
  <c r="MM134" i="5" s="1"/>
  <c r="KZ126" i="5"/>
  <c r="KZ134" i="5" s="1"/>
  <c r="AW126" i="5"/>
  <c r="AW134" i="5" s="1"/>
  <c r="IA126" i="5"/>
  <c r="IA134" i="5" s="1"/>
  <c r="CF126" i="5"/>
  <c r="CF134" i="5" s="1"/>
  <c r="JR126" i="5"/>
  <c r="JR134" i="5" s="1"/>
  <c r="GJ126" i="5"/>
  <c r="GJ134" i="5" s="1"/>
  <c r="IW126" i="5"/>
  <c r="IW134" i="5" s="1"/>
  <c r="EZ126" i="5"/>
  <c r="EZ134" i="5" s="1"/>
  <c r="EV126" i="5"/>
  <c r="EV134" i="5" s="1"/>
  <c r="EN126" i="5"/>
  <c r="EN134" i="5" s="1"/>
  <c r="LH126" i="5"/>
  <c r="LH134" i="5" s="1"/>
  <c r="MW126" i="5"/>
  <c r="MW134" i="5" s="1"/>
  <c r="FR126" i="5"/>
  <c r="FR134" i="5" s="1"/>
  <c r="DM126" i="5"/>
  <c r="DM134" i="5" s="1"/>
  <c r="W126" i="5"/>
  <c r="W134" i="5" s="1"/>
  <c r="CU126" i="5"/>
  <c r="CU134" i="5" s="1"/>
  <c r="GQ126" i="5"/>
  <c r="GQ134" i="5" s="1"/>
  <c r="FX126" i="5"/>
  <c r="FX134" i="5" s="1"/>
  <c r="BX126" i="5"/>
  <c r="BX134" i="5" s="1"/>
  <c r="AX126" i="5"/>
  <c r="AX134" i="5" s="1"/>
  <c r="X126" i="5"/>
  <c r="X134" i="5" s="1"/>
  <c r="AN126" i="5"/>
  <c r="AN134" i="5" s="1"/>
  <c r="FJ126" i="5"/>
  <c r="FJ134" i="5" s="1"/>
  <c r="AZ126" i="5"/>
  <c r="AZ134" i="5" s="1"/>
  <c r="LJ126" i="5"/>
  <c r="LJ134" i="5" s="1"/>
  <c r="HX126" i="5"/>
  <c r="HX134" i="5" s="1"/>
  <c r="CW126" i="5"/>
  <c r="CW134" i="5" s="1"/>
  <c r="DU126" i="5"/>
  <c r="DU134" i="5" s="1"/>
  <c r="LS126" i="5"/>
  <c r="LS134" i="5" s="1"/>
  <c r="AJ126" i="5"/>
  <c r="AJ134" i="5" s="1"/>
  <c r="MK126" i="5"/>
  <c r="MK134" i="5" s="1"/>
  <c r="MR126" i="5"/>
  <c r="MR134" i="5" s="1"/>
  <c r="CB126" i="5"/>
  <c r="CB134" i="5" s="1"/>
  <c r="LO77" i="5"/>
  <c r="ER77" i="5"/>
  <c r="EW77" i="5"/>
  <c r="KK77" i="5"/>
  <c r="HP77" i="5"/>
  <c r="EN77" i="5"/>
  <c r="KB77" i="5"/>
  <c r="Z77" i="5"/>
  <c r="HY77" i="5"/>
  <c r="JO77" i="5"/>
  <c r="AY77" i="5"/>
  <c r="MA77" i="5"/>
  <c r="FD77" i="5"/>
  <c r="KR77" i="5"/>
  <c r="FI77" i="5"/>
  <c r="KW77" i="5"/>
  <c r="CN77" i="5"/>
  <c r="IB77" i="5"/>
  <c r="NP77" i="5"/>
  <c r="EZ77" i="5"/>
  <c r="KN77" i="5"/>
  <c r="MZ77" i="5"/>
  <c r="AC77" i="5"/>
  <c r="CW77" i="5"/>
  <c r="NB77" i="5"/>
  <c r="GT77" i="5"/>
  <c r="BJ77" i="5"/>
  <c r="HJ77" i="5"/>
  <c r="MX77" i="5"/>
  <c r="EM77" i="5"/>
  <c r="BK77" i="5"/>
  <c r="MQ77" i="5"/>
  <c r="NO77" i="5"/>
  <c r="ME77" i="5"/>
  <c r="HI77" i="5"/>
  <c r="BI77" i="5"/>
  <c r="IS77" i="5"/>
  <c r="FV126" i="5"/>
  <c r="FV134" i="5" s="1"/>
  <c r="BR126" i="5"/>
  <c r="BR134" i="5" s="1"/>
  <c r="BY126" i="5"/>
  <c r="BY134" i="5" s="1"/>
  <c r="FB126" i="5"/>
  <c r="FB134" i="5" s="1"/>
  <c r="IV126" i="5"/>
  <c r="IV134" i="5" s="1"/>
  <c r="GT126" i="5"/>
  <c r="GT134" i="5" s="1"/>
  <c r="AR126" i="5"/>
  <c r="AR134" i="5" s="1"/>
  <c r="FS126" i="5"/>
  <c r="FS134" i="5" s="1"/>
  <c r="GK126" i="5"/>
  <c r="GK134" i="5" s="1"/>
  <c r="ED126" i="5"/>
  <c r="ED134" i="5" s="1"/>
  <c r="GY126" i="5"/>
  <c r="GY134" i="5" s="1"/>
  <c r="FP126" i="5"/>
  <c r="FP134" i="5" s="1"/>
  <c r="JT126" i="5"/>
  <c r="JT134" i="5" s="1"/>
  <c r="LG126" i="5"/>
  <c r="LG134" i="5" s="1"/>
  <c r="LP126" i="5"/>
  <c r="LP134" i="5" s="1"/>
  <c r="NR126" i="5"/>
  <c r="NR134" i="5" s="1"/>
  <c r="HP126" i="5"/>
  <c r="HP134" i="5" s="1"/>
  <c r="JI126" i="5"/>
  <c r="JI134" i="5" s="1"/>
  <c r="GD126" i="5"/>
  <c r="GD134" i="5" s="1"/>
  <c r="GZ126" i="5"/>
  <c r="GZ134" i="5" s="1"/>
  <c r="LN126" i="5"/>
  <c r="LN134" i="5" s="1"/>
  <c r="AQ126" i="5"/>
  <c r="AQ134" i="5" s="1"/>
  <c r="FC126" i="5"/>
  <c r="FC134" i="5" s="1"/>
  <c r="JJ126" i="5"/>
  <c r="JJ134" i="5" s="1"/>
  <c r="CY126" i="5"/>
  <c r="CY134" i="5" s="1"/>
  <c r="DR126" i="5"/>
  <c r="DR134" i="5" s="1"/>
  <c r="GC126" i="5"/>
  <c r="GC134" i="5" s="1"/>
  <c r="DH126" i="5"/>
  <c r="DH134" i="5" s="1"/>
  <c r="BL126" i="5"/>
  <c r="BL134" i="5" s="1"/>
  <c r="JM126" i="5"/>
  <c r="JM134" i="5" s="1"/>
  <c r="LT126" i="5"/>
  <c r="LT134" i="5" s="1"/>
  <c r="JE126" i="5"/>
  <c r="JE134" i="5" s="1"/>
  <c r="CS126" i="5"/>
  <c r="CS134" i="5" s="1"/>
  <c r="JH126" i="5"/>
  <c r="JH134" i="5" s="1"/>
  <c r="IY126" i="5"/>
  <c r="IY134" i="5" s="1"/>
  <c r="JO126" i="5"/>
  <c r="JO134" i="5" s="1"/>
  <c r="FI126" i="5"/>
  <c r="FI134" i="5" s="1"/>
  <c r="JB126" i="5"/>
  <c r="JB134" i="5" s="1"/>
  <c r="KQ126" i="5"/>
  <c r="KQ134" i="5" s="1"/>
  <c r="CL126" i="5"/>
  <c r="CL134" i="5" s="1"/>
  <c r="EE77" i="5"/>
  <c r="GJ77" i="5"/>
  <c r="CT77" i="5"/>
  <c r="MK77" i="5"/>
  <c r="FE126" i="5"/>
  <c r="FE134" i="5" s="1"/>
  <c r="EQ77" i="5"/>
  <c r="BL77" i="5"/>
  <c r="GZ77" i="5"/>
  <c r="BQ77" i="5"/>
  <c r="HE77" i="5"/>
  <c r="MS77" i="5"/>
  <c r="EJ77" i="5"/>
  <c r="JX77" i="5"/>
  <c r="BH77" i="5"/>
  <c r="GV77" i="5"/>
  <c r="MJ77" i="5"/>
  <c r="BY77" i="5"/>
  <c r="ES77" i="5"/>
  <c r="KG77" i="5"/>
  <c r="DV77" i="5"/>
  <c r="JJ77" i="5"/>
  <c r="AT77" i="5"/>
  <c r="KL77" i="5"/>
  <c r="DF77" i="5"/>
  <c r="JF77" i="5"/>
  <c r="AU77" i="5"/>
  <c r="GI77" i="5"/>
  <c r="AW77" i="5"/>
  <c r="CM77" i="5"/>
  <c r="DW77" i="5"/>
  <c r="JB77" i="5"/>
  <c r="AD77" i="5"/>
  <c r="LY77" i="5"/>
  <c r="JQ77" i="5"/>
  <c r="DS77" i="5"/>
  <c r="DN126" i="5"/>
  <c r="DN134" i="5" s="1"/>
  <c r="KB126" i="5"/>
  <c r="KB134" i="5" s="1"/>
  <c r="IB126" i="5"/>
  <c r="IB134" i="5" s="1"/>
  <c r="JQ126" i="5"/>
  <c r="JQ134" i="5" s="1"/>
  <c r="LI126" i="5"/>
  <c r="LI134" i="5" s="1"/>
  <c r="MJ126" i="5"/>
  <c r="MJ134" i="5" s="1"/>
  <c r="KD126" i="5"/>
  <c r="KD134" i="5" s="1"/>
  <c r="HB126" i="5"/>
  <c r="HB134" i="5" s="1"/>
  <c r="II126" i="5"/>
  <c r="II134" i="5" s="1"/>
  <c r="BC126" i="5"/>
  <c r="BC134" i="5" s="1"/>
  <c r="JL126" i="5"/>
  <c r="JL134" i="5" s="1"/>
  <c r="HK126" i="5"/>
  <c r="HK134" i="5" s="1"/>
  <c r="IU126" i="5"/>
  <c r="IU134" i="5" s="1"/>
  <c r="MF126" i="5"/>
  <c r="MF134" i="5" s="1"/>
  <c r="KL126" i="5"/>
  <c r="KL134" i="5" s="1"/>
  <c r="DB126" i="5"/>
  <c r="DB134" i="5" s="1"/>
  <c r="MI126" i="5"/>
  <c r="MI134" i="5" s="1"/>
  <c r="DL126" i="5"/>
  <c r="DL134" i="5" s="1"/>
  <c r="LQ126" i="5"/>
  <c r="LQ134" i="5" s="1"/>
  <c r="JG126" i="5"/>
  <c r="JG134" i="5" s="1"/>
  <c r="HL126" i="5"/>
  <c r="HL134" i="5" s="1"/>
  <c r="DI126" i="5"/>
  <c r="DI134" i="5" s="1"/>
  <c r="EI126" i="5"/>
  <c r="EI134" i="5" s="1"/>
  <c r="AZ77" i="5"/>
  <c r="DX77" i="5"/>
  <c r="BM77" i="5"/>
  <c r="IX77" i="5"/>
  <c r="FW77" i="5"/>
  <c r="KC77" i="5"/>
  <c r="AF126" i="5"/>
  <c r="AF134" i="5" s="1"/>
  <c r="EJ126" i="5"/>
  <c r="EJ134" i="5" s="1"/>
  <c r="GA77" i="5"/>
  <c r="BX77" i="5"/>
  <c r="HL77" i="5"/>
  <c r="CC77" i="5"/>
  <c r="HQ77" i="5"/>
  <c r="NE77" i="5"/>
  <c r="EV77" i="5"/>
  <c r="KJ77" i="5"/>
  <c r="BT77" i="5"/>
  <c r="HH77" i="5"/>
  <c r="MV77" i="5"/>
  <c r="AP77" i="5"/>
  <c r="FE77" i="5"/>
  <c r="KS77" i="5"/>
  <c r="EH77" i="5"/>
  <c r="JV77" i="5"/>
  <c r="BF77" i="5"/>
  <c r="KX77" i="5"/>
  <c r="BG77" i="5"/>
  <c r="GU77" i="5"/>
  <c r="BR77" i="5"/>
  <c r="EI77" i="5"/>
  <c r="EU77" i="5"/>
  <c r="FJ77" i="5"/>
  <c r="FV77" i="5"/>
  <c r="ED77" i="5"/>
  <c r="MW77" i="5"/>
  <c r="FC77" i="5"/>
  <c r="CD126" i="5"/>
  <c r="CD134" i="5" s="1"/>
  <c r="GG126" i="5"/>
  <c r="GG134" i="5" s="1"/>
  <c r="DP126" i="5"/>
  <c r="DP134" i="5" s="1"/>
  <c r="BI126" i="5"/>
  <c r="BI134" i="5" s="1"/>
  <c r="MU126" i="5"/>
  <c r="MU134" i="5" s="1"/>
  <c r="IJ126" i="5"/>
  <c r="IJ134" i="5" s="1"/>
  <c r="EP126" i="5"/>
  <c r="EP134" i="5" s="1"/>
  <c r="HY126" i="5"/>
  <c r="HY134" i="5" s="1"/>
  <c r="IF126" i="5"/>
  <c r="IF134" i="5" s="1"/>
  <c r="JW126" i="5"/>
  <c r="JW134" i="5" s="1"/>
  <c r="LZ126" i="5"/>
  <c r="LZ134" i="5" s="1"/>
  <c r="CP126" i="5"/>
  <c r="CP134" i="5" s="1"/>
  <c r="AA126" i="5"/>
  <c r="AA134" i="5" s="1"/>
  <c r="KU126" i="5"/>
  <c r="KU134" i="5" s="1"/>
  <c r="GE126" i="5"/>
  <c r="GE134" i="5" s="1"/>
  <c r="AU126" i="5"/>
  <c r="AU134" i="5" s="1"/>
  <c r="KJ126" i="5"/>
  <c r="KJ134" i="5" s="1"/>
  <c r="KO126" i="5"/>
  <c r="KO134" i="5" s="1"/>
  <c r="KC126" i="5"/>
  <c r="KC134" i="5" s="1"/>
  <c r="AB126" i="5"/>
  <c r="AB134" i="5" s="1"/>
  <c r="NJ126" i="5"/>
  <c r="NJ134" i="5" s="1"/>
  <c r="LU126" i="5"/>
  <c r="LU134" i="5" s="1"/>
  <c r="HH126" i="5"/>
  <c r="HH134" i="5" s="1"/>
  <c r="HI126" i="5"/>
  <c r="HI134" i="5" s="1"/>
  <c r="GN77" i="5"/>
  <c r="JL77" i="5"/>
  <c r="EG77" i="5"/>
  <c r="JZ77" i="5"/>
  <c r="JG77" i="5"/>
  <c r="Z126" i="5"/>
  <c r="Z134" i="5" s="1"/>
  <c r="CJ77" i="5"/>
  <c r="CO77" i="5"/>
  <c r="KV77" i="5"/>
  <c r="HT77" i="5"/>
  <c r="ET77" i="5"/>
  <c r="CP77" i="5"/>
  <c r="LV77" i="5"/>
  <c r="HG77" i="5"/>
  <c r="FS77" i="5"/>
  <c r="KY77" i="5"/>
  <c r="KE126" i="5"/>
  <c r="KE134" i="5" s="1"/>
  <c r="MD126" i="5"/>
  <c r="MD134" i="5" s="1"/>
  <c r="CI126" i="5"/>
  <c r="CI134" i="5" s="1"/>
  <c r="LM126" i="5"/>
  <c r="LM134" i="5" s="1"/>
  <c r="BW126" i="5"/>
  <c r="BW134" i="5" s="1"/>
  <c r="MB126" i="5"/>
  <c r="MB134" i="5" s="1"/>
  <c r="ML126" i="5"/>
  <c r="ML134" i="5" s="1"/>
  <c r="IR126" i="5"/>
  <c r="IR134" i="5" s="1"/>
  <c r="NF126" i="5"/>
  <c r="NF134" i="5" s="1"/>
  <c r="MH126" i="5"/>
  <c r="MH134" i="5" s="1"/>
  <c r="AM126" i="5"/>
  <c r="AM134" i="5" s="1"/>
  <c r="HJ126" i="5"/>
  <c r="HJ134" i="5" s="1"/>
  <c r="LE126" i="5"/>
  <c r="LE134" i="5" s="1"/>
  <c r="KM126" i="5"/>
  <c r="KM134" i="5" s="1"/>
  <c r="IX126" i="5"/>
  <c r="IX134" i="5" s="1"/>
  <c r="DD126" i="5"/>
  <c r="DD134" i="5" s="1"/>
  <c r="EB126" i="5"/>
  <c r="EB134" i="5" s="1"/>
  <c r="EG126" i="5"/>
  <c r="EG134" i="5" s="1"/>
  <c r="KN126" i="5"/>
  <c r="KN134" i="5" s="1"/>
  <c r="JY126" i="5"/>
  <c r="JY134" i="5" s="1"/>
  <c r="EW126" i="5"/>
  <c r="EW134" i="5" s="1"/>
  <c r="HV126" i="5"/>
  <c r="HV134" i="5" s="1"/>
  <c r="DT126" i="5"/>
  <c r="DT134" i="5" s="1"/>
  <c r="LD126" i="5"/>
  <c r="LD134" i="5" s="1"/>
  <c r="AG126" i="5"/>
  <c r="AG134" i="5" s="1"/>
  <c r="MG77" i="5"/>
  <c r="LX77" i="5"/>
  <c r="DJ77" i="5"/>
  <c r="AI77" i="5"/>
  <c r="HR77" i="5"/>
  <c r="AA77" i="5"/>
  <c r="EK126" i="5"/>
  <c r="EK134" i="5" s="1"/>
  <c r="EF126" i="5"/>
  <c r="EF134" i="5" s="1"/>
  <c r="NQ77" i="5"/>
  <c r="NH77" i="5"/>
  <c r="KD77" i="5"/>
  <c r="KM77" i="5"/>
  <c r="CV77" i="5"/>
  <c r="DA77" i="5"/>
  <c r="IO77" i="5"/>
  <c r="AF77" i="5"/>
  <c r="FT77" i="5"/>
  <c r="LH77" i="5"/>
  <c r="CR77" i="5"/>
  <c r="IF77" i="5"/>
  <c r="NT77" i="5"/>
  <c r="BN77" i="5"/>
  <c r="GC77" i="5"/>
  <c r="LQ77" i="5"/>
  <c r="FF77" i="5"/>
  <c r="KT77" i="5"/>
  <c r="DB77" i="5"/>
  <c r="MH77" i="5"/>
  <c r="KP77" i="5"/>
  <c r="CE77" i="5"/>
  <c r="HS77" i="5"/>
  <c r="CA77" i="5"/>
  <c r="GQ77" i="5"/>
  <c r="GE77" i="5"/>
  <c r="NG77" i="5"/>
  <c r="LK77" i="5"/>
  <c r="LA77" i="5"/>
  <c r="LW77" i="5"/>
  <c r="HK77" i="5"/>
  <c r="EC126" i="5"/>
  <c r="EC134" i="5" s="1"/>
  <c r="CA126" i="5"/>
  <c r="CA134" i="5" s="1"/>
  <c r="MT126" i="5"/>
  <c r="MT134" i="5" s="1"/>
  <c r="FL126" i="5"/>
  <c r="FL134" i="5" s="1"/>
  <c r="BU126" i="5"/>
  <c r="BU134" i="5" s="1"/>
  <c r="JS126" i="5"/>
  <c r="JS134" i="5" s="1"/>
  <c r="GL126" i="5"/>
  <c r="GL134" i="5" s="1"/>
  <c r="CE126" i="5"/>
  <c r="CE134" i="5" s="1"/>
  <c r="Y126" i="5"/>
  <c r="Y134" i="5" s="1"/>
  <c r="KG126" i="5"/>
  <c r="KG134" i="5" s="1"/>
  <c r="KF126" i="5"/>
  <c r="KF134" i="5" s="1"/>
  <c r="HF126" i="5"/>
  <c r="HF134" i="5" s="1"/>
  <c r="EL126" i="5"/>
  <c r="EL134" i="5" s="1"/>
  <c r="U126" i="5"/>
  <c r="U134" i="5" s="1"/>
  <c r="NM126" i="5"/>
  <c r="NM134" i="5" s="1"/>
  <c r="BJ126" i="5"/>
  <c r="BJ134" i="5" s="1"/>
  <c r="HG126" i="5"/>
  <c r="HG134" i="5" s="1"/>
  <c r="CJ126" i="5"/>
  <c r="CJ134" i="5" s="1"/>
  <c r="ID126" i="5"/>
  <c r="ID134" i="5" s="1"/>
  <c r="IP126" i="5"/>
  <c r="IP134" i="5" s="1"/>
  <c r="MC126" i="5"/>
  <c r="MC134" i="5" s="1"/>
  <c r="GH126" i="5"/>
  <c r="GH134" i="5" s="1"/>
  <c r="DS126" i="5"/>
  <c r="DS134" i="5" s="1"/>
  <c r="DA126" i="5"/>
  <c r="DA134" i="5" s="1"/>
  <c r="CH126" i="5"/>
  <c r="CH134" i="5" s="1"/>
  <c r="KX126" i="5"/>
  <c r="KX134" i="5" s="1"/>
  <c r="HA126" i="5"/>
  <c r="HA134" i="5" s="1"/>
  <c r="BE77" i="5"/>
  <c r="AV77" i="5"/>
  <c r="JU77" i="5"/>
  <c r="IT77" i="5"/>
  <c r="CY77" i="5"/>
  <c r="GV126" i="5"/>
  <c r="GV134" i="5" s="1"/>
  <c r="GM77" i="5"/>
  <c r="HX77" i="5"/>
  <c r="FH77" i="5"/>
  <c r="CF77" i="5"/>
  <c r="LE77" i="5"/>
  <c r="KH77" i="5"/>
  <c r="EP77" i="5"/>
  <c r="CD77" i="5"/>
  <c r="FG77" i="5"/>
  <c r="KA77" i="5"/>
  <c r="U77" i="5"/>
  <c r="IV77" i="5"/>
  <c r="AR77" i="5"/>
  <c r="LT77" i="5"/>
  <c r="IR77" i="5"/>
  <c r="BZ77" i="5"/>
  <c r="MC77" i="5"/>
  <c r="FR77" i="5"/>
  <c r="LF77" i="5"/>
  <c r="DZ77" i="5"/>
  <c r="MT77" i="5"/>
  <c r="FN77" i="5"/>
  <c r="LB77" i="5"/>
  <c r="CQ77" i="5"/>
  <c r="IE77" i="5"/>
  <c r="DK77" i="5"/>
  <c r="HO77" i="5"/>
  <c r="HC77" i="5"/>
  <c r="Y77" i="5"/>
  <c r="NS77" i="5"/>
  <c r="LJ77" i="5"/>
  <c r="MU77" i="5"/>
  <c r="IU77" i="5"/>
  <c r="MA126" i="5"/>
  <c r="MA134" i="5" s="1"/>
  <c r="CZ126" i="5"/>
  <c r="CZ134" i="5" s="1"/>
  <c r="MX126" i="5"/>
  <c r="MX134" i="5" s="1"/>
  <c r="NH126" i="5"/>
  <c r="NH134" i="5" s="1"/>
  <c r="BT126" i="5"/>
  <c r="BT134" i="5" s="1"/>
  <c r="AY126" i="5"/>
  <c r="AY134" i="5" s="1"/>
  <c r="BD126" i="5"/>
  <c r="BD134" i="5" s="1"/>
  <c r="GA126" i="5"/>
  <c r="GA134" i="5" s="1"/>
  <c r="CG126" i="5"/>
  <c r="CG134" i="5" s="1"/>
  <c r="AC126" i="5"/>
  <c r="AC134" i="5" s="1"/>
  <c r="LX126" i="5"/>
  <c r="LX134" i="5" s="1"/>
  <c r="HM126" i="5"/>
  <c r="HM134" i="5" s="1"/>
  <c r="CC126" i="5"/>
  <c r="CC134" i="5" s="1"/>
  <c r="NL126" i="5"/>
  <c r="NL134" i="5" s="1"/>
  <c r="FU126" i="5"/>
  <c r="FU134" i="5" s="1"/>
  <c r="IT126" i="5"/>
  <c r="IT134" i="5" s="1"/>
  <c r="FA126" i="5"/>
  <c r="FA134" i="5" s="1"/>
  <c r="BF126" i="5"/>
  <c r="BF134" i="5" s="1"/>
  <c r="CT126" i="5"/>
  <c r="CT134" i="5" s="1"/>
  <c r="KS126" i="5"/>
  <c r="KS134" i="5" s="1"/>
  <c r="HU126" i="5"/>
  <c r="HU134" i="5" s="1"/>
  <c r="KV126" i="5"/>
  <c r="KV134" i="5" s="1"/>
  <c r="FQ126" i="5"/>
  <c r="FQ134" i="5" s="1"/>
  <c r="GS77" i="5"/>
  <c r="AH77" i="5"/>
  <c r="BC77" i="5"/>
  <c r="BK126" i="5"/>
  <c r="BK134" i="5" s="1"/>
  <c r="IC77" i="5"/>
  <c r="BB77" i="5"/>
  <c r="BS77" i="5"/>
  <c r="DG77" i="5"/>
  <c r="HW77" i="5"/>
  <c r="DH77" i="5"/>
  <c r="DM77" i="5"/>
  <c r="JA77" i="5"/>
  <c r="GF77" i="5"/>
  <c r="DD77" i="5"/>
  <c r="LD77" i="5"/>
  <c r="GO77" i="5"/>
  <c r="DR77" i="5"/>
  <c r="JS77" i="5"/>
  <c r="DT77" i="5"/>
  <c r="JH77" i="5"/>
  <c r="DY77" i="5"/>
  <c r="JM77" i="5"/>
  <c r="BD77" i="5"/>
  <c r="GR77" i="5"/>
  <c r="MF77" i="5"/>
  <c r="DP77" i="5"/>
  <c r="JD77" i="5"/>
  <c r="LP77" i="5"/>
  <c r="AE77" i="5"/>
  <c r="NA77" i="5"/>
  <c r="HA77" i="5"/>
  <c r="MO77" i="5"/>
  <c r="GD77" i="5"/>
  <c r="LR77" i="5"/>
  <c r="EL77" i="5"/>
  <c r="NR77" i="5"/>
  <c r="FZ77" i="5"/>
  <c r="LN77" i="5"/>
  <c r="DC77" i="5"/>
  <c r="IQ77" i="5"/>
  <c r="IM77" i="5"/>
  <c r="BU77" i="5"/>
  <c r="AK77" i="5"/>
  <c r="CS77" i="5"/>
  <c r="KQ77" i="5"/>
  <c r="FY126" i="5"/>
  <c r="FY134" i="5" s="1"/>
  <c r="BV126" i="5"/>
  <c r="BV134" i="5" s="1"/>
  <c r="NG126" i="5"/>
  <c r="NG134" i="5" s="1"/>
  <c r="BS126" i="5"/>
  <c r="BS134" i="5" s="1"/>
  <c r="HW126" i="5"/>
  <c r="HW134" i="5" s="1"/>
  <c r="LL126" i="5"/>
  <c r="LL134" i="5" s="1"/>
  <c r="JD126" i="5"/>
  <c r="JD134" i="5" s="1"/>
  <c r="KI126" i="5"/>
  <c r="KI134" i="5" s="1"/>
  <c r="NI126" i="5"/>
  <c r="NI134" i="5" s="1"/>
  <c r="DQ126" i="5"/>
  <c r="DQ134" i="5" s="1"/>
  <c r="EX126" i="5"/>
  <c r="EX134" i="5" s="1"/>
  <c r="MV126" i="5"/>
  <c r="MV134" i="5" s="1"/>
  <c r="EE126" i="5"/>
  <c r="EE134" i="5" s="1"/>
  <c r="KK126" i="5"/>
  <c r="KK134" i="5" s="1"/>
  <c r="DK126" i="5"/>
  <c r="DK134" i="5" s="1"/>
  <c r="JZ126" i="5"/>
  <c r="JZ134" i="5" s="1"/>
  <c r="NK126" i="5"/>
  <c r="NK134" i="5" s="1"/>
  <c r="DF126" i="5"/>
  <c r="DF134" i="5" s="1"/>
  <c r="FH126" i="5"/>
  <c r="FH134" i="5" s="1"/>
  <c r="BB126" i="5"/>
  <c r="BB134" i="5" s="1"/>
  <c r="HD126" i="5"/>
  <c r="HD134" i="5" s="1"/>
  <c r="ER126" i="5"/>
  <c r="ER134" i="5" s="1"/>
  <c r="MG126" i="5"/>
  <c r="MG134" i="5" s="1"/>
  <c r="EO126" i="5"/>
  <c r="EO134" i="5" s="1"/>
  <c r="CK126" i="5"/>
  <c r="CK134" i="5" s="1"/>
  <c r="S77" i="5"/>
  <c r="BA134" i="5"/>
  <c r="BH134" i="5"/>
  <c r="EA134" i="5"/>
  <c r="S126" i="5"/>
  <c r="S134" i="5" s="1"/>
  <c r="Q190" i="5"/>
  <c r="P190" i="5"/>
  <c r="O190" i="5"/>
  <c r="N190" i="5"/>
  <c r="M190" i="5"/>
  <c r="L190" i="5"/>
  <c r="K190" i="5"/>
  <c r="J190" i="5"/>
  <c r="H190" i="5"/>
  <c r="Q182" i="5"/>
  <c r="P182" i="5"/>
  <c r="O182" i="5"/>
  <c r="N182" i="5"/>
  <c r="M182" i="5"/>
  <c r="L182" i="5"/>
  <c r="K182" i="5"/>
  <c r="J182" i="5"/>
  <c r="P157" i="5"/>
  <c r="O157" i="5"/>
  <c r="N157" i="5"/>
  <c r="L157" i="5"/>
  <c r="K157" i="5"/>
  <c r="J157" i="5"/>
  <c r="H157" i="5"/>
  <c r="Q157" i="5"/>
  <c r="M157" i="5"/>
  <c r="Q76" i="5"/>
  <c r="P76" i="5"/>
  <c r="O76" i="5"/>
  <c r="N76" i="5"/>
  <c r="M76" i="5"/>
  <c r="L76" i="5"/>
  <c r="K76" i="5"/>
  <c r="J76" i="5"/>
  <c r="I44" i="5"/>
  <c r="I68" i="5" s="1"/>
  <c r="P43" i="5"/>
  <c r="O43" i="5"/>
  <c r="N43" i="5"/>
  <c r="L43" i="5"/>
  <c r="K43" i="5"/>
  <c r="J43" i="5"/>
  <c r="H43" i="5"/>
  <c r="Q43" i="5"/>
  <c r="M24" i="5"/>
  <c r="M43" i="5" s="1"/>
  <c r="K183" i="5" l="1"/>
  <c r="K191" i="5" s="1"/>
  <c r="K69" i="5"/>
  <c r="K77" i="5" s="1"/>
  <c r="L183" i="5"/>
  <c r="L191" i="5" s="1"/>
  <c r="N183" i="5"/>
  <c r="N191" i="5" s="1"/>
  <c r="O183" i="5"/>
  <c r="O191" i="5" s="1"/>
  <c r="H69" i="5"/>
  <c r="H77" i="5" s="1"/>
  <c r="P183" i="5"/>
  <c r="P191" i="5" s="1"/>
  <c r="J183" i="5"/>
  <c r="J191" i="5" s="1"/>
  <c r="M183" i="5"/>
  <c r="M191" i="5" s="1"/>
  <c r="Q183" i="5"/>
  <c r="Q191" i="5" s="1"/>
  <c r="P69" i="5"/>
  <c r="P77" i="5" s="1"/>
  <c r="H183" i="5"/>
  <c r="H191" i="5" s="1"/>
  <c r="I190" i="5"/>
  <c r="J69" i="5"/>
  <c r="J77" i="5" s="1"/>
  <c r="L69" i="5"/>
  <c r="L77" i="5" s="1"/>
  <c r="I43" i="5"/>
  <c r="M69" i="5"/>
  <c r="M77" i="5" s="1"/>
  <c r="N69" i="5"/>
  <c r="N77" i="5" s="1"/>
  <c r="O69" i="5"/>
  <c r="O77" i="5" s="1"/>
  <c r="Q69" i="5"/>
  <c r="Q77" i="5" s="1"/>
  <c r="T43" i="5"/>
  <c r="T157" i="5" s="1"/>
  <c r="T182" i="5"/>
  <c r="NF190" i="5" l="1"/>
  <c r="HR190" i="5"/>
  <c r="CD190" i="5"/>
  <c r="CC190" i="5"/>
  <c r="MP190" i="5"/>
  <c r="CO190" i="5"/>
  <c r="NB190" i="5"/>
  <c r="GO190" i="5"/>
  <c r="IX190" i="5"/>
  <c r="EG190" i="5"/>
  <c r="MN190" i="5"/>
  <c r="GZ190" i="5"/>
  <c r="BL190" i="5"/>
  <c r="IY190" i="5"/>
  <c r="LQ190" i="5"/>
  <c r="MA190" i="5"/>
  <c r="GM190" i="5"/>
  <c r="AY190" i="5"/>
  <c r="JX190" i="5"/>
  <c r="Z190" i="5"/>
  <c r="LU190" i="5"/>
  <c r="IT190" i="5"/>
  <c r="HQ190" i="5"/>
  <c r="KP190" i="5"/>
  <c r="IS190" i="5"/>
  <c r="KN190" i="5"/>
  <c r="EZ190" i="5"/>
  <c r="S190" i="5"/>
  <c r="GL190" i="5"/>
  <c r="GK190" i="5"/>
  <c r="NS190" i="5"/>
  <c r="IE190" i="5"/>
  <c r="CQ190" i="5"/>
  <c r="BW190" i="5"/>
  <c r="LZ190" i="5"/>
  <c r="AJ190" i="5"/>
  <c r="DO190" i="5"/>
  <c r="MT190" i="5"/>
  <c r="HF190" i="5"/>
  <c r="BR190" i="5"/>
  <c r="KJ190" i="5"/>
  <c r="LI190" i="5"/>
  <c r="KH190" i="5"/>
  <c r="AG190" i="5"/>
  <c r="LF190" i="5"/>
  <c r="FE190" i="5"/>
  <c r="HB190" i="5"/>
  <c r="CW190" i="5"/>
  <c r="MB190" i="5"/>
  <c r="GN190" i="5"/>
  <c r="AZ190" i="5"/>
  <c r="DW190" i="5"/>
  <c r="KG190" i="5"/>
  <c r="LO190" i="5"/>
  <c r="GA190" i="5"/>
  <c r="AM190" i="5"/>
  <c r="GF190" i="5"/>
  <c r="EK190" i="5"/>
  <c r="HJ190" i="5"/>
  <c r="JF190" i="5"/>
  <c r="HU190" i="5"/>
  <c r="KB190" i="5"/>
  <c r="EN190" i="5"/>
  <c r="KV190" i="5"/>
  <c r="FB190" i="5"/>
  <c r="FY190" i="5"/>
  <c r="NG190" i="5"/>
  <c r="HS190" i="5"/>
  <c r="CE190" i="5"/>
  <c r="MH190" i="5"/>
  <c r="GT190" i="5"/>
  <c r="BF190" i="5"/>
  <c r="EJ190" i="5"/>
  <c r="DM190" i="5"/>
  <c r="IL190" i="5"/>
  <c r="JV190" i="5"/>
  <c r="DU190" i="5"/>
  <c r="MG190" i="5"/>
  <c r="FF190" i="5"/>
  <c r="BM190" i="5"/>
  <c r="LP190" i="5"/>
  <c r="GB190" i="5"/>
  <c r="AN190" i="5"/>
  <c r="BC190" i="5"/>
  <c r="IW190" i="5"/>
  <c r="LC190" i="5"/>
  <c r="FO190" i="5"/>
  <c r="AA190" i="5"/>
  <c r="DL190" i="5"/>
  <c r="FN190" i="5"/>
  <c r="GX190" i="5"/>
  <c r="GW190" i="5"/>
  <c r="JP190" i="5"/>
  <c r="EB190" i="5"/>
  <c r="IB190" i="5"/>
  <c r="CT190" i="5"/>
  <c r="FM190" i="5"/>
  <c r="MU190" i="5"/>
  <c r="HG190" i="5"/>
  <c r="BS190" i="5"/>
  <c r="BB190" i="5"/>
  <c r="FX190" i="5"/>
  <c r="LV190" i="5"/>
  <c r="GH190" i="5"/>
  <c r="AT190" i="5"/>
  <c r="JW190" i="5"/>
  <c r="GP190" i="5"/>
  <c r="HN190" i="5"/>
  <c r="CK190" i="5"/>
  <c r="DY190" i="5"/>
  <c r="DJ190" i="5"/>
  <c r="AO190" i="5"/>
  <c r="LD190" i="5"/>
  <c r="FP190" i="5"/>
  <c r="AB190" i="5"/>
  <c r="JM190" i="5"/>
  <c r="NN190" i="5"/>
  <c r="HM190" i="5"/>
  <c r="KQ190" i="5"/>
  <c r="FC190" i="5"/>
  <c r="MS190" i="5"/>
  <c r="LG190" i="5"/>
  <c r="DF190" i="5"/>
  <c r="EP190" i="5"/>
  <c r="FA190" i="5"/>
  <c r="JD190" i="5"/>
  <c r="DP190" i="5"/>
  <c r="EV190" i="5"/>
  <c r="AX190" i="5"/>
  <c r="EO190" i="5"/>
  <c r="MI190" i="5"/>
  <c r="GU190" i="5"/>
  <c r="BG190" i="5"/>
  <c r="HE190" i="5"/>
  <c r="JU190" i="5"/>
  <c r="MD190" i="5"/>
  <c r="JC190" i="5"/>
  <c r="NQ190" i="5"/>
  <c r="LJ190" i="5"/>
  <c r="FV190" i="5"/>
  <c r="AH190" i="5"/>
  <c r="EU190" i="5"/>
  <c r="MR190" i="5"/>
  <c r="ET190" i="5"/>
  <c r="NP190" i="5"/>
  <c r="FR190" i="5"/>
  <c r="AC190" i="5"/>
  <c r="BN190" i="5"/>
  <c r="KR190" i="5"/>
  <c r="FD190" i="5"/>
  <c r="BQ190" i="5"/>
  <c r="LR190" i="5"/>
  <c r="GC190" i="5"/>
  <c r="KE190" i="5"/>
  <c r="EQ190" i="5"/>
  <c r="FI190" i="5"/>
  <c r="HC190" i="5"/>
  <c r="LT190" i="5"/>
  <c r="BJ190" i="5"/>
  <c r="ND190" i="5"/>
  <c r="DR190" i="5"/>
  <c r="AK190" i="5"/>
  <c r="IR190" i="5"/>
  <c r="DD190" i="5"/>
  <c r="BD190" i="5"/>
  <c r="NI190" i="5"/>
  <c r="EC190" i="5"/>
  <c r="LW190" i="5"/>
  <c r="GI190" i="5"/>
  <c r="AU190" i="5"/>
  <c r="IO190" i="5"/>
  <c r="HK190" i="5"/>
  <c r="LL190" i="5"/>
  <c r="KK190" i="5"/>
  <c r="KX190" i="5"/>
  <c r="FJ190" i="5"/>
  <c r="V190" i="5"/>
  <c r="AQ190" i="5"/>
  <c r="IN190" i="5"/>
  <c r="CX190" i="5"/>
  <c r="JL190" i="5"/>
  <c r="EH190" i="5"/>
  <c r="NM190" i="5"/>
  <c r="KF190" i="5"/>
  <c r="ER190" i="5"/>
  <c r="JJ190" i="5"/>
  <c r="ES190" i="5"/>
  <c r="JS190" i="5"/>
  <c r="EE190" i="5"/>
  <c r="AE190" i="5"/>
  <c r="HD190" i="5"/>
  <c r="Y190" i="5"/>
  <c r="IZ190" i="5"/>
  <c r="BV190" i="5"/>
  <c r="IF190" i="5"/>
  <c r="CR190" i="5"/>
  <c r="KI190" i="5"/>
  <c r="MK190" i="5"/>
  <c r="DQ190" i="5"/>
  <c r="LK190" i="5"/>
  <c r="FW190" i="5"/>
  <c r="AI190" i="5"/>
  <c r="MY190" i="5"/>
  <c r="BI190" i="5"/>
  <c r="IC190" i="5"/>
  <c r="KL190" i="5"/>
  <c r="EX190" i="5"/>
  <c r="FH190" i="5"/>
  <c r="AP190" i="5"/>
  <c r="FT190" i="5"/>
  <c r="BZ190" i="5"/>
  <c r="CN190" i="5"/>
  <c r="MC190" i="5"/>
  <c r="JT190" i="5"/>
  <c r="EF190" i="5"/>
  <c r="HZ190" i="5"/>
  <c r="DI190" i="5"/>
  <c r="JG190" i="5"/>
  <c r="DS190" i="5"/>
  <c r="MX190" i="5"/>
  <c r="BP190" i="5"/>
  <c r="GR190" i="5"/>
  <c r="AL190" i="5"/>
  <c r="NH190" i="5"/>
  <c r="HT190" i="5"/>
  <c r="CF190" i="5"/>
  <c r="GE190" i="5"/>
  <c r="LM190" i="5"/>
  <c r="DE190" i="5"/>
  <c r="KY190" i="5"/>
  <c r="FK190" i="5"/>
  <c r="W190" i="5"/>
  <c r="IP190" i="5"/>
  <c r="HX190" i="5"/>
  <c r="LA190" i="5"/>
  <c r="GS190" i="5"/>
  <c r="JZ190" i="5"/>
  <c r="EL190" i="5"/>
  <c r="AR190" i="5"/>
  <c r="CB190" i="5"/>
  <c r="AD190" i="5"/>
  <c r="KU190" i="5"/>
  <c r="KS190" i="5"/>
  <c r="JH190" i="5"/>
  <c r="LH190" i="5"/>
  <c r="GD190" i="5"/>
  <c r="BY190" i="5"/>
  <c r="IU190" i="5"/>
  <c r="DG190" i="5"/>
  <c r="LB190" i="5"/>
  <c r="MQ190" i="5"/>
  <c r="CZ190" i="5"/>
  <c r="U190" i="5"/>
  <c r="MV190" i="5"/>
  <c r="HH190" i="5"/>
  <c r="BT190" i="5"/>
  <c r="BO190" i="5"/>
  <c r="KO190" i="5"/>
  <c r="CS190" i="5"/>
  <c r="KM190" i="5"/>
  <c r="EY190" i="5"/>
  <c r="DB190" i="5"/>
  <c r="NL190" i="5"/>
  <c r="IG190" i="5"/>
  <c r="GG190" i="5"/>
  <c r="JN190" i="5"/>
  <c r="DZ190" i="5"/>
  <c r="NC190" i="5"/>
  <c r="NE190" i="5"/>
  <c r="LS190" i="5"/>
  <c r="MO190" i="5"/>
  <c r="GQ190" i="5"/>
  <c r="JI190" i="5"/>
  <c r="IV190" i="5"/>
  <c r="DH190" i="5"/>
  <c r="HP190" i="5"/>
  <c r="DV190" i="5"/>
  <c r="BA190" i="5"/>
  <c r="II190" i="5"/>
  <c r="CU190" i="5"/>
  <c r="IH190" i="5"/>
  <c r="IA190" i="5"/>
  <c r="ME190" i="5"/>
  <c r="MW190" i="5"/>
  <c r="MJ190" i="5"/>
  <c r="GV190" i="5"/>
  <c r="BH190" i="5"/>
  <c r="KW190" i="5"/>
  <c r="NJ190" i="5"/>
  <c r="KC190" i="5"/>
  <c r="CG190" i="5"/>
  <c r="KA190" i="5"/>
  <c r="EM190" i="5"/>
  <c r="FS190" i="5"/>
  <c r="FG190" i="5"/>
  <c r="HA190" i="5"/>
  <c r="AF190" i="5"/>
  <c r="DA190" i="5"/>
  <c r="JB190" i="5"/>
  <c r="DN190" i="5"/>
  <c r="JK190" i="5"/>
  <c r="JY190" i="5"/>
  <c r="IM190" i="5"/>
  <c r="LE190" i="5"/>
  <c r="CY190" i="5"/>
  <c r="IK190" i="5"/>
  <c r="IJ190" i="5"/>
  <c r="CV190" i="5"/>
  <c r="DX190" i="5"/>
  <c r="CL190" i="5"/>
  <c r="NK190" i="5"/>
  <c r="HW190" i="5"/>
  <c r="CI190" i="5"/>
  <c r="FZ190" i="5"/>
  <c r="EI190" i="5"/>
  <c r="HO190" i="5"/>
  <c r="LY190" i="5"/>
  <c r="LX190" i="5"/>
  <c r="GJ190" i="5"/>
  <c r="AV190" i="5"/>
  <c r="EW190" i="5"/>
  <c r="LN190" i="5"/>
  <c r="JE190" i="5"/>
  <c r="BU190" i="5"/>
  <c r="JO190" i="5"/>
  <c r="EA190" i="5"/>
  <c r="ED190" i="5"/>
  <c r="DK190" i="5"/>
  <c r="JR190" i="5"/>
  <c r="NR190" i="5"/>
  <c r="ID190" i="5"/>
  <c r="CP190" i="5"/>
  <c r="BE190" i="5"/>
  <c r="JA190" i="5"/>
  <c r="CA190" i="5"/>
  <c r="FU190" i="5"/>
  <c r="CM190" i="5"/>
  <c r="HY190" i="5"/>
  <c r="KT190" i="5"/>
  <c r="FQ190" i="5"/>
  <c r="MZ190" i="5"/>
  <c r="HL190" i="5"/>
  <c r="BX190" i="5"/>
  <c r="NO190" i="5"/>
  <c r="NA190" i="5"/>
  <c r="MM190" i="5"/>
  <c r="GY190" i="5"/>
  <c r="BK190" i="5"/>
  <c r="MF190" i="5"/>
  <c r="CH190" i="5"/>
  <c r="KD190" i="5"/>
  <c r="ML190" i="5"/>
  <c r="JQ190" i="5"/>
  <c r="KZ190" i="5"/>
  <c r="FL190" i="5"/>
  <c r="X190" i="5"/>
  <c r="HV190" i="5"/>
  <c r="HI190" i="5"/>
  <c r="AW190" i="5"/>
  <c r="IQ190" i="5"/>
  <c r="DC190" i="5"/>
  <c r="AS190" i="5"/>
  <c r="CJ190" i="5"/>
  <c r="T190" i="5"/>
  <c r="I69" i="5"/>
  <c r="I77" i="5" s="1"/>
  <c r="NK182" i="5"/>
  <c r="JS182" i="5"/>
  <c r="FO182" i="5"/>
  <c r="AX182" i="5"/>
  <c r="LM182" i="5"/>
  <c r="AH182" i="5"/>
  <c r="KD182" i="5"/>
  <c r="FY182" i="5"/>
  <c r="EM182" i="5"/>
  <c r="FI182" i="5"/>
  <c r="DL182" i="5"/>
  <c r="DG182" i="5"/>
  <c r="CT182" i="5"/>
  <c r="BG182" i="5"/>
  <c r="FV182" i="5"/>
  <c r="NE182" i="5"/>
  <c r="CZ182" i="5"/>
  <c r="MX182" i="5"/>
  <c r="NG182" i="5"/>
  <c r="BR182" i="5"/>
  <c r="JY182" i="5"/>
  <c r="HD182" i="5"/>
  <c r="JP182" i="5"/>
  <c r="EB182" i="5"/>
  <c r="JV182" i="5"/>
  <c r="EH182" i="5"/>
  <c r="IY182" i="5"/>
  <c r="BC182" i="5"/>
  <c r="U182" i="5"/>
  <c r="IK182" i="5"/>
  <c r="CW182" i="5"/>
  <c r="DK182" i="5"/>
  <c r="KF182" i="5"/>
  <c r="ER182" i="5"/>
  <c r="DS182" i="5"/>
  <c r="KM182" i="5"/>
  <c r="MW182" i="5"/>
  <c r="LT182" i="5"/>
  <c r="GG182" i="5"/>
  <c r="GL182" i="5"/>
  <c r="DE182" i="5"/>
  <c r="MT182" i="5"/>
  <c r="DM182" i="5"/>
  <c r="JG182" i="5"/>
  <c r="AM182" i="5"/>
  <c r="MU182" i="5"/>
  <c r="IT182" i="5"/>
  <c r="CQ182" i="5"/>
  <c r="LJ182" i="5"/>
  <c r="DY182" i="5"/>
  <c r="CB182" i="5"/>
  <c r="BW182" i="5"/>
  <c r="BJ182" i="5"/>
  <c r="IG182" i="5"/>
  <c r="LU182" i="5"/>
  <c r="BP182" i="5"/>
  <c r="LZ182" i="5"/>
  <c r="HI182" i="5"/>
  <c r="V182" i="5"/>
  <c r="IO182" i="5"/>
  <c r="FH182" i="5"/>
  <c r="JD182" i="5"/>
  <c r="DP182" i="5"/>
  <c r="IM182" i="5"/>
  <c r="CY182" i="5"/>
  <c r="JJ182" i="5"/>
  <c r="DV182" i="5"/>
  <c r="NM182" i="5"/>
  <c r="HY182" i="5"/>
  <c r="CK182" i="5"/>
  <c r="JT182" i="5"/>
  <c r="EF182" i="5"/>
  <c r="MY182" i="5"/>
  <c r="IS182" i="5"/>
  <c r="HJ182" i="5"/>
  <c r="EC182" i="5"/>
  <c r="AU182" i="5"/>
  <c r="JB182" i="5"/>
  <c r="CO182" i="5"/>
  <c r="AR182" i="5"/>
  <c r="NS182" i="5"/>
  <c r="DN182" i="5"/>
  <c r="KK182" i="5"/>
  <c r="AF182" i="5"/>
  <c r="KP182" i="5"/>
  <c r="FM182" i="5"/>
  <c r="KY182" i="5"/>
  <c r="HE182" i="5"/>
  <c r="DX182" i="5"/>
  <c r="IR182" i="5"/>
  <c r="DD182" i="5"/>
  <c r="IX182" i="5"/>
  <c r="DJ182" i="5"/>
  <c r="HO182" i="5"/>
  <c r="NA182" i="5"/>
  <c r="HM182" i="5"/>
  <c r="BY182" i="5"/>
  <c r="CA182" i="5"/>
  <c r="JH182" i="5"/>
  <c r="DT182" i="5"/>
  <c r="IU182" i="5"/>
  <c r="FC182" i="5"/>
  <c r="LW182" i="5"/>
  <c r="FZ182" i="5"/>
  <c r="BE182" i="5"/>
  <c r="GK182" i="5"/>
  <c r="BF182" i="5"/>
  <c r="JA182" i="5"/>
  <c r="JF182" i="5"/>
  <c r="IE182" i="5"/>
  <c r="FU182" i="5"/>
  <c r="CN182" i="5"/>
  <c r="NT182" i="5"/>
  <c r="IF182" i="5"/>
  <c r="CR182" i="5"/>
  <c r="HC182" i="5"/>
  <c r="BO182" i="5"/>
  <c r="IL182" i="5"/>
  <c r="CX182" i="5"/>
  <c r="MO182" i="5"/>
  <c r="HA182" i="5"/>
  <c r="BM182" i="5"/>
  <c r="AE182" i="5"/>
  <c r="IV182" i="5"/>
  <c r="DH182" i="5"/>
  <c r="MM182" i="5"/>
  <c r="II182" i="5"/>
  <c r="GW182" i="5"/>
  <c r="EP182" i="5"/>
  <c r="BI182" i="5"/>
  <c r="HF182" i="5"/>
  <c r="NP182" i="5"/>
  <c r="NJ182" i="5"/>
  <c r="LK182" i="5"/>
  <c r="HQ182" i="5"/>
  <c r="HV182" i="5"/>
  <c r="FW182" i="5"/>
  <c r="EK182" i="5"/>
  <c r="BD182" i="5"/>
  <c r="NH182" i="5"/>
  <c r="HT182" i="5"/>
  <c r="CF182" i="5"/>
  <c r="NN182" i="5"/>
  <c r="HZ182" i="5"/>
  <c r="CL182" i="5"/>
  <c r="GQ182" i="5"/>
  <c r="MC182" i="5"/>
  <c r="GO182" i="5"/>
  <c r="BA182" i="5"/>
  <c r="MQ182" i="5"/>
  <c r="IJ182" i="5"/>
  <c r="CV182" i="5"/>
  <c r="HW182" i="5"/>
  <c r="NR182" i="5"/>
  <c r="DF182" i="5"/>
  <c r="EX182" i="5"/>
  <c r="LB182" i="5"/>
  <c r="EO182" i="5"/>
  <c r="DO182" i="5"/>
  <c r="GY182" i="5"/>
  <c r="AW182" i="5"/>
  <c r="LV182" i="5"/>
  <c r="JC182" i="5"/>
  <c r="CD182" i="5"/>
  <c r="IH182" i="5"/>
  <c r="JO182" i="5"/>
  <c r="MR182" i="5"/>
  <c r="Y182" i="5"/>
  <c r="GT182" i="5"/>
  <c r="LL182" i="5"/>
  <c r="BH182" i="5"/>
  <c r="NB182" i="5"/>
  <c r="FF182" i="5"/>
  <c r="NO182" i="5"/>
  <c r="LE182" i="5"/>
  <c r="DI182" i="5"/>
  <c r="HL182" i="5"/>
  <c r="GV182" i="5"/>
  <c r="EW182" i="5"/>
  <c r="GJ182" i="5"/>
  <c r="KH182" i="5"/>
  <c r="KJ182" i="5"/>
  <c r="FX182" i="5"/>
  <c r="GE182" i="5"/>
  <c r="KE182" i="5"/>
  <c r="BQ182" i="5"/>
  <c r="LP182" i="5"/>
  <c r="GF182" i="5"/>
  <c r="GS182" i="5"/>
  <c r="KX182" i="5"/>
  <c r="MJ182" i="5"/>
  <c r="KR182" i="5"/>
  <c r="EI182" i="5"/>
  <c r="KL182" i="5"/>
  <c r="LA182" i="5"/>
  <c r="HG182" i="5"/>
  <c r="AT182" i="5"/>
  <c r="GX182" i="5"/>
  <c r="HS182" i="5"/>
  <c r="LH182" i="5"/>
  <c r="MK182" i="5"/>
  <c r="FJ182" i="5"/>
  <c r="KZ182" i="5"/>
  <c r="AV182" i="5"/>
  <c r="KU182" i="5"/>
  <c r="DW182" i="5"/>
  <c r="MP182" i="5"/>
  <c r="ET182" i="5"/>
  <c r="CM182" i="5"/>
  <c r="KS182" i="5"/>
  <c r="AO182" i="5"/>
  <c r="LG182" i="5"/>
  <c r="GZ182" i="5"/>
  <c r="CP182" i="5"/>
  <c r="IA182" i="5"/>
  <c r="IQ182" i="5"/>
  <c r="CH182" i="5"/>
  <c r="JX182" i="5"/>
  <c r="CJ182" i="5"/>
  <c r="GI182" i="5"/>
  <c r="Z182" i="5"/>
  <c r="IN182" i="5"/>
  <c r="DA182" i="5"/>
  <c r="FQ182" i="5"/>
  <c r="EA182" i="5"/>
  <c r="NF182" i="5"/>
  <c r="JM182" i="5"/>
  <c r="HP182" i="5"/>
  <c r="JZ182" i="5"/>
  <c r="BV182" i="5"/>
  <c r="JL182" i="5"/>
  <c r="IC182" i="5"/>
  <c r="AG182" i="5"/>
  <c r="MV182" i="5"/>
  <c r="GP182" i="5"/>
  <c r="KC182" i="5"/>
  <c r="CC182" i="5"/>
  <c r="CS182" i="5"/>
  <c r="MA182" i="5"/>
  <c r="GM182" i="5"/>
  <c r="IP182" i="5"/>
  <c r="FK182" i="5"/>
  <c r="FN182" i="5"/>
  <c r="GU182" i="5"/>
  <c r="IZ182" i="5"/>
  <c r="KN182" i="5"/>
  <c r="AJ182" i="5"/>
  <c r="MD182" i="5"/>
  <c r="BZ182" i="5"/>
  <c r="LS182" i="5"/>
  <c r="KG182" i="5"/>
  <c r="AC182" i="5"/>
  <c r="GN182" i="5"/>
  <c r="LC182" i="5"/>
  <c r="ND182" i="5"/>
  <c r="AP182" i="5"/>
  <c r="MZ182" i="5"/>
  <c r="EE182" i="5"/>
  <c r="MF182" i="5"/>
  <c r="AD182" i="5"/>
  <c r="KQ182" i="5"/>
  <c r="MB182" i="5"/>
  <c r="AY182" i="5"/>
  <c r="CE182" i="5"/>
  <c r="EQ182" i="5"/>
  <c r="AL182" i="5"/>
  <c r="FG182" i="5"/>
  <c r="ES182" i="5"/>
  <c r="AZ182" i="5"/>
  <c r="AN182" i="5"/>
  <c r="MI182" i="5"/>
  <c r="JR182" i="5"/>
  <c r="JN182" i="5"/>
  <c r="AS182" i="5"/>
  <c r="BT182" i="5"/>
  <c r="ME182" i="5"/>
  <c r="LQ182" i="5"/>
  <c r="AB182" i="5"/>
  <c r="LO182" i="5"/>
  <c r="GA182" i="5"/>
  <c r="GH182" i="5"/>
  <c r="JQ182" i="5"/>
  <c r="DQ182" i="5"/>
  <c r="EY182" i="5"/>
  <c r="GR182" i="5"/>
  <c r="KO182" i="5"/>
  <c r="DZ182" i="5"/>
  <c r="KB182" i="5"/>
  <c r="X182" i="5"/>
  <c r="JK182" i="5"/>
  <c r="LR182" i="5"/>
  <c r="BN182" i="5"/>
  <c r="JU182" i="5"/>
  <c r="KI182" i="5"/>
  <c r="GB182" i="5"/>
  <c r="W182" i="5"/>
  <c r="KT182" i="5"/>
  <c r="FB182" i="5"/>
  <c r="GC182" i="5"/>
  <c r="BK182" i="5"/>
  <c r="AK182" i="5"/>
  <c r="LY182" i="5"/>
  <c r="MS182" i="5"/>
  <c r="FE182" i="5"/>
  <c r="BL182" i="5"/>
  <c r="FA182" i="5"/>
  <c r="LI182" i="5"/>
  <c r="EZ182" i="5"/>
  <c r="FS182" i="5"/>
  <c r="LD182" i="5"/>
  <c r="AI182" i="5"/>
  <c r="DB182" i="5"/>
  <c r="KA182" i="5"/>
  <c r="LX182" i="5"/>
  <c r="EU182" i="5"/>
  <c r="FR182" i="5"/>
  <c r="HX182" i="5"/>
  <c r="NI182" i="5"/>
  <c r="EL182" i="5"/>
  <c r="ML182" i="5"/>
  <c r="ED182" i="5"/>
  <c r="DC182" i="5"/>
  <c r="FT182" i="5"/>
  <c r="BS182" i="5"/>
  <c r="HH182" i="5"/>
  <c r="LF182" i="5"/>
  <c r="BB182" i="5"/>
  <c r="JW182" i="5"/>
  <c r="JI182" i="5"/>
  <c r="NL182" i="5"/>
  <c r="FP182" i="5"/>
  <c r="LN182" i="5"/>
  <c r="HU182" i="5"/>
  <c r="NQ182" i="5"/>
  <c r="KV182" i="5"/>
  <c r="CG182" i="5"/>
  <c r="EJ182" i="5"/>
  <c r="JE182" i="5"/>
  <c r="AQ182" i="5"/>
  <c r="IW182" i="5"/>
  <c r="FD182" i="5"/>
  <c r="CI182" i="5"/>
  <c r="MG182" i="5"/>
  <c r="MN182" i="5"/>
  <c r="CU182" i="5"/>
  <c r="KW182" i="5"/>
  <c r="MH182" i="5"/>
  <c r="DR182" i="5"/>
  <c r="HN182" i="5"/>
  <c r="BX182" i="5"/>
  <c r="FL182" i="5"/>
  <c r="HB182" i="5"/>
  <c r="AA182" i="5"/>
  <c r="ID182" i="5"/>
  <c r="IB182" i="5"/>
  <c r="NC182" i="5"/>
  <c r="EV182" i="5"/>
  <c r="HR182" i="5"/>
  <c r="BU182" i="5"/>
  <c r="EN182" i="5"/>
  <c r="GD182" i="5"/>
  <c r="EG182" i="5"/>
  <c r="HK182" i="5"/>
  <c r="DU182" i="5"/>
  <c r="I183" i="5"/>
  <c r="T69" i="5"/>
  <c r="T183" i="5" l="1"/>
  <c r="I191" i="5"/>
  <c r="BF191" i="5" s="1"/>
  <c r="CI183" i="5"/>
  <c r="HZ183" i="5"/>
  <c r="EY183" i="5"/>
  <c r="EC183" i="5"/>
  <c r="MD183" i="5"/>
  <c r="W183" i="5"/>
  <c r="NI183" i="5"/>
  <c r="JW183" i="5"/>
  <c r="JT183" i="5"/>
  <c r="JC183" i="5"/>
  <c r="EK183" i="5"/>
  <c r="BA183" i="5"/>
  <c r="FM183" i="5"/>
  <c r="ER183" i="5"/>
  <c r="Z183" i="5"/>
  <c r="KR183" i="5"/>
  <c r="EZ183" i="5"/>
  <c r="HN183" i="5"/>
  <c r="EM183" i="5"/>
  <c r="EO183" i="5"/>
  <c r="GZ183" i="5"/>
  <c r="BH183" i="5"/>
  <c r="DV183" i="5"/>
  <c r="AU183" i="5"/>
  <c r="AD183" i="5"/>
  <c r="KV183" i="5"/>
  <c r="HG183" i="5"/>
  <c r="FH183" i="5"/>
  <c r="FG183" i="5"/>
  <c r="LT183" i="5"/>
  <c r="DZ183" i="5"/>
  <c r="DK183" i="5"/>
  <c r="MU183" i="5"/>
  <c r="JS183" i="5"/>
  <c r="GR183" i="5"/>
  <c r="FU183" i="5"/>
  <c r="AG183" i="5"/>
  <c r="AN183" i="5"/>
  <c r="FA183" i="5"/>
  <c r="NF183" i="5"/>
  <c r="MN183" i="5"/>
  <c r="GX183" i="5"/>
  <c r="GJ183" i="5"/>
  <c r="IX183" i="5"/>
  <c r="HL183" i="5"/>
  <c r="BT183" i="5"/>
  <c r="EH183" i="5"/>
  <c r="GU183" i="5"/>
  <c r="ED183" i="5"/>
  <c r="JZ183" i="5"/>
  <c r="DJ183" i="5"/>
  <c r="NH183" i="5"/>
  <c r="IO183" i="5"/>
  <c r="NT183" i="5"/>
  <c r="DB183" i="5"/>
  <c r="CA183" i="5"/>
  <c r="LW183" i="5"/>
  <c r="JU183" i="5"/>
  <c r="BB183" i="5"/>
  <c r="JA183" i="5"/>
  <c r="HA183" i="5"/>
  <c r="FZ183" i="5"/>
  <c r="BU183" i="5"/>
  <c r="FS183" i="5"/>
  <c r="DT183" i="5"/>
  <c r="IG183" i="5"/>
  <c r="KO183" i="5"/>
  <c r="ES183" i="5"/>
  <c r="CJ183" i="5"/>
  <c r="GM183" i="5"/>
  <c r="CQ183" i="5"/>
  <c r="KQ183" i="5"/>
  <c r="IC183" i="5"/>
  <c r="S183" i="5"/>
  <c r="IN183" i="5"/>
  <c r="LC183" i="5"/>
  <c r="NN183" i="5"/>
  <c r="BW183" i="5"/>
  <c r="LM183" i="5"/>
  <c r="GL183" i="5"/>
  <c r="FO183" i="5"/>
  <c r="JY183" i="5"/>
  <c r="BP183" i="5"/>
  <c r="DU183" i="5"/>
  <c r="DQ183" i="5"/>
  <c r="EW183" i="5"/>
  <c r="HY183" i="5"/>
  <c r="FI183" i="5"/>
  <c r="KN183" i="5"/>
  <c r="NB183" i="5"/>
  <c r="BK183" i="5"/>
  <c r="BI183" i="5"/>
  <c r="BQ183" i="5"/>
  <c r="GV183" i="5"/>
  <c r="JJ183" i="5"/>
  <c r="GI183" i="5"/>
  <c r="LY183" i="5"/>
  <c r="HT183" i="5"/>
  <c r="CF183" i="5"/>
  <c r="KA183" i="5"/>
  <c r="IR183" i="5"/>
  <c r="MT183" i="5"/>
  <c r="HO183" i="5"/>
  <c r="IU183" i="5"/>
  <c r="MF183" i="5"/>
  <c r="NE183" i="5"/>
  <c r="LR183" i="5"/>
  <c r="ME183" i="5"/>
  <c r="DW183" i="5"/>
  <c r="IA183" i="5"/>
  <c r="DE183" i="5"/>
  <c r="KS183" i="5"/>
  <c r="DM183" i="5"/>
  <c r="FL183" i="5"/>
  <c r="NL183" i="5"/>
  <c r="LL183" i="5"/>
  <c r="CK183" i="5"/>
  <c r="ML183" i="5"/>
  <c r="CT183" i="5"/>
  <c r="FW183" i="5"/>
  <c r="CC183" i="5"/>
  <c r="HH183" i="5"/>
  <c r="JV183" i="5"/>
  <c r="BR183" i="5"/>
  <c r="MW183" i="5"/>
  <c r="JG183" i="5"/>
  <c r="AI183" i="5"/>
  <c r="KD183" i="5"/>
  <c r="AF183" i="5"/>
  <c r="BN183" i="5"/>
  <c r="MH183" i="5"/>
  <c r="GQ183" i="5"/>
  <c r="HK183" i="5"/>
  <c r="IT183" i="5"/>
  <c r="DN183" i="5"/>
  <c r="BS183" i="5"/>
  <c r="GF183" i="5"/>
  <c r="MO183" i="5"/>
  <c r="LN183" i="5"/>
  <c r="AK183" i="5"/>
  <c r="FX183" i="5"/>
  <c r="AP183" i="5"/>
  <c r="GN183" i="5"/>
  <c r="LH183" i="5"/>
  <c r="LU183" i="5"/>
  <c r="AO183" i="5"/>
  <c r="EN183" i="5"/>
  <c r="IB183" i="5"/>
  <c r="EJ183" i="5"/>
  <c r="FR183" i="5"/>
  <c r="BC183" i="5"/>
  <c r="IF183" i="5"/>
  <c r="IM183" i="5"/>
  <c r="CU183" i="5"/>
  <c r="HM183" i="5"/>
  <c r="ID183" i="5"/>
  <c r="AQ183" i="5"/>
  <c r="KI183" i="5"/>
  <c r="JN183" i="5"/>
  <c r="CX183" i="5"/>
  <c r="HD183" i="5"/>
  <c r="LI183" i="5"/>
  <c r="IH183" i="5"/>
  <c r="MR183" i="5"/>
  <c r="JI183" i="5"/>
  <c r="MI183" i="5"/>
  <c r="KK183" i="5"/>
  <c r="JO183" i="5"/>
  <c r="KW183" i="5"/>
  <c r="MZ183" i="5"/>
  <c r="GT183" i="5"/>
  <c r="MQ183" i="5"/>
  <c r="IS183" i="5"/>
  <c r="HE183" i="5"/>
  <c r="MJ183" i="5"/>
  <c r="AT183" i="5"/>
  <c r="AW183" i="5"/>
  <c r="JQ183" i="5"/>
  <c r="FQ183" i="5"/>
  <c r="KY183" i="5"/>
  <c r="V183" i="5"/>
  <c r="LE183" i="5"/>
  <c r="U183" i="5"/>
  <c r="BZ183" i="5"/>
  <c r="FN183" i="5"/>
  <c r="HC183" i="5"/>
  <c r="GS183" i="5"/>
  <c r="JH183" i="5"/>
  <c r="DP183" i="5"/>
  <c r="HF183" i="5"/>
  <c r="LG183" i="5"/>
  <c r="HW183" i="5"/>
  <c r="NS183" i="5"/>
  <c r="JM183" i="5"/>
  <c r="EG183" i="5"/>
  <c r="DA183" i="5"/>
  <c r="GB183" i="5"/>
  <c r="GG183" i="5"/>
  <c r="AL183" i="5"/>
  <c r="NK183" i="5"/>
  <c r="AM183" i="5"/>
  <c r="HB183" i="5"/>
  <c r="EA183" i="5"/>
  <c r="GW183" i="5"/>
  <c r="MY183" i="5"/>
  <c r="MK183" i="5"/>
  <c r="KC183" i="5"/>
  <c r="HQ183" i="5"/>
  <c r="MV183" i="5"/>
  <c r="BF183" i="5"/>
  <c r="EI183" i="5"/>
  <c r="FC183" i="5"/>
  <c r="HU183" i="5"/>
  <c r="HR183" i="5"/>
  <c r="KM183" i="5"/>
  <c r="FT183" i="5"/>
  <c r="GC183" i="5"/>
  <c r="FB183" i="5"/>
  <c r="GE183" i="5"/>
  <c r="CY183" i="5"/>
  <c r="DG183" i="5"/>
  <c r="DD183" i="5"/>
  <c r="GD183" i="5"/>
  <c r="DC183" i="5"/>
  <c r="KZ183" i="5"/>
  <c r="KF183" i="5"/>
  <c r="AZ183" i="5"/>
  <c r="EU183" i="5"/>
  <c r="CV183" i="5"/>
  <c r="KP183" i="5"/>
  <c r="IQ183" i="5"/>
  <c r="EX183" i="5"/>
  <c r="JE183" i="5"/>
  <c r="IL183" i="5"/>
  <c r="BO183" i="5"/>
  <c r="AJ183" i="5"/>
  <c r="MA183" i="5"/>
  <c r="CW183" i="5"/>
  <c r="CW23" i="5" s="1"/>
  <c r="HJ183" i="5"/>
  <c r="EQ183" i="5"/>
  <c r="DF183" i="5"/>
  <c r="DR183" i="5"/>
  <c r="EP183" i="5"/>
  <c r="LP183" i="5"/>
  <c r="X183" i="5"/>
  <c r="EE183" i="5"/>
  <c r="BX183" i="5"/>
  <c r="LA183" i="5"/>
  <c r="NR183" i="5"/>
  <c r="DL183" i="5"/>
  <c r="NM183" i="5"/>
  <c r="JK183" i="5"/>
  <c r="BV183" i="5"/>
  <c r="NC183" i="5"/>
  <c r="CG183" i="5"/>
  <c r="AB183" i="5"/>
  <c r="CZ183" i="5"/>
  <c r="CH183" i="5"/>
  <c r="EB183" i="5"/>
  <c r="AS183" i="5"/>
  <c r="FK183" i="5"/>
  <c r="JP183" i="5"/>
  <c r="MM183" i="5"/>
  <c r="HP183" i="5"/>
  <c r="AY183" i="5"/>
  <c r="CN183" i="5"/>
  <c r="AC183" i="5"/>
  <c r="BJ183" i="5"/>
  <c r="NO183" i="5"/>
  <c r="MS183" i="5"/>
  <c r="BY183" i="5"/>
  <c r="KL183" i="5"/>
  <c r="CM183" i="5"/>
  <c r="DS183" i="5"/>
  <c r="ET183" i="5"/>
  <c r="GY183" i="5"/>
  <c r="KH183" i="5"/>
  <c r="II183" i="5"/>
  <c r="MC183" i="5"/>
  <c r="LB183" i="5"/>
  <c r="Y183" i="5"/>
  <c r="AH183" i="5"/>
  <c r="DY183" i="5"/>
  <c r="JD183" i="5"/>
  <c r="CS183" i="5"/>
  <c r="MP183" i="5"/>
  <c r="AE183" i="5"/>
  <c r="KX183" i="5"/>
  <c r="AA183" i="5"/>
  <c r="LQ183" i="5"/>
  <c r="NG183" i="5"/>
  <c r="LD183" i="5"/>
  <c r="HV183" i="5"/>
  <c r="MB183" i="5"/>
  <c r="CP183" i="5"/>
  <c r="IV183" i="5"/>
  <c r="BG183" i="5"/>
  <c r="LX183" i="5"/>
  <c r="KT183" i="5"/>
  <c r="FP183" i="5"/>
  <c r="IZ183" i="5"/>
  <c r="CB183" i="5"/>
  <c r="GH183" i="5"/>
  <c r="LS183" i="5"/>
  <c r="DX183" i="5"/>
  <c r="GA183" i="5"/>
  <c r="EV183" i="5"/>
  <c r="FE183" i="5"/>
  <c r="JR183" i="5"/>
  <c r="FJ183" i="5"/>
  <c r="JL183" i="5"/>
  <c r="MG183" i="5"/>
  <c r="IJ183" i="5"/>
  <c r="CR183" i="5"/>
  <c r="FF183" i="5"/>
  <c r="CE183" i="5"/>
  <c r="LK183" i="5"/>
  <c r="BE183" i="5"/>
  <c r="DH183" i="5"/>
  <c r="GO183" i="5"/>
  <c r="EL183" i="5"/>
  <c r="IY183" i="5"/>
  <c r="DO183" i="5"/>
  <c r="CL183" i="5"/>
  <c r="NJ183" i="5"/>
  <c r="GK183" i="5"/>
  <c r="IP183" i="5"/>
  <c r="FY183" i="5"/>
  <c r="LZ183" i="5"/>
  <c r="KE183" i="5"/>
  <c r="DI183" i="5"/>
  <c r="GP183" i="5"/>
  <c r="EF183" i="5"/>
  <c r="IW183" i="5"/>
  <c r="LO183" i="5"/>
  <c r="KB183" i="5"/>
  <c r="FD183" i="5"/>
  <c r="NP183" i="5"/>
  <c r="IK183" i="5"/>
  <c r="MX183" i="5"/>
  <c r="HI183" i="5"/>
  <c r="BL183" i="5"/>
  <c r="JX183" i="5"/>
  <c r="KG183" i="5"/>
  <c r="JF183" i="5"/>
  <c r="JB183" i="5"/>
  <c r="CO183" i="5"/>
  <c r="LV183" i="5"/>
  <c r="HX183" i="5"/>
  <c r="CD183" i="5"/>
  <c r="AR183" i="5"/>
  <c r="LF183" i="5"/>
  <c r="IE183" i="5"/>
  <c r="LJ183" i="5"/>
  <c r="BD183" i="5"/>
  <c r="ND183" i="5"/>
  <c r="AX183" i="5"/>
  <c r="KU183" i="5"/>
  <c r="BM183" i="5"/>
  <c r="KJ183" i="5"/>
  <c r="FV183" i="5"/>
  <c r="NQ183" i="5"/>
  <c r="HS183" i="5"/>
  <c r="AV183" i="5"/>
  <c r="NA183" i="5"/>
  <c r="JF191" i="5"/>
  <c r="AH191" i="5"/>
  <c r="EC191" i="5"/>
  <c r="LE191" i="5"/>
  <c r="LI191" i="5"/>
  <c r="EI191" i="5"/>
  <c r="FR191" i="5"/>
  <c r="JN191" i="5"/>
  <c r="GZ191" i="5"/>
  <c r="GE191" i="5"/>
  <c r="GL191" i="5"/>
  <c r="ML191" i="5"/>
  <c r="KF191" i="5"/>
  <c r="CW191" i="5"/>
  <c r="JW191" i="5"/>
  <c r="HZ191" i="5"/>
  <c r="MI191" i="5"/>
  <c r="IH191" i="5"/>
  <c r="JH191" i="5"/>
  <c r="JQ191" i="5"/>
  <c r="LL191" i="5"/>
  <c r="DH191" i="5"/>
  <c r="CP191" i="5"/>
  <c r="JZ191" i="5"/>
  <c r="LM191" i="5"/>
  <c r="KX191" i="5"/>
  <c r="ET191" i="5"/>
  <c r="HS191" i="5"/>
  <c r="EU191" i="5"/>
  <c r="LF191" i="5"/>
  <c r="DG191" i="5"/>
  <c r="BQ191" i="5"/>
  <c r="MO191" i="5"/>
  <c r="KJ191" i="5"/>
  <c r="LZ191" i="5"/>
  <c r="HT191" i="5"/>
  <c r="EA191" i="5"/>
  <c r="IJ191" i="5"/>
  <c r="IK191" i="5"/>
  <c r="IV191" i="5"/>
  <c r="NN191" i="5"/>
  <c r="GF191" i="5"/>
  <c r="JD191" i="5"/>
  <c r="W191" i="5"/>
  <c r="IL191" i="5"/>
  <c r="BD191" i="5"/>
  <c r="EO191" i="5"/>
  <c r="AZ191" i="5"/>
  <c r="GK191" i="5"/>
  <c r="IU191" i="5"/>
  <c r="LV191" i="5"/>
  <c r="HD191" i="5"/>
  <c r="CT191" i="5"/>
  <c r="NP191" i="5"/>
  <c r="KH191" i="5"/>
  <c r="AN191" i="5"/>
  <c r="BN191" i="5"/>
  <c r="FJ191" i="5"/>
  <c r="DF191" i="5"/>
  <c r="KM191" i="5"/>
  <c r="KZ191" i="5"/>
  <c r="HE191" i="5"/>
  <c r="GD191" i="5"/>
  <c r="LK191" i="5"/>
  <c r="DO191" i="5"/>
  <c r="HL191" i="5"/>
  <c r="NH191" i="5"/>
  <c r="JO191" i="5"/>
  <c r="U191" i="5"/>
  <c r="FA191" i="5"/>
  <c r="LC191" i="5"/>
  <c r="DM191" i="5"/>
  <c r="ID191" i="5"/>
  <c r="LD191" i="5"/>
  <c r="FK191" i="5"/>
  <c r="KB191" i="5"/>
  <c r="LG191" i="5"/>
  <c r="FH191" i="5"/>
  <c r="IW191" i="5"/>
  <c r="GQ191" i="5"/>
  <c r="GX191" i="5"/>
  <c r="DQ191" i="5"/>
  <c r="KK191" i="5"/>
  <c r="MR191" i="5"/>
  <c r="EZ191" i="5"/>
  <c r="GU191" i="5"/>
  <c r="BS191" i="5"/>
  <c r="GB191" i="5"/>
  <c r="GC191" i="5"/>
  <c r="FV191" i="5"/>
  <c r="FY191" i="5"/>
  <c r="MT191" i="5"/>
  <c r="GY191" i="5"/>
  <c r="EE191" i="5"/>
  <c r="MS191" i="5"/>
  <c r="LR191" i="5"/>
  <c r="LA191" i="5"/>
  <c r="HF191" i="5"/>
  <c r="JC191" i="5"/>
  <c r="NE191" i="5"/>
  <c r="Z191" i="5"/>
  <c r="BU191" i="5"/>
  <c r="NL191" i="5"/>
  <c r="IO191" i="5"/>
  <c r="HN191" i="5"/>
  <c r="ER191" i="5"/>
  <c r="AR191" i="5"/>
  <c r="BV191" i="5"/>
  <c r="JR191" i="5"/>
  <c r="IM191" i="5"/>
  <c r="FO191" i="5"/>
  <c r="ME191" i="5"/>
  <c r="AU191" i="5"/>
  <c r="MY191" i="5"/>
  <c r="AX191" i="5"/>
  <c r="CU191" i="5"/>
  <c r="EK191" i="5"/>
  <c r="KG191" i="5"/>
  <c r="EB191" i="5"/>
  <c r="AI191" i="5"/>
  <c r="ND191" i="5"/>
  <c r="KN191" i="5"/>
  <c r="IS191" i="5"/>
  <c r="HG191" i="5"/>
  <c r="AS191" i="5"/>
  <c r="FF191" i="5"/>
  <c r="ED191" i="5"/>
  <c r="BB191" i="5"/>
  <c r="FN191" i="5"/>
  <c r="BE191" i="5"/>
  <c r="EJ191" i="5"/>
  <c r="EL191" i="5"/>
  <c r="LW191" i="5"/>
  <c r="FM191" i="5"/>
  <c r="DK191" i="5"/>
  <c r="BT191" i="5"/>
  <c r="CK191" i="5"/>
  <c r="AK191" i="5"/>
  <c r="GA191" i="5"/>
  <c r="AF191" i="5"/>
  <c r="NB191" i="5"/>
  <c r="DV191" i="5"/>
  <c r="LT191" i="5"/>
  <c r="HV191" i="5"/>
  <c r="JS191" i="5"/>
  <c r="BA191" i="5"/>
  <c r="NO191" i="5"/>
  <c r="JI191" i="5"/>
  <c r="BR191" i="5"/>
  <c r="BO191" i="5"/>
  <c r="JP191" i="5"/>
  <c r="FW191" i="5"/>
  <c r="KL191" i="5"/>
  <c r="MZ191" i="5"/>
  <c r="BC191" i="5"/>
  <c r="AW191" i="5"/>
  <c r="GG191" i="5"/>
  <c r="KT191" i="5"/>
  <c r="MW191" i="5"/>
  <c r="GN191" i="5"/>
  <c r="LB191" i="5"/>
  <c r="MG191" i="5"/>
  <c r="JX191" i="5"/>
  <c r="NR191" i="5"/>
  <c r="HK191" i="5"/>
  <c r="GW191" i="5"/>
  <c r="HO191" i="5"/>
  <c r="GM191" i="5"/>
  <c r="HY191" i="5"/>
  <c r="CS191" i="5"/>
  <c r="CC191" i="5"/>
  <c r="FT191" i="5"/>
  <c r="GT191" i="5"/>
  <c r="DD191" i="5"/>
  <c r="NJ191" i="5"/>
  <c r="DT191" i="5"/>
  <c r="NI191" i="5"/>
  <c r="KU191" i="5"/>
  <c r="AA191" i="5"/>
  <c r="BX191" i="5"/>
  <c r="CH191" i="5"/>
  <c r="FU191" i="5"/>
  <c r="MB191" i="5"/>
  <c r="JG191" i="5"/>
  <c r="IG191" i="5"/>
  <c r="MQ191" i="5"/>
  <c r="CY191" i="5"/>
  <c r="CM191" i="5"/>
  <c r="LU191" i="5"/>
  <c r="DB191" i="5"/>
  <c r="FC191" i="5"/>
  <c r="GS191" i="5"/>
  <c r="CQ191" i="5"/>
  <c r="JL191" i="5"/>
  <c r="BH191" i="5"/>
  <c r="FZ191" i="5"/>
  <c r="AM191" i="5"/>
  <c r="HM191" i="5"/>
  <c r="HC191" i="5"/>
  <c r="CJ191" i="5"/>
  <c r="DE191" i="5"/>
  <c r="KQ191" i="5"/>
  <c r="EV191" i="5"/>
  <c r="LH191" i="5"/>
  <c r="BJ191" i="5"/>
  <c r="IR191" i="5"/>
  <c r="EY191" i="5"/>
  <c r="AG191" i="5"/>
  <c r="MU191" i="5"/>
  <c r="FQ191" i="5"/>
  <c r="NA191" i="5"/>
  <c r="FP191" i="5"/>
  <c r="KI191" i="5"/>
  <c r="KD191" i="5"/>
  <c r="IY191" i="5"/>
  <c r="S191" i="5"/>
  <c r="MA191" i="5"/>
  <c r="AP191" i="5"/>
  <c r="HR191" i="5"/>
  <c r="HP191" i="5"/>
  <c r="DW191" i="5"/>
  <c r="DL191" i="5"/>
  <c r="MH191" i="5"/>
  <c r="DX191" i="5"/>
  <c r="IE191" i="5"/>
  <c r="GJ191" i="5"/>
  <c r="GV191" i="5"/>
  <c r="LN191" i="5"/>
  <c r="MN191" i="5"/>
  <c r="NM191" i="5"/>
  <c r="Y191" i="5"/>
  <c r="CO191" i="5"/>
  <c r="HB191" i="5"/>
  <c r="MV191" i="5"/>
  <c r="CR191" i="5"/>
  <c r="HJ191" i="5"/>
  <c r="IA191" i="5"/>
  <c r="BW191" i="5"/>
  <c r="DY191" i="5"/>
  <c r="FL191" i="5"/>
  <c r="IX191" i="5"/>
  <c r="KE191" i="5"/>
  <c r="BM191" i="5"/>
  <c r="AQ191" i="5"/>
  <c r="FD191" i="5"/>
  <c r="FE191" i="5"/>
  <c r="MK191" i="5"/>
  <c r="AT191" i="5"/>
  <c r="JB191" i="5"/>
  <c r="EW191" i="5"/>
  <c r="IZ191" i="5"/>
  <c r="FB191" i="5"/>
  <c r="AV191" i="5"/>
  <c r="CD191" i="5"/>
  <c r="AE191" i="5"/>
  <c r="MJ191" i="5"/>
  <c r="DC191" i="5"/>
  <c r="GI191" i="5"/>
  <c r="GP191" i="5"/>
  <c r="NS191" i="5"/>
  <c r="CB191" i="5"/>
  <c r="IC191" i="5"/>
  <c r="MP191" i="5"/>
  <c r="DJ191" i="5"/>
  <c r="IF191" i="5"/>
  <c r="MX191" i="5"/>
  <c r="AY191" i="5"/>
  <c r="AO191" i="5"/>
  <c r="JM191" i="5"/>
  <c r="EX191" i="5"/>
  <c r="GR191" i="5"/>
  <c r="BL191" i="5"/>
  <c r="KV191" i="5"/>
  <c r="CL191" i="5"/>
  <c r="EF191" i="5"/>
  <c r="EG191" i="5"/>
  <c r="NC191" i="5"/>
  <c r="KR191" i="5"/>
  <c r="KS191" i="5"/>
  <c r="KC191" i="5"/>
  <c r="KO191" i="5"/>
  <c r="AD191" i="5"/>
  <c r="ES191" i="5"/>
  <c r="AJ191" i="5"/>
  <c r="KP191" i="5"/>
  <c r="LX191" i="5"/>
  <c r="FS191" i="5"/>
  <c r="LQ191" i="5"/>
  <c r="DN191" i="5"/>
  <c r="IQ191" i="5"/>
  <c r="NK191" i="5"/>
  <c r="MD191" i="5"/>
  <c r="LJ191" i="5"/>
  <c r="JJ191" i="5"/>
  <c r="NQ191" i="5"/>
  <c r="GH191" i="5"/>
  <c r="HX191" i="5"/>
  <c r="NT191" i="5"/>
  <c r="EM191" i="5"/>
  <c r="IN191" i="5"/>
  <c r="DI191" i="5"/>
  <c r="LS191" i="5"/>
  <c r="DR191" i="5"/>
  <c r="BK191" i="5"/>
  <c r="IP191" i="5"/>
  <c r="KW191" i="5"/>
  <c r="GO191" i="5"/>
  <c r="AL191" i="5"/>
  <c r="HW191" i="5"/>
  <c r="MF191" i="5"/>
  <c r="JT191" i="5"/>
  <c r="JU191" i="5"/>
  <c r="JE191" i="5"/>
  <c r="FI191" i="5"/>
  <c r="EH191" i="5"/>
  <c r="HU191" i="5"/>
  <c r="CZ191" i="5"/>
  <c r="LY191" i="5"/>
  <c r="AB191" i="5"/>
  <c r="FX191" i="5"/>
  <c r="CE191" i="5"/>
  <c r="BZ191" i="5"/>
  <c r="FG191" i="5"/>
  <c r="LO191" i="5"/>
  <c r="EQ191" i="5"/>
  <c r="HI191" i="5"/>
  <c r="CA191" i="5"/>
  <c r="X191" i="5"/>
  <c r="NF191" i="5"/>
  <c r="BY191" i="5"/>
  <c r="MM191" i="5"/>
  <c r="KP157" i="5"/>
  <c r="JV157" i="5"/>
  <c r="GO157" i="5"/>
  <c r="HI157" i="5"/>
  <c r="DP157" i="5"/>
  <c r="EA157" i="5"/>
  <c r="LD157" i="5"/>
  <c r="KN157" i="5"/>
  <c r="KH157" i="5"/>
  <c r="IW157" i="5"/>
  <c r="GX157" i="5"/>
  <c r="GV157" i="5"/>
  <c r="GB157" i="5"/>
  <c r="AN157" i="5"/>
  <c r="MM157" i="5"/>
  <c r="GY157" i="5"/>
  <c r="BK157" i="5"/>
  <c r="DB157" i="5"/>
  <c r="MS157" i="5"/>
  <c r="HE157" i="5"/>
  <c r="BQ157" i="5"/>
  <c r="LH157" i="5"/>
  <c r="FT157" i="5"/>
  <c r="AF157" i="5"/>
  <c r="DZ157" i="5"/>
  <c r="NC157" i="5"/>
  <c r="HO157" i="5"/>
  <c r="CA157" i="5"/>
  <c r="BI157" i="5"/>
  <c r="HV157" i="5"/>
  <c r="AK157" i="5"/>
  <c r="BG157" i="5"/>
  <c r="HA157" i="5"/>
  <c r="JC157" i="5"/>
  <c r="NS157" i="5"/>
  <c r="NA157" i="5"/>
  <c r="IH157" i="5"/>
  <c r="MK157" i="5"/>
  <c r="IX157" i="5"/>
  <c r="ES157" i="5"/>
  <c r="GK157" i="5"/>
  <c r="CR157" i="5"/>
  <c r="DO157" i="5"/>
  <c r="NJ157" i="5"/>
  <c r="JD157" i="5"/>
  <c r="JJ157" i="5"/>
  <c r="HY157" i="5"/>
  <c r="FB157" i="5"/>
  <c r="FL157" i="5"/>
  <c r="FP157" i="5"/>
  <c r="MA157" i="5"/>
  <c r="GM157" i="5"/>
  <c r="AY157" i="5"/>
  <c r="BR157" i="5"/>
  <c r="MG157" i="5"/>
  <c r="GS157" i="5"/>
  <c r="BE157" i="5"/>
  <c r="NR157" i="5"/>
  <c r="KV157" i="5"/>
  <c r="FH157" i="5"/>
  <c r="DN157" i="5"/>
  <c r="MQ157" i="5"/>
  <c r="HC157" i="5"/>
  <c r="BO157" i="5"/>
  <c r="KG157" i="5"/>
  <c r="GL157" i="5"/>
  <c r="KO157" i="5"/>
  <c r="HZ157" i="5"/>
  <c r="DI157" i="5"/>
  <c r="FA157" i="5"/>
  <c r="BT157" i="5"/>
  <c r="DC157" i="5"/>
  <c r="MP157" i="5"/>
  <c r="NM157" i="5"/>
  <c r="LB157" i="5"/>
  <c r="HT157" i="5"/>
  <c r="IL157" i="5"/>
  <c r="FQ157" i="5"/>
  <c r="DF157" i="5"/>
  <c r="LY157" i="5"/>
  <c r="EN157" i="5"/>
  <c r="KR157" i="5"/>
  <c r="FD157" i="5"/>
  <c r="AB157" i="5"/>
  <c r="LO157" i="5"/>
  <c r="GA157" i="5"/>
  <c r="AM157" i="5"/>
  <c r="V157" i="5"/>
  <c r="LU157" i="5"/>
  <c r="GG157" i="5"/>
  <c r="AS157" i="5"/>
  <c r="MH157" i="5"/>
  <c r="KJ157" i="5"/>
  <c r="EV157" i="5"/>
  <c r="ME157" i="5"/>
  <c r="GQ157" i="5"/>
  <c r="BC157" i="5"/>
  <c r="EG157" i="5"/>
  <c r="HM157" i="5"/>
  <c r="ED157" i="5"/>
  <c r="HU157" i="5"/>
  <c r="HB157" i="5"/>
  <c r="AC157" i="5"/>
  <c r="MX157" i="5"/>
  <c r="DQ157" i="5"/>
  <c r="AJ157" i="5"/>
  <c r="NG157" i="5"/>
  <c r="CQ157" i="5"/>
  <c r="CX157" i="5"/>
  <c r="LQ157" i="5"/>
  <c r="JF157" i="5"/>
  <c r="GJ157" i="5"/>
  <c r="MU157" i="5"/>
  <c r="HN157" i="5"/>
  <c r="DU157" i="5"/>
  <c r="BV157" i="5"/>
  <c r="KC157" i="5"/>
  <c r="DD157" i="5"/>
  <c r="KF157" i="5"/>
  <c r="ER157" i="5"/>
  <c r="LC157" i="5"/>
  <c r="FO157" i="5"/>
  <c r="AA157" i="5"/>
  <c r="U157" i="5"/>
  <c r="LI157" i="5"/>
  <c r="FU157" i="5"/>
  <c r="AG157" i="5"/>
  <c r="KX157" i="5"/>
  <c r="JX157" i="5"/>
  <c r="EJ157" i="5"/>
  <c r="CD157" i="5"/>
  <c r="LS157" i="5"/>
  <c r="GE157" i="5"/>
  <c r="AQ157" i="5"/>
  <c r="GC157" i="5"/>
  <c r="Z157" i="5"/>
  <c r="FM157" i="5"/>
  <c r="GD157" i="5"/>
  <c r="KD157" i="5"/>
  <c r="CG157" i="5"/>
  <c r="NT157" i="5"/>
  <c r="LW157" i="5"/>
  <c r="BS157" i="5"/>
  <c r="JI157" i="5"/>
  <c r="HJ157" i="5"/>
  <c r="NI157" i="5"/>
  <c r="EB157" i="5"/>
  <c r="LK157" i="5"/>
  <c r="GP157" i="5"/>
  <c r="CK157" i="5"/>
  <c r="AL157" i="5"/>
  <c r="IG157" i="5"/>
  <c r="CF157" i="5"/>
  <c r="JT157" i="5"/>
  <c r="EF157" i="5"/>
  <c r="KQ157" i="5"/>
  <c r="FC157" i="5"/>
  <c r="KW157" i="5"/>
  <c r="FI157" i="5"/>
  <c r="JL157" i="5"/>
  <c r="DX157" i="5"/>
  <c r="MT157" i="5"/>
  <c r="AT157" i="5"/>
  <c r="LG157" i="5"/>
  <c r="FS157" i="5"/>
  <c r="AE157" i="5"/>
  <c r="FF157" i="5"/>
  <c r="NL157" i="5"/>
  <c r="MJ157" i="5"/>
  <c r="KY157" i="5"/>
  <c r="FN157" i="5"/>
  <c r="LM157" i="5"/>
  <c r="X157" i="5"/>
  <c r="FR157" i="5"/>
  <c r="AO157" i="5"/>
  <c r="FY157" i="5"/>
  <c r="BH157" i="5"/>
  <c r="CW157" i="5"/>
  <c r="DV157" i="5"/>
  <c r="KB157" i="5"/>
  <c r="IQ157" i="5"/>
  <c r="JQ157" i="5"/>
  <c r="ET157" i="5"/>
  <c r="MV157" i="5"/>
  <c r="JO157" i="5"/>
  <c r="GN157" i="5"/>
  <c r="HK157" i="5"/>
  <c r="JA157" i="5"/>
  <c r="HD157" i="5"/>
  <c r="HF157" i="5"/>
  <c r="NO157" i="5"/>
  <c r="DK157" i="5"/>
  <c r="EK157" i="5"/>
  <c r="CN157" i="5"/>
  <c r="CS157" i="5"/>
  <c r="CB157" i="5"/>
  <c r="IM157" i="5"/>
  <c r="GU157" i="5"/>
  <c r="NQ157" i="5"/>
  <c r="EL157" i="5"/>
  <c r="BP157" i="5"/>
  <c r="IA157" i="5"/>
  <c r="JZ157" i="5"/>
  <c r="IU157" i="5"/>
  <c r="KK157" i="5"/>
  <c r="KL157" i="5"/>
  <c r="NH157" i="5"/>
  <c r="AH157" i="5"/>
  <c r="EH157" i="5"/>
  <c r="BY157" i="5"/>
  <c r="MZ157" i="5"/>
  <c r="CL157" i="5"/>
  <c r="IR157" i="5"/>
  <c r="HG157" i="5"/>
  <c r="IS157" i="5"/>
  <c r="DJ157" i="5"/>
  <c r="LP157" i="5"/>
  <c r="KZ157" i="5"/>
  <c r="IE157" i="5"/>
  <c r="DT157" i="5"/>
  <c r="EQ157" i="5"/>
  <c r="IO157" i="5"/>
  <c r="GR157" i="5"/>
  <c r="GH157" i="5"/>
  <c r="KU157" i="5"/>
  <c r="CY157" i="5"/>
  <c r="LZ157" i="5"/>
  <c r="KE157" i="5"/>
  <c r="DY157" i="5"/>
  <c r="AX157" i="5"/>
  <c r="IV157" i="5"/>
  <c r="LV157" i="5"/>
  <c r="MC157" i="5"/>
  <c r="NE157" i="5"/>
  <c r="IZ157" i="5"/>
  <c r="NN157" i="5"/>
  <c r="LE157" i="5"/>
  <c r="MB157" i="5"/>
  <c r="CE157" i="5"/>
  <c r="IT157" i="5"/>
  <c r="AR157" i="5"/>
  <c r="MD157" i="5"/>
  <c r="JU157" i="5"/>
  <c r="NB157" i="5"/>
  <c r="II157" i="5"/>
  <c r="JY157" i="5"/>
  <c r="IB157" i="5"/>
  <c r="BA157" i="5"/>
  <c r="MN157" i="5"/>
  <c r="BN157" i="5"/>
  <c r="MW157" i="5"/>
  <c r="HH157" i="5"/>
  <c r="GI157" i="5"/>
  <c r="GW157" i="5"/>
  <c r="BZ157" i="5"/>
  <c r="JP157" i="5"/>
  <c r="FW157" i="5"/>
  <c r="DH157" i="5"/>
  <c r="EE157" i="5"/>
  <c r="IC157" i="5"/>
  <c r="GF157" i="5"/>
  <c r="FJ157" i="5"/>
  <c r="KI157" i="5"/>
  <c r="CM157" i="5"/>
  <c r="CH157" i="5"/>
  <c r="BM157" i="5"/>
  <c r="HS157" i="5"/>
  <c r="MF157" i="5"/>
  <c r="JS157" i="5"/>
  <c r="DM157" i="5"/>
  <c r="JR157" i="5"/>
  <c r="JG157" i="5"/>
  <c r="DA157" i="5"/>
  <c r="BD157" i="5"/>
  <c r="FG157" i="5"/>
  <c r="HX157" i="5"/>
  <c r="CO157" i="5"/>
  <c r="LF157" i="5"/>
  <c r="MO157" i="5"/>
  <c r="HL157" i="5"/>
  <c r="FV157" i="5"/>
  <c r="ML157" i="5"/>
  <c r="LL157" i="5"/>
  <c r="LX157" i="5"/>
  <c r="KS157" i="5"/>
  <c r="GZ157" i="5"/>
  <c r="EX157" i="5"/>
  <c r="JM157" i="5"/>
  <c r="IP157" i="5"/>
  <c r="AP157" i="5"/>
  <c r="FZ157" i="5"/>
  <c r="LA157" i="5"/>
  <c r="FX157" i="5"/>
  <c r="FK157" i="5"/>
  <c r="EO157" i="5"/>
  <c r="BB157" i="5"/>
  <c r="IF157" i="5"/>
  <c r="AU157" i="5"/>
  <c r="CV157" i="5"/>
  <c r="DS157" i="5"/>
  <c r="HQ157" i="5"/>
  <c r="NP157" i="5"/>
  <c r="DL157" i="5"/>
  <c r="JW157" i="5"/>
  <c r="MY157" i="5"/>
  <c r="ID157" i="5"/>
  <c r="MR157" i="5"/>
  <c r="IY157" i="5"/>
  <c r="W157" i="5"/>
  <c r="JH157" i="5"/>
  <c r="CI157" i="5"/>
  <c r="AW157" i="5"/>
  <c r="BW157" i="5"/>
  <c r="EY157" i="5"/>
  <c r="IJ157" i="5"/>
  <c r="HR157" i="5"/>
  <c r="IN157" i="5"/>
  <c r="KT157" i="5"/>
  <c r="IK157" i="5"/>
  <c r="KA157" i="5"/>
  <c r="LR157" i="5"/>
  <c r="KM157" i="5"/>
  <c r="HW157" i="5"/>
  <c r="HP157" i="5"/>
  <c r="DW157" i="5"/>
  <c r="EP157" i="5"/>
  <c r="JE157" i="5"/>
  <c r="EZ157" i="5"/>
  <c r="EM157" i="5"/>
  <c r="BU157" i="5"/>
  <c r="EC157" i="5"/>
  <c r="AV157" i="5"/>
  <c r="CJ157" i="5"/>
  <c r="NK157" i="5"/>
  <c r="DG157" i="5"/>
  <c r="EW157" i="5"/>
  <c r="JN157" i="5"/>
  <c r="ND157" i="5"/>
  <c r="CZ157" i="5"/>
  <c r="JK157" i="5"/>
  <c r="CT157" i="5"/>
  <c r="AI157" i="5"/>
  <c r="FE157" i="5"/>
  <c r="DR157" i="5"/>
  <c r="Y157" i="5"/>
  <c r="AD157" i="5"/>
  <c r="DE157" i="5"/>
  <c r="BX157" i="5"/>
  <c r="CU157" i="5"/>
  <c r="BJ157" i="5"/>
  <c r="BL157" i="5"/>
  <c r="NF157" i="5"/>
  <c r="GT157" i="5"/>
  <c r="LN157" i="5"/>
  <c r="AZ157" i="5"/>
  <c r="LT157" i="5"/>
  <c r="CP157" i="5"/>
  <c r="LJ157" i="5"/>
  <c r="BF157" i="5"/>
  <c r="EU157" i="5"/>
  <c r="MI157" i="5"/>
  <c r="CC157" i="5"/>
  <c r="JB157" i="5"/>
  <c r="EI157" i="5"/>
  <c r="T77" i="5"/>
  <c r="T191" i="5" s="1"/>
  <c r="IT191" i="5" l="1"/>
  <c r="JV191" i="5"/>
  <c r="LP191" i="5"/>
  <c r="DA191" i="5"/>
  <c r="HH191" i="5"/>
  <c r="DZ191" i="5"/>
  <c r="BG191" i="5"/>
  <c r="KY191" i="5"/>
  <c r="DU191" i="5"/>
  <c r="CG191" i="5"/>
  <c r="MC191" i="5"/>
  <c r="CI191" i="5"/>
  <c r="EP191" i="5"/>
  <c r="BP191" i="5"/>
  <c r="CX191" i="5"/>
  <c r="II191" i="5"/>
  <c r="CF191" i="5"/>
  <c r="KA191" i="5"/>
  <c r="CN191" i="5"/>
  <c r="JK191" i="5"/>
  <c r="NG191" i="5"/>
  <c r="EN191" i="5"/>
  <c r="IB191" i="5"/>
  <c r="AC191" i="5"/>
  <c r="DP191" i="5"/>
  <c r="CV191" i="5"/>
  <c r="HA191" i="5"/>
  <c r="V191" i="5"/>
  <c r="JY191" i="5"/>
  <c r="BI191" i="5"/>
  <c r="DS191" i="5"/>
  <c r="JA191" i="5"/>
  <c r="HQ191" i="5"/>
  <c r="FV23" i="5"/>
  <c r="JO23" i="5"/>
  <c r="FQ23" i="5"/>
  <c r="MA23" i="5"/>
  <c r="LN23" i="5"/>
  <c r="AI23" i="5"/>
  <c r="BU23" i="5"/>
  <c r="KT23" i="5"/>
  <c r="ID23" i="5"/>
  <c r="FK23" i="5"/>
  <c r="ML23" i="5"/>
  <c r="DM23" i="5"/>
  <c r="DH23" i="5"/>
  <c r="JY23" i="5"/>
  <c r="NE23" i="5"/>
  <c r="IO23" i="5"/>
  <c r="BY23" i="5"/>
  <c r="GU23" i="5"/>
  <c r="GN23" i="5"/>
  <c r="FR23" i="5"/>
  <c r="MT23" i="5"/>
  <c r="AL23" i="5"/>
  <c r="KD23" i="5"/>
  <c r="AG23" i="5"/>
  <c r="DU23" i="5"/>
  <c r="AC23" i="5"/>
  <c r="AS23" i="5"/>
  <c r="DF23" i="5"/>
  <c r="KO23" i="5"/>
  <c r="MG23" i="5"/>
  <c r="DO23" i="5"/>
  <c r="AK23" i="5"/>
  <c r="MS23" i="5"/>
  <c r="LD23" i="5"/>
  <c r="CT23" i="5"/>
  <c r="II23" i="5"/>
  <c r="FU23" i="5"/>
  <c r="BR23" i="5"/>
  <c r="JK23" i="5"/>
  <c r="MF23" i="5"/>
  <c r="LV23" i="5"/>
  <c r="DT23" i="5"/>
  <c r="AH23" i="5"/>
  <c r="CB23" i="5"/>
  <c r="MV23" i="5"/>
  <c r="LM23" i="5"/>
  <c r="JL23" i="5"/>
  <c r="GP23" i="5"/>
  <c r="FM23" i="5"/>
  <c r="LI23" i="5"/>
  <c r="MU23" i="5"/>
  <c r="HU23" i="5"/>
  <c r="LU23" i="5"/>
  <c r="IL23" i="5"/>
  <c r="KG23" i="5"/>
  <c r="AY23" i="5"/>
  <c r="GK23" i="5"/>
  <c r="BI23" i="5"/>
  <c r="BK23" i="5"/>
  <c r="DP23" i="5"/>
  <c r="IN23" i="5"/>
  <c r="DX23" i="5"/>
  <c r="HV23" i="5"/>
  <c r="FZ23" i="5"/>
  <c r="CS23" i="5"/>
  <c r="ET23" i="5"/>
  <c r="FN23" i="5"/>
  <c r="S23" i="5"/>
  <c r="LK23" i="5"/>
  <c r="Z23" i="5"/>
  <c r="U23" i="5"/>
  <c r="GJ23" i="5"/>
  <c r="ED23" i="5"/>
  <c r="V23" i="5"/>
  <c r="HT23" i="5"/>
  <c r="BO23" i="5"/>
  <c r="GM23" i="5"/>
  <c r="ES23" i="5"/>
  <c r="CA23" i="5"/>
  <c r="GY23" i="5"/>
  <c r="HI23" i="5"/>
  <c r="JS23" i="5"/>
  <c r="GD23" i="5"/>
  <c r="GL23" i="5"/>
  <c r="EI23" i="5"/>
  <c r="HL23" i="5"/>
  <c r="JB23" i="5"/>
  <c r="DL23" i="5"/>
  <c r="CC23" i="5"/>
  <c r="LF23" i="5"/>
  <c r="GW23" i="5"/>
  <c r="MD23" i="5"/>
  <c r="AX23" i="5"/>
  <c r="KZ23" i="5"/>
  <c r="KL23" i="5"/>
  <c r="CN23" i="5"/>
  <c r="JQ23" i="5"/>
  <c r="KY23" i="5"/>
  <c r="FI23" i="5"/>
  <c r="EB23" i="5"/>
  <c r="GC23" i="5"/>
  <c r="AA23" i="5"/>
  <c r="JF23" i="5"/>
  <c r="HM23" i="5"/>
  <c r="AM23" i="5"/>
  <c r="LB23" i="5"/>
  <c r="HC23" i="5"/>
  <c r="IX23" i="5"/>
  <c r="MM23" i="5"/>
  <c r="GO23" i="5"/>
  <c r="EQ23" i="5"/>
  <c r="EA23" i="5"/>
  <c r="JW23" i="5"/>
  <c r="NH23" i="5"/>
  <c r="EP23" i="5"/>
  <c r="HQ23" i="5"/>
  <c r="CO23" i="5"/>
  <c r="GI23" i="5"/>
  <c r="AR23" i="5"/>
  <c r="DY23" i="5"/>
  <c r="LP23" i="5"/>
  <c r="KK23" i="5"/>
  <c r="EK23" i="5"/>
  <c r="IQ23" i="5"/>
  <c r="MJ23" i="5"/>
  <c r="KW23" i="5"/>
  <c r="NI23" i="5"/>
  <c r="FO23" i="5"/>
  <c r="LQ23" i="5"/>
  <c r="EG23" i="5"/>
  <c r="GA23" i="5"/>
  <c r="NM23" i="5"/>
  <c r="MQ23" i="5"/>
  <c r="FP23" i="5"/>
  <c r="MK23" i="5"/>
  <c r="NC23" i="5"/>
  <c r="AN23" i="5"/>
  <c r="JV23" i="5"/>
  <c r="MY23" i="5"/>
  <c r="CK23" i="5"/>
  <c r="HR23" i="5"/>
  <c r="IV23" i="5"/>
  <c r="BJ23" i="5"/>
  <c r="MI23" i="5"/>
  <c r="CH23" i="5"/>
  <c r="EU23" i="5"/>
  <c r="BX23" i="5"/>
  <c r="EW23" i="5"/>
  <c r="HP23" i="5"/>
  <c r="AW23" i="5"/>
  <c r="DS23" i="5"/>
  <c r="JM23" i="5"/>
  <c r="HX23" i="5"/>
  <c r="CM23" i="5"/>
  <c r="HH23" i="5"/>
  <c r="IT23" i="5"/>
  <c r="KE23" i="5"/>
  <c r="DJ23" i="5"/>
  <c r="IU23" i="5"/>
  <c r="DK23" i="5"/>
  <c r="KB23" i="5"/>
  <c r="NL23" i="5"/>
  <c r="FC23" i="5"/>
  <c r="HJ23" i="5"/>
  <c r="GE23" i="5"/>
  <c r="LC23" i="5"/>
  <c r="CX23" i="5"/>
  <c r="BC23" i="5"/>
  <c r="LO23" i="5"/>
  <c r="MP23" i="5"/>
  <c r="DN23" i="5"/>
  <c r="FL23" i="5"/>
  <c r="IH23" i="5"/>
  <c r="DZ23" i="5"/>
  <c r="GB23" i="5"/>
  <c r="KP23" i="5"/>
  <c r="FX23" i="5"/>
  <c r="IM23" i="5"/>
  <c r="GG23" i="5"/>
  <c r="NB23" i="5"/>
  <c r="JE23" i="5"/>
  <c r="MO23" i="5"/>
  <c r="BM23" i="5"/>
  <c r="HW23" i="5"/>
  <c r="CI23" i="5"/>
  <c r="CV23" i="5"/>
  <c r="EX23" i="5"/>
  <c r="FG23" i="5"/>
  <c r="KI23" i="5"/>
  <c r="MW23" i="5"/>
  <c r="CE23" i="5"/>
  <c r="LZ23" i="5"/>
  <c r="IS23" i="5"/>
  <c r="JZ23" i="5"/>
  <c r="NO23" i="5"/>
  <c r="DV23" i="5"/>
  <c r="FF23" i="5"/>
  <c r="KQ23" i="5"/>
  <c r="JI23" i="5"/>
  <c r="LS23" i="5"/>
  <c r="ER23" i="5"/>
  <c r="CQ23" i="5"/>
  <c r="GQ23" i="5"/>
  <c r="AB23" i="5"/>
  <c r="DC23" i="5"/>
  <c r="FH23" i="5"/>
  <c r="FB23" i="5"/>
  <c r="NA23" i="5"/>
  <c r="AF23" i="5"/>
  <c r="GV23" i="5"/>
  <c r="EH23" i="5"/>
  <c r="DB23" i="5"/>
  <c r="EZ23" i="5"/>
  <c r="IE23" i="5"/>
  <c r="ND23" i="5"/>
  <c r="CU23" i="5"/>
  <c r="BW23" i="5"/>
  <c r="DG23" i="5"/>
  <c r="LJ23" i="5"/>
  <c r="AD23" i="5"/>
  <c r="NK23" i="5"/>
  <c r="KM23" i="5"/>
  <c r="JH23" i="5"/>
  <c r="AU23" i="5"/>
  <c r="GZ23" i="5"/>
  <c r="BD23" i="5"/>
  <c r="FJ23" i="5"/>
  <c r="BN23" i="5"/>
  <c r="MB23" i="5"/>
  <c r="CY23" i="5"/>
  <c r="HG23" i="5"/>
  <c r="IA23" i="5"/>
  <c r="HF23" i="5"/>
  <c r="AE23" i="5"/>
  <c r="EF23" i="5"/>
  <c r="BS23" i="5"/>
  <c r="CD23" i="5"/>
  <c r="KF23" i="5"/>
  <c r="NG23" i="5"/>
  <c r="ME23" i="5"/>
  <c r="FD23" i="5"/>
  <c r="BT23" i="5"/>
  <c r="KV23" i="5"/>
  <c r="HY23" i="5"/>
  <c r="NS23" i="5"/>
  <c r="FT23" i="5"/>
  <c r="GX23" i="5"/>
  <c r="EM23" i="5"/>
  <c r="MC23" i="5"/>
  <c r="HB23" i="5"/>
  <c r="NF23" i="5"/>
  <c r="BL23" i="5"/>
  <c r="JU23" i="5"/>
  <c r="AP23" i="5"/>
  <c r="IP23" i="5"/>
  <c r="CP23" i="5"/>
  <c r="CJ23" i="5"/>
  <c r="LR23" i="5"/>
  <c r="W23" i="5"/>
  <c r="IF23" i="5"/>
  <c r="KS23" i="5"/>
  <c r="DA23" i="5"/>
  <c r="GF23" i="5"/>
  <c r="MN23" i="5"/>
  <c r="LE23" i="5"/>
  <c r="KU23" i="5"/>
  <c r="IR23" i="5"/>
  <c r="BP23" i="5"/>
  <c r="HD23" i="5"/>
  <c r="BH23" i="5"/>
  <c r="FS23" i="5"/>
  <c r="JT23" i="5"/>
  <c r="LW23" i="5"/>
  <c r="EJ23" i="5"/>
  <c r="DD23" i="5"/>
  <c r="AJ23" i="5"/>
  <c r="EV23" i="5"/>
  <c r="KR23" i="5"/>
  <c r="FA23" i="5"/>
  <c r="NR23" i="5"/>
  <c r="JJ23" i="5"/>
  <c r="JC23" i="5"/>
  <c r="LH23" i="5"/>
  <c r="IW23" i="5"/>
  <c r="T23" i="5"/>
  <c r="FW23" i="5"/>
  <c r="HN23" i="5"/>
  <c r="CR23" i="5"/>
  <c r="JP23" i="5"/>
  <c r="IJ23" i="5"/>
  <c r="HS23" i="5"/>
  <c r="NP23" i="5"/>
  <c r="DW23" i="5"/>
  <c r="BF23" i="5"/>
  <c r="AQ23" i="5"/>
  <c r="LT23" i="5"/>
  <c r="DR23" i="5"/>
  <c r="AV23" i="5"/>
  <c r="KA23" i="5"/>
  <c r="IY23" i="5"/>
  <c r="BB23" i="5"/>
  <c r="LX23" i="5"/>
  <c r="JG23" i="5"/>
  <c r="IC23" i="5"/>
  <c r="BA23" i="5"/>
  <c r="NN23" i="5"/>
  <c r="GH23" i="5"/>
  <c r="CL23" i="5"/>
  <c r="EL23" i="5"/>
  <c r="JA23" i="5"/>
  <c r="FY23" i="5"/>
  <c r="LG23" i="5"/>
  <c r="CF23" i="5"/>
  <c r="NT23" i="5"/>
  <c r="JX23" i="5"/>
  <c r="KC23" i="5"/>
  <c r="DQ23" i="5"/>
  <c r="KJ23" i="5"/>
  <c r="EN23" i="5"/>
  <c r="DI23" i="5"/>
  <c r="BE23" i="5"/>
  <c r="JD23" i="5"/>
  <c r="HA23" i="5"/>
  <c r="BQ23" i="5"/>
  <c r="KH23" i="5"/>
  <c r="GT23" i="5"/>
  <c r="X23" i="5"/>
  <c r="LA23" i="5"/>
  <c r="CZ23" i="5"/>
  <c r="BZ23" i="5"/>
  <c r="EY23" i="5"/>
  <c r="JN23" i="5"/>
  <c r="DE23" i="5"/>
  <c r="Y23" i="5"/>
  <c r="HO23" i="5"/>
  <c r="AZ23" i="5"/>
  <c r="FE23" i="5"/>
  <c r="EC23" i="5"/>
  <c r="IK23" i="5"/>
  <c r="MR23" i="5"/>
  <c r="EO23" i="5"/>
  <c r="LL23" i="5"/>
  <c r="JR23" i="5"/>
  <c r="EE23" i="5"/>
  <c r="IB23" i="5"/>
  <c r="IZ23" i="5"/>
  <c r="GR23" i="5"/>
  <c r="MZ23" i="5"/>
  <c r="NQ23" i="5"/>
  <c r="HK23" i="5"/>
  <c r="AO23" i="5"/>
  <c r="AT23" i="5"/>
  <c r="IG23" i="5"/>
  <c r="CG23" i="5"/>
  <c r="KX23" i="5"/>
  <c r="BV23" i="5"/>
  <c r="MX23" i="5"/>
  <c r="MH23" i="5"/>
  <c r="LY23" i="5"/>
  <c r="HZ23" i="5"/>
  <c r="GS23" i="5"/>
  <c r="NJ23" i="5"/>
  <c r="BG23" i="5"/>
  <c r="HE23" i="5"/>
  <c r="KN23" i="5"/>
</calcChain>
</file>

<file path=xl/comments1.xml><?xml version="1.0" encoding="utf-8"?>
<comments xmlns="http://schemas.openxmlformats.org/spreadsheetml/2006/main">
  <authors>
    <author>LOTTE GL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210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241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1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210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241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05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09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12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19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24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210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241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760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666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708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64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847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626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구역</t>
        </r>
        <r>
          <rPr>
            <b/>
            <sz val="9"/>
            <color indexed="81"/>
            <rFont val="Tahoma"/>
            <family val="2"/>
          </rPr>
          <t xml:space="preserve"> : 670</t>
        </r>
        <r>
          <rPr>
            <b/>
            <sz val="9"/>
            <color indexed="81"/>
            <rFont val="돋움"/>
            <family val="3"/>
            <charset val="129"/>
          </rPr>
          <t>평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A32" authorId="0" shapeId="0">
      <text>
        <r>
          <rPr>
            <b/>
            <sz val="9"/>
            <color indexed="81"/>
            <rFont val="돋움"/>
            <family val="3"/>
            <charset val="129"/>
          </rPr>
          <t>평치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행거</t>
        </r>
        <r>
          <rPr>
            <b/>
            <sz val="9"/>
            <color indexed="81"/>
            <rFont val="Tahoma"/>
            <family val="2"/>
          </rPr>
          <t xml:space="preserve">
F000 113~130</t>
        </r>
      </text>
    </comment>
    <comment ref="AC32" authorId="0" shapeId="0">
      <text>
        <r>
          <rPr>
            <b/>
            <sz val="9"/>
            <color indexed="81"/>
            <rFont val="돋움"/>
            <family val="3"/>
            <charset val="129"/>
          </rPr>
          <t>평치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행거
</t>
        </r>
        <r>
          <rPr>
            <b/>
            <sz val="9"/>
            <color indexed="81"/>
            <rFont val="Tahoma"/>
            <family val="2"/>
          </rPr>
          <t xml:space="preserve">
F000 094~111
</t>
        </r>
      </text>
    </comment>
    <comment ref="O58" authorId="0" shapeId="0">
      <text>
        <r>
          <rPr>
            <b/>
            <sz val="9"/>
            <color indexed="81"/>
            <rFont val="돋움"/>
            <family val="3"/>
            <charset val="129"/>
          </rPr>
          <t>평치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행거</t>
        </r>
        <r>
          <rPr>
            <b/>
            <sz val="9"/>
            <color indexed="81"/>
            <rFont val="Tahoma"/>
            <family val="2"/>
          </rPr>
          <t xml:space="preserve">
F0000 84~97</t>
        </r>
      </text>
    </comment>
  </commentList>
</comments>
</file>

<file path=xl/sharedStrings.xml><?xml version="1.0" encoding="utf-8"?>
<sst xmlns="http://schemas.openxmlformats.org/spreadsheetml/2006/main" count="1532" uniqueCount="86">
  <si>
    <t>로케이션</t>
    <phoneticPr fontId="2" type="noConversion"/>
  </si>
  <si>
    <t>센터</t>
    <phoneticPr fontId="4" type="noConversion"/>
  </si>
  <si>
    <t>구분</t>
    <phoneticPr fontId="4" type="noConversion"/>
  </si>
  <si>
    <t>구역</t>
    <phoneticPr fontId="4" type="noConversion"/>
  </si>
  <si>
    <t>평수</t>
    <phoneticPr fontId="4" type="noConversion"/>
  </si>
  <si>
    <t>피킹존</t>
    <phoneticPr fontId="4" type="noConversion"/>
  </si>
  <si>
    <t>보충존</t>
    <phoneticPr fontId="4" type="noConversion"/>
  </si>
  <si>
    <t>파렛트랙</t>
    <phoneticPr fontId="4" type="noConversion"/>
  </si>
  <si>
    <t>스태킹랙</t>
    <phoneticPr fontId="4" type="noConversion"/>
  </si>
  <si>
    <t>평치</t>
    <phoneticPr fontId="4" type="noConversion"/>
  </si>
  <si>
    <t>행거용
경량랙</t>
    <phoneticPr fontId="4" type="noConversion"/>
  </si>
  <si>
    <t>1단 분할(上)</t>
    <phoneticPr fontId="4" type="noConversion"/>
  </si>
  <si>
    <t>1단 분할(下)</t>
    <phoneticPr fontId="4" type="noConversion"/>
  </si>
  <si>
    <t>1단 미분할</t>
    <phoneticPr fontId="4" type="noConversion"/>
  </si>
  <si>
    <t>여주</t>
    <phoneticPr fontId="4" type="noConversion"/>
  </si>
  <si>
    <t>1구역</t>
    <phoneticPr fontId="4" type="noConversion"/>
  </si>
  <si>
    <t>2구역</t>
  </si>
  <si>
    <t>3구역</t>
  </si>
  <si>
    <t>4구역</t>
  </si>
  <si>
    <t>5구역</t>
  </si>
  <si>
    <t>6구역</t>
  </si>
  <si>
    <t>7구역</t>
  </si>
  <si>
    <t>8구역</t>
  </si>
  <si>
    <t>합계</t>
    <phoneticPr fontId="4" type="noConversion"/>
  </si>
  <si>
    <t>지상2층</t>
    <phoneticPr fontId="4" type="noConversion"/>
  </si>
  <si>
    <t>여주 합계</t>
    <phoneticPr fontId="4" type="noConversion"/>
  </si>
  <si>
    <t>이천</t>
    <phoneticPr fontId="4" type="noConversion"/>
  </si>
  <si>
    <t>1구역</t>
  </si>
  <si>
    <t>총 합계</t>
    <phoneticPr fontId="4" type="noConversion"/>
  </si>
  <si>
    <t>로케이션
 수</t>
    <phoneticPr fontId="2" type="noConversion"/>
  </si>
  <si>
    <t>기준일 : 2024-01-02</t>
    <phoneticPr fontId="2" type="noConversion"/>
  </si>
  <si>
    <t>여주(지하)</t>
    <phoneticPr fontId="4" type="noConversion"/>
  </si>
  <si>
    <t>여주(지상)</t>
    <phoneticPr fontId="4" type="noConversion"/>
  </si>
  <si>
    <t>H1</t>
    <phoneticPr fontId="2" type="noConversion"/>
  </si>
  <si>
    <t>H2</t>
    <phoneticPr fontId="2" type="noConversion"/>
  </si>
  <si>
    <t>월요일</t>
  </si>
  <si>
    <t>월요일</t>
    <phoneticPr fontId="2" type="noConversion"/>
  </si>
  <si>
    <t>화요일</t>
  </si>
  <si>
    <t>수요일</t>
  </si>
  <si>
    <t>목요일</t>
  </si>
  <si>
    <t>금요일</t>
  </si>
  <si>
    <t>토요일</t>
  </si>
  <si>
    <t>일요일</t>
  </si>
  <si>
    <t>화요일</t>
    <phoneticPr fontId="2" type="noConversion"/>
  </si>
  <si>
    <t>운영
부문</t>
    <phoneticPr fontId="2" type="noConversion"/>
  </si>
  <si>
    <t>■ 지하1층 레이아웃</t>
    <phoneticPr fontId="4" type="noConversion"/>
  </si>
  <si>
    <t>■ 지상2층 레이아웃</t>
    <phoneticPr fontId="4" type="noConversion"/>
  </si>
  <si>
    <t>1Y</t>
    <phoneticPr fontId="2" type="noConversion"/>
  </si>
  <si>
    <t>24, 35</t>
    <phoneticPr fontId="2" type="noConversion"/>
  </si>
  <si>
    <t>ASSORT</t>
    <phoneticPr fontId="2" type="noConversion"/>
  </si>
  <si>
    <t>23, 33</t>
    <phoneticPr fontId="2" type="noConversion"/>
  </si>
  <si>
    <t>22, 27</t>
    <phoneticPr fontId="2" type="noConversion"/>
  </si>
  <si>
    <t>1X</t>
    <phoneticPr fontId="2" type="noConversion"/>
  </si>
  <si>
    <t>1X, 8X6</t>
    <phoneticPr fontId="2" type="noConversion"/>
  </si>
  <si>
    <t>ZONE</t>
    <phoneticPr fontId="2" type="noConversion"/>
  </si>
  <si>
    <t>피킹</t>
    <phoneticPr fontId="2" type="noConversion"/>
  </si>
  <si>
    <t>★ 유휴</t>
    <phoneticPr fontId="2" type="noConversion"/>
  </si>
  <si>
    <t>★ 보관율</t>
    <phoneticPr fontId="2" type="noConversion"/>
  </si>
  <si>
    <t>보관</t>
  </si>
  <si>
    <t>보관</t>
    <phoneticPr fontId="2" type="noConversion"/>
  </si>
  <si>
    <t>22., 27</t>
    <phoneticPr fontId="2" type="noConversion"/>
  </si>
  <si>
    <t>피킹</t>
  </si>
  <si>
    <t>BOX</t>
    <phoneticPr fontId="2" type="noConversion"/>
  </si>
  <si>
    <t>PCS</t>
    <phoneticPr fontId="2" type="noConversion"/>
  </si>
  <si>
    <t>SKU</t>
    <phoneticPr fontId="2" type="noConversion"/>
  </si>
  <si>
    <t>ASSORT
여주</t>
    <phoneticPr fontId="2" type="noConversion"/>
  </si>
  <si>
    <t>ASSORT
이천</t>
    <phoneticPr fontId="2" type="noConversion"/>
  </si>
  <si>
    <t>부메랑
ZZZZ3</t>
    <phoneticPr fontId="2" type="noConversion"/>
  </si>
  <si>
    <t>STOCK
ZZZZ2</t>
    <phoneticPr fontId="2" type="noConversion"/>
  </si>
  <si>
    <t>이천
합계</t>
    <phoneticPr fontId="2" type="noConversion"/>
  </si>
  <si>
    <t>사용실적</t>
    <phoneticPr fontId="2" type="noConversion"/>
  </si>
  <si>
    <t>유휴실적</t>
    <phoneticPr fontId="2" type="noConversion"/>
  </si>
  <si>
    <t>가동률</t>
    <phoneticPr fontId="2" type="noConversion"/>
  </si>
  <si>
    <t>■ 유니클로 DC 1거점 보관실적 및 가동율</t>
    <phoneticPr fontId="4" type="noConversion"/>
  </si>
  <si>
    <t>SOLID
여주</t>
    <phoneticPr fontId="2" type="noConversion"/>
  </si>
  <si>
    <t>■ 이천DC 3층 반품DAS 예상 레이아웃</t>
    <phoneticPr fontId="4" type="noConversion"/>
  </si>
  <si>
    <t>51구역</t>
    <phoneticPr fontId="4" type="noConversion"/>
  </si>
  <si>
    <t>52구역</t>
    <phoneticPr fontId="4" type="noConversion"/>
  </si>
  <si>
    <t>그물망 : 51-06(4단 3파레트 스톡보관중) 52-14(4단 스톡 소량 보관)</t>
    <phoneticPr fontId="4" type="noConversion"/>
  </si>
  <si>
    <t>부메랑 보관구역 : 51-01 - 7,8,9,10,11,12,13 4단</t>
    <phoneticPr fontId="4" type="noConversion"/>
  </si>
  <si>
    <t>소화전 및 기둥 : 51-10-21-1, 52-05-21-1~4, 52-09-19-1~4, 52-02-13-19~20사이</t>
    <phoneticPr fontId="4" type="noConversion"/>
  </si>
  <si>
    <t>스톡 보관구역</t>
    <phoneticPr fontId="4" type="noConversion"/>
  </si>
  <si>
    <t>F1</t>
    <phoneticPr fontId="2" type="noConversion"/>
  </si>
  <si>
    <t>F0</t>
    <phoneticPr fontId="2" type="noConversion"/>
  </si>
  <si>
    <t>F2</t>
    <phoneticPr fontId="2" type="noConversion"/>
  </si>
  <si>
    <t>F4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</si>
</sst>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4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sz val="18"/>
      <color theme="1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4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/>
      <diagonal/>
    </border>
    <border>
      <left style="thin">
        <color theme="1"/>
      </left>
      <right style="thin">
        <color theme="1"/>
      </right>
      <top style="thick">
        <color rgb="FFFF0000"/>
      </top>
      <bottom/>
      <diagonal/>
    </border>
    <border>
      <left style="thin">
        <color theme="1"/>
      </left>
      <right style="thin">
        <color auto="1"/>
      </right>
      <top style="thick">
        <color rgb="FFFF0000"/>
      </top>
      <bottom/>
      <diagonal/>
    </border>
    <border>
      <left style="thick">
        <color rgb="FFFF0000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medium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medium">
        <color theme="1"/>
      </bottom>
      <diagonal/>
    </border>
    <border>
      <left style="thick">
        <color rgb="FFFF0000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ck">
        <color rgb="FFFF0000"/>
      </right>
      <top style="medium">
        <color theme="1"/>
      </top>
      <bottom style="medium">
        <color theme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medium">
        <color theme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ck">
        <color rgb="FFFF0000"/>
      </right>
      <top/>
      <bottom style="medium">
        <color theme="1"/>
      </bottom>
      <diagonal/>
    </border>
    <border>
      <left style="thick">
        <color rgb="FFFF0000"/>
      </left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theme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ck">
        <color rgb="FFFF0000"/>
      </right>
      <top style="medium">
        <color theme="1"/>
      </top>
      <bottom/>
      <diagonal/>
    </border>
    <border>
      <left style="thick">
        <color rgb="FFFF0000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rgb="FFFF0000"/>
      </right>
      <top/>
      <bottom/>
      <diagonal/>
    </border>
    <border>
      <left style="thin">
        <color theme="1"/>
      </left>
      <right style="thick">
        <color rgb="FFFF0000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thin">
        <color rgb="FFFF00FF"/>
      </bottom>
      <diagonal/>
    </border>
    <border>
      <left/>
      <right style="thin">
        <color rgb="FFFF99FF"/>
      </right>
      <top/>
      <bottom/>
      <diagonal/>
    </border>
    <border>
      <left style="thin">
        <color rgb="FFFF99FF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99FF"/>
      </left>
      <right/>
      <top/>
      <bottom style="thin">
        <color rgb="FFFF99FF"/>
      </bottom>
      <diagonal/>
    </border>
    <border>
      <left/>
      <right/>
      <top/>
      <bottom style="thin">
        <color rgb="FFFF99FF"/>
      </bottom>
      <diagonal/>
    </border>
    <border>
      <left/>
      <right style="thin">
        <color rgb="FFFF99FF"/>
      </right>
      <top/>
      <bottom style="thin">
        <color rgb="FFFF99FF"/>
      </bottom>
      <diagonal/>
    </border>
    <border>
      <left style="thin">
        <color rgb="FFFF99FF"/>
      </left>
      <right/>
      <top/>
      <bottom style="thin">
        <color rgb="FFFF00F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99CC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rgb="FFFF0000"/>
      </left>
      <right style="thin">
        <color theme="1"/>
      </right>
      <top style="medium">
        <color indexed="64"/>
      </top>
      <bottom/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theme="1"/>
      </bottom>
      <diagonal/>
    </border>
    <border>
      <left style="thick">
        <color rgb="FFFF0000"/>
      </left>
      <right/>
      <top style="thin">
        <color theme="1"/>
      </top>
      <bottom style="thin">
        <color auto="1"/>
      </bottom>
      <diagonal/>
    </border>
    <border>
      <left style="thick">
        <color rgb="FFFF0000"/>
      </left>
      <right/>
      <top style="medium">
        <color indexed="64"/>
      </top>
      <bottom style="thin">
        <color theme="1"/>
      </bottom>
      <diagonal/>
    </border>
    <border>
      <left style="thick">
        <color rgb="FFFF0000"/>
      </left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41" fontId="5" fillId="0" borderId="1" xfId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Border="1">
      <alignment vertical="center"/>
    </xf>
    <xf numFmtId="41" fontId="5" fillId="0" borderId="20" xfId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1" fontId="5" fillId="0" borderId="8" xfId="1" applyFont="1" applyBorder="1" applyAlignment="1">
      <alignment horizontal="center" vertical="center"/>
    </xf>
    <xf numFmtId="41" fontId="5" fillId="0" borderId="32" xfId="1" applyFont="1" applyFill="1" applyBorder="1" applyAlignment="1">
      <alignment horizontal="center" vertical="center"/>
    </xf>
    <xf numFmtId="41" fontId="5" fillId="0" borderId="33" xfId="1" applyFont="1" applyFill="1" applyBorder="1" applyAlignment="1">
      <alignment horizontal="center" vertical="center"/>
    </xf>
    <xf numFmtId="41" fontId="5" fillId="0" borderId="32" xfId="1" applyFont="1" applyBorder="1">
      <alignment vertical="center"/>
    </xf>
    <xf numFmtId="41" fontId="5" fillId="0" borderId="10" xfId="1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41" fontId="5" fillId="0" borderId="43" xfId="1" applyFont="1" applyFill="1" applyBorder="1" applyAlignment="1">
      <alignment horizontal="center" vertical="center"/>
    </xf>
    <xf numFmtId="41" fontId="5" fillId="0" borderId="42" xfId="1" applyFont="1" applyBorder="1">
      <alignment vertical="center"/>
    </xf>
    <xf numFmtId="41" fontId="5" fillId="0" borderId="43" xfId="1" applyFont="1" applyBorder="1">
      <alignment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9" fillId="0" borderId="0" xfId="3" applyAlignment="1">
      <alignment horizontal="center" vertical="center"/>
    </xf>
    <xf numFmtId="41" fontId="0" fillId="0" borderId="0" xfId="4" applyFont="1" applyAlignment="1">
      <alignment horizontal="center" vertical="center"/>
    </xf>
    <xf numFmtId="0" fontId="9" fillId="0" borderId="0" xfId="3" applyAlignment="1">
      <alignment horizontal="left" vertical="center"/>
    </xf>
    <xf numFmtId="176" fontId="5" fillId="3" borderId="45" xfId="0" applyNumberFormat="1" applyFont="1" applyFill="1" applyBorder="1" applyAlignment="1">
      <alignment vertical="center" wrapText="1"/>
    </xf>
    <xf numFmtId="176" fontId="5" fillId="3" borderId="44" xfId="0" applyNumberFormat="1" applyFont="1" applyFill="1" applyBorder="1" applyAlignment="1">
      <alignment vertical="center" wrapText="1"/>
    </xf>
    <xf numFmtId="176" fontId="5" fillId="3" borderId="46" xfId="0" applyNumberFormat="1" applyFont="1" applyFill="1" applyBorder="1" applyAlignment="1">
      <alignment vertical="center" wrapText="1"/>
    </xf>
    <xf numFmtId="176" fontId="5" fillId="3" borderId="50" xfId="0" applyNumberFormat="1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41" fontId="5" fillId="8" borderId="10" xfId="1" applyFont="1" applyFill="1" applyBorder="1" applyAlignment="1">
      <alignment horizontal="center" vertical="center"/>
    </xf>
    <xf numFmtId="41" fontId="5" fillId="8" borderId="1" xfId="1" applyFont="1" applyFill="1" applyBorder="1" applyAlignment="1">
      <alignment horizontal="center" vertical="center"/>
    </xf>
    <xf numFmtId="41" fontId="5" fillId="8" borderId="32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5" fillId="0" borderId="52" xfId="1" applyFont="1" applyFill="1" applyBorder="1" applyAlignment="1">
      <alignment horizontal="center" vertical="center"/>
    </xf>
    <xf numFmtId="41" fontId="5" fillId="0" borderId="53" xfId="1" applyFont="1" applyFill="1" applyBorder="1" applyAlignment="1">
      <alignment horizontal="center" vertical="center"/>
    </xf>
    <xf numFmtId="41" fontId="5" fillId="0" borderId="54" xfId="1" applyFont="1" applyFill="1" applyBorder="1" applyAlignment="1">
      <alignment horizontal="center" vertical="center"/>
    </xf>
    <xf numFmtId="9" fontId="7" fillId="0" borderId="52" xfId="2" applyFont="1" applyBorder="1" applyAlignment="1">
      <alignment horizontal="center" vertical="center"/>
    </xf>
    <xf numFmtId="9" fontId="7" fillId="0" borderId="53" xfId="2" applyFont="1" applyBorder="1" applyAlignment="1">
      <alignment horizontal="center" vertical="center"/>
    </xf>
    <xf numFmtId="9" fontId="7" fillId="0" borderId="54" xfId="2" applyFont="1" applyBorder="1" applyAlignment="1">
      <alignment horizontal="center" vertical="center"/>
    </xf>
    <xf numFmtId="41" fontId="5" fillId="0" borderId="47" xfId="1" applyFont="1" applyFill="1" applyBorder="1" applyAlignment="1">
      <alignment horizontal="center" vertical="center"/>
    </xf>
    <xf numFmtId="41" fontId="5" fillId="0" borderId="48" xfId="1" applyFont="1" applyFill="1" applyBorder="1" applyAlignment="1">
      <alignment horizontal="center" vertical="center"/>
    </xf>
    <xf numFmtId="41" fontId="5" fillId="0" borderId="49" xfId="1" applyFont="1" applyFill="1" applyBorder="1" applyAlignment="1">
      <alignment horizontal="center" vertical="center"/>
    </xf>
    <xf numFmtId="9" fontId="7" fillId="0" borderId="53" xfId="2" applyNumberFormat="1" applyFont="1" applyBorder="1" applyAlignment="1">
      <alignment horizontal="center" vertical="center"/>
    </xf>
    <xf numFmtId="41" fontId="5" fillId="0" borderId="40" xfId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40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41" fontId="5" fillId="0" borderId="24" xfId="1" applyFont="1" applyFill="1" applyBorder="1" applyAlignment="1">
      <alignment horizontal="center" vertical="center"/>
    </xf>
    <xf numFmtId="41" fontId="5" fillId="0" borderId="12" xfId="1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41" fontId="5" fillId="0" borderId="60" xfId="1" applyFont="1" applyBorder="1" applyAlignment="1">
      <alignment horizontal="center" vertical="center"/>
    </xf>
    <xf numFmtId="41" fontId="5" fillId="0" borderId="61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41" fontId="5" fillId="0" borderId="4" xfId="1" applyFont="1" applyFill="1" applyBorder="1" applyAlignment="1">
      <alignment horizontal="center" vertical="center"/>
    </xf>
    <xf numFmtId="41" fontId="5" fillId="8" borderId="3" xfId="1" applyFont="1" applyFill="1" applyBorder="1" applyAlignment="1">
      <alignment horizontal="center" vertical="center"/>
    </xf>
    <xf numFmtId="41" fontId="5" fillId="8" borderId="31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1" fontId="5" fillId="0" borderId="16" xfId="1" applyFont="1" applyBorder="1" applyAlignment="1">
      <alignment horizontal="center" vertical="center"/>
    </xf>
    <xf numFmtId="41" fontId="5" fillId="0" borderId="39" xfId="1" applyFont="1" applyFill="1" applyBorder="1" applyAlignment="1">
      <alignment horizontal="center" vertical="center"/>
    </xf>
    <xf numFmtId="41" fontId="5" fillId="0" borderId="17" xfId="1" applyFont="1" applyFill="1" applyBorder="1" applyAlignment="1">
      <alignment horizontal="center" vertical="center"/>
    </xf>
    <xf numFmtId="41" fontId="5" fillId="0" borderId="18" xfId="1" applyFont="1" applyFill="1" applyBorder="1" applyAlignment="1">
      <alignment horizontal="center" vertical="center"/>
    </xf>
    <xf numFmtId="41" fontId="5" fillId="8" borderId="18" xfId="1" applyFont="1" applyFill="1" applyBorder="1" applyAlignment="1">
      <alignment horizontal="center" vertical="center"/>
    </xf>
    <xf numFmtId="41" fontId="5" fillId="8" borderId="35" xfId="1" applyFont="1" applyFill="1" applyBorder="1" applyAlignment="1">
      <alignment horizontal="center" vertical="center"/>
    </xf>
    <xf numFmtId="41" fontId="5" fillId="8" borderId="6" xfId="1" applyFont="1" applyFill="1" applyBorder="1" applyAlignment="1">
      <alignment horizontal="center" vertical="center"/>
    </xf>
    <xf numFmtId="41" fontId="5" fillId="8" borderId="4" xfId="1" applyFont="1" applyFill="1" applyBorder="1" applyAlignment="1">
      <alignment horizontal="center" vertical="center"/>
    </xf>
    <xf numFmtId="41" fontId="5" fillId="0" borderId="31" xfId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1" fontId="5" fillId="0" borderId="62" xfId="1" applyFont="1" applyBorder="1" applyAlignment="1">
      <alignment horizontal="center" vertical="center"/>
    </xf>
    <xf numFmtId="41" fontId="5" fillId="8" borderId="17" xfId="1" applyFont="1" applyFill="1" applyBorder="1" applyAlignment="1">
      <alignment horizontal="center" vertical="center"/>
    </xf>
    <xf numFmtId="41" fontId="5" fillId="0" borderId="63" xfId="1" applyFont="1" applyFill="1" applyBorder="1" applyAlignment="1">
      <alignment horizontal="center" vertical="center"/>
    </xf>
    <xf numFmtId="41" fontId="5" fillId="0" borderId="21" xfId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41" fontId="3" fillId="4" borderId="30" xfId="1" applyFont="1" applyFill="1" applyBorder="1" applyAlignment="1">
      <alignment horizontal="center" vertical="center"/>
    </xf>
    <xf numFmtId="41" fontId="3" fillId="4" borderId="64" xfId="1" applyFont="1" applyFill="1" applyBorder="1" applyAlignment="1">
      <alignment horizontal="center" vertical="center"/>
    </xf>
    <xf numFmtId="41" fontId="3" fillId="4" borderId="38" xfId="1" applyFont="1" applyFill="1" applyBorder="1" applyAlignment="1">
      <alignment horizontal="center" vertical="center"/>
    </xf>
    <xf numFmtId="41" fontId="3" fillId="4" borderId="19" xfId="1" applyFont="1" applyFill="1" applyBorder="1" applyAlignment="1">
      <alignment horizontal="center" vertical="center"/>
    </xf>
    <xf numFmtId="41" fontId="3" fillId="4" borderId="36" xfId="1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5" fillId="0" borderId="60" xfId="1" applyFont="1" applyBorder="1" applyAlignment="1">
      <alignment vertical="center"/>
    </xf>
    <xf numFmtId="41" fontId="5" fillId="0" borderId="62" xfId="1" applyFont="1" applyBorder="1" applyAlignment="1">
      <alignment vertical="center"/>
    </xf>
    <xf numFmtId="41" fontId="5" fillId="0" borderId="67" xfId="1" applyFont="1" applyFill="1" applyBorder="1" applyAlignment="1">
      <alignment horizontal="center" vertical="center"/>
    </xf>
    <xf numFmtId="41" fontId="5" fillId="0" borderId="35" xfId="1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9" fontId="7" fillId="0" borderId="68" xfId="2" applyFont="1" applyBorder="1" applyAlignment="1">
      <alignment horizontal="center" vertical="center"/>
    </xf>
    <xf numFmtId="9" fontId="7" fillId="0" borderId="69" xfId="2" applyFont="1" applyBorder="1" applyAlignment="1">
      <alignment horizontal="center" vertical="center"/>
    </xf>
    <xf numFmtId="9" fontId="7" fillId="0" borderId="70" xfId="2" applyFont="1" applyBorder="1" applyAlignment="1">
      <alignment horizontal="center" vertical="center"/>
    </xf>
    <xf numFmtId="9" fontId="7" fillId="0" borderId="71" xfId="2" applyFont="1" applyBorder="1" applyAlignment="1">
      <alignment horizontal="center" vertical="center"/>
    </xf>
    <xf numFmtId="9" fontId="7" fillId="0" borderId="72" xfId="2" applyFont="1" applyBorder="1" applyAlignment="1">
      <alignment horizontal="center" vertical="center"/>
    </xf>
    <xf numFmtId="9" fontId="7" fillId="0" borderId="73" xfId="2" applyFont="1" applyBorder="1" applyAlignment="1">
      <alignment horizontal="center" vertical="center"/>
    </xf>
    <xf numFmtId="9" fontId="3" fillId="4" borderId="74" xfId="1" applyNumberFormat="1" applyFont="1" applyFill="1" applyBorder="1" applyAlignment="1">
      <alignment horizontal="center" vertical="center"/>
    </xf>
    <xf numFmtId="9" fontId="3" fillId="4" borderId="75" xfId="1" applyNumberFormat="1" applyFont="1" applyFill="1" applyBorder="1" applyAlignment="1">
      <alignment horizontal="center" vertical="center"/>
    </xf>
    <xf numFmtId="9" fontId="3" fillId="4" borderId="76" xfId="1" applyNumberFormat="1" applyFont="1" applyFill="1" applyBorder="1" applyAlignment="1">
      <alignment horizontal="center" vertical="center"/>
    </xf>
    <xf numFmtId="0" fontId="5" fillId="3" borderId="78" xfId="0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0" fontId="5" fillId="3" borderId="80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41" fontId="3" fillId="4" borderId="74" xfId="1" applyFont="1" applyFill="1" applyBorder="1" applyAlignment="1">
      <alignment horizontal="center" vertical="center"/>
    </xf>
    <xf numFmtId="41" fontId="3" fillId="4" borderId="75" xfId="1" applyFont="1" applyFill="1" applyBorder="1" applyAlignment="1">
      <alignment horizontal="center" vertical="center"/>
    </xf>
    <xf numFmtId="41" fontId="3" fillId="4" borderId="76" xfId="1" applyFont="1" applyFill="1" applyBorder="1" applyAlignment="1">
      <alignment horizontal="center" vertical="center"/>
    </xf>
    <xf numFmtId="41" fontId="5" fillId="0" borderId="68" xfId="1" applyFont="1" applyFill="1" applyBorder="1" applyAlignment="1">
      <alignment horizontal="center" vertical="center"/>
    </xf>
    <xf numFmtId="41" fontId="5" fillId="0" borderId="69" xfId="1" applyFont="1" applyFill="1" applyBorder="1" applyAlignment="1">
      <alignment horizontal="center" vertical="center"/>
    </xf>
    <xf numFmtId="41" fontId="5" fillId="0" borderId="70" xfId="1" applyFont="1" applyFill="1" applyBorder="1" applyAlignment="1">
      <alignment horizontal="center" vertical="center"/>
    </xf>
    <xf numFmtId="41" fontId="5" fillId="0" borderId="71" xfId="1" applyFont="1" applyFill="1" applyBorder="1" applyAlignment="1">
      <alignment horizontal="center" vertical="center"/>
    </xf>
    <xf numFmtId="41" fontId="5" fillId="0" borderId="72" xfId="1" applyFont="1" applyFill="1" applyBorder="1" applyAlignment="1">
      <alignment horizontal="center" vertical="center"/>
    </xf>
    <xf numFmtId="41" fontId="5" fillId="0" borderId="73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horizontal="center" vertical="center"/>
    </xf>
    <xf numFmtId="41" fontId="5" fillId="0" borderId="82" xfId="1" applyFont="1" applyFill="1" applyBorder="1" applyAlignment="1">
      <alignment horizontal="center" vertical="center"/>
    </xf>
    <xf numFmtId="41" fontId="5" fillId="0" borderId="83" xfId="1" applyFont="1" applyFill="1" applyBorder="1" applyAlignment="1">
      <alignment horizontal="center" vertical="center"/>
    </xf>
    <xf numFmtId="41" fontId="5" fillId="0" borderId="84" xfId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41" fontId="5" fillId="0" borderId="85" xfId="1" applyFont="1" applyFill="1" applyBorder="1" applyAlignment="1">
      <alignment horizontal="center" vertical="center"/>
    </xf>
    <xf numFmtId="41" fontId="5" fillId="0" borderId="62" xfId="1" applyFont="1" applyFill="1" applyBorder="1" applyAlignment="1">
      <alignment horizontal="center" vertical="center"/>
    </xf>
    <xf numFmtId="41" fontId="5" fillId="0" borderId="77" xfId="1" applyFont="1" applyFill="1" applyBorder="1" applyAlignment="1">
      <alignment horizontal="center" vertical="center"/>
    </xf>
    <xf numFmtId="41" fontId="3" fillId="4" borderId="86" xfId="1" applyFont="1" applyFill="1" applyBorder="1" applyAlignment="1">
      <alignment horizontal="center" vertical="center"/>
    </xf>
    <xf numFmtId="41" fontId="3" fillId="4" borderId="87" xfId="1" applyFont="1" applyFill="1" applyBorder="1" applyAlignment="1">
      <alignment horizontal="center" vertical="center"/>
    </xf>
    <xf numFmtId="41" fontId="3" fillId="4" borderId="88" xfId="1" applyFont="1" applyFill="1" applyBorder="1" applyAlignment="1">
      <alignment horizontal="center" vertical="center"/>
    </xf>
    <xf numFmtId="41" fontId="5" fillId="0" borderId="89" xfId="1" applyFont="1" applyFill="1" applyBorder="1" applyAlignment="1">
      <alignment horizontal="center" vertical="center"/>
    </xf>
    <xf numFmtId="41" fontId="5" fillId="0" borderId="90" xfId="1" applyFont="1" applyFill="1" applyBorder="1" applyAlignment="1">
      <alignment horizontal="center" vertical="center"/>
    </xf>
    <xf numFmtId="41" fontId="5" fillId="0" borderId="91" xfId="1" applyFont="1" applyFill="1" applyBorder="1" applyAlignment="1">
      <alignment horizontal="center" vertical="center"/>
    </xf>
    <xf numFmtId="41" fontId="5" fillId="0" borderId="92" xfId="1" applyFont="1" applyFill="1" applyBorder="1" applyAlignment="1">
      <alignment horizontal="center" vertical="center"/>
    </xf>
    <xf numFmtId="41" fontId="5" fillId="0" borderId="93" xfId="1" applyFont="1" applyFill="1" applyBorder="1" applyAlignment="1">
      <alignment horizontal="center" vertical="center"/>
    </xf>
    <xf numFmtId="41" fontId="5" fillId="0" borderId="94" xfId="1" applyFont="1" applyFill="1" applyBorder="1" applyAlignment="1">
      <alignment horizontal="center" vertical="center"/>
    </xf>
    <xf numFmtId="41" fontId="5" fillId="0" borderId="95" xfId="1" applyFont="1" applyFill="1" applyBorder="1" applyAlignment="1">
      <alignment horizontal="center" vertical="center"/>
    </xf>
    <xf numFmtId="9" fontId="5" fillId="3" borderId="96" xfId="0" applyNumberFormat="1" applyFont="1" applyFill="1" applyBorder="1" applyAlignment="1">
      <alignment horizontal="center" vertical="center"/>
    </xf>
    <xf numFmtId="9" fontId="5" fillId="3" borderId="79" xfId="0" applyNumberFormat="1" applyFont="1" applyFill="1" applyBorder="1" applyAlignment="1">
      <alignment horizontal="center" vertical="center"/>
    </xf>
    <xf numFmtId="9" fontId="5" fillId="3" borderId="81" xfId="0" applyNumberFormat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8" fillId="0" borderId="1" xfId="1" applyFont="1" applyBorder="1" applyAlignment="1">
      <alignment horizontal="right" vertical="center"/>
    </xf>
    <xf numFmtId="41" fontId="0" fillId="0" borderId="1" xfId="1" applyFont="1" applyBorder="1" applyAlignment="1">
      <alignment vertical="center" shrinkToFit="1"/>
    </xf>
    <xf numFmtId="0" fontId="14" fillId="0" borderId="0" xfId="0" applyFont="1">
      <alignment vertical="center"/>
    </xf>
    <xf numFmtId="41" fontId="3" fillId="4" borderId="101" xfId="1" applyFont="1" applyFill="1" applyBorder="1" applyAlignment="1">
      <alignment horizontal="center" vertical="center"/>
    </xf>
    <xf numFmtId="41" fontId="3" fillId="4" borderId="102" xfId="1" applyFont="1" applyFill="1" applyBorder="1" applyAlignment="1">
      <alignment horizontal="center" vertical="center"/>
    </xf>
    <xf numFmtId="41" fontId="3" fillId="4" borderId="100" xfId="1" applyFont="1" applyFill="1" applyBorder="1" applyAlignment="1">
      <alignment horizontal="center" vertical="center"/>
    </xf>
    <xf numFmtId="41" fontId="3" fillId="4" borderId="27" xfId="1" applyFont="1" applyFill="1" applyBorder="1" applyAlignment="1">
      <alignment horizontal="center" vertical="center"/>
    </xf>
    <xf numFmtId="41" fontId="3" fillId="4" borderId="103" xfId="1" applyFont="1" applyFill="1" applyBorder="1" applyAlignment="1">
      <alignment horizontal="center" vertical="center"/>
    </xf>
    <xf numFmtId="9" fontId="3" fillId="4" borderId="104" xfId="1" applyNumberFormat="1" applyFont="1" applyFill="1" applyBorder="1" applyAlignment="1">
      <alignment horizontal="center" vertical="center"/>
    </xf>
    <xf numFmtId="9" fontId="3" fillId="4" borderId="105" xfId="1" applyNumberFormat="1" applyFont="1" applyFill="1" applyBorder="1" applyAlignment="1">
      <alignment horizontal="center" vertical="center"/>
    </xf>
    <xf numFmtId="9" fontId="3" fillId="4" borderId="106" xfId="1" applyNumberFormat="1" applyFont="1" applyFill="1" applyBorder="1" applyAlignment="1">
      <alignment horizontal="center" vertical="center"/>
    </xf>
    <xf numFmtId="41" fontId="5" fillId="0" borderId="57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41" fontId="5" fillId="0" borderId="12" xfId="1" applyFont="1" applyBorder="1">
      <alignment vertical="center"/>
    </xf>
    <xf numFmtId="41" fontId="5" fillId="0" borderId="58" xfId="1" applyFont="1" applyBorder="1">
      <alignment vertical="center"/>
    </xf>
    <xf numFmtId="41" fontId="3" fillId="5" borderId="30" xfId="1" applyFont="1" applyFill="1" applyBorder="1" applyAlignment="1">
      <alignment horizontal="center" vertical="center"/>
    </xf>
    <xf numFmtId="41" fontId="3" fillId="5" borderId="64" xfId="1" applyFont="1" applyFill="1" applyBorder="1" applyAlignment="1">
      <alignment horizontal="center" vertical="center"/>
    </xf>
    <xf numFmtId="41" fontId="3" fillId="5" borderId="38" xfId="1" applyFont="1" applyFill="1" applyBorder="1" applyAlignment="1">
      <alignment horizontal="center" vertical="center"/>
    </xf>
    <xf numFmtId="41" fontId="3" fillId="5" borderId="19" xfId="1" applyFont="1" applyFill="1" applyBorder="1" applyAlignment="1">
      <alignment horizontal="center" vertical="center"/>
    </xf>
    <xf numFmtId="41" fontId="3" fillId="5" borderId="36" xfId="1" applyFont="1" applyFill="1" applyBorder="1" applyAlignment="1">
      <alignment horizontal="center" vertical="center"/>
    </xf>
    <xf numFmtId="41" fontId="5" fillId="0" borderId="37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1" xfId="1" applyFont="1" applyBorder="1">
      <alignment vertical="center"/>
    </xf>
    <xf numFmtId="41" fontId="5" fillId="0" borderId="34" xfId="1" applyFont="1" applyBorder="1">
      <alignment vertical="center"/>
    </xf>
    <xf numFmtId="41" fontId="3" fillId="6" borderId="113" xfId="0" applyNumberFormat="1" applyFont="1" applyFill="1" applyBorder="1">
      <alignment vertical="center"/>
    </xf>
    <xf numFmtId="41" fontId="3" fillId="6" borderId="114" xfId="0" applyNumberFormat="1" applyFont="1" applyFill="1" applyBorder="1">
      <alignment vertical="center"/>
    </xf>
    <xf numFmtId="41" fontId="3" fillId="6" borderId="112" xfId="0" applyNumberFormat="1" applyFont="1" applyFill="1" applyBorder="1">
      <alignment vertical="center"/>
    </xf>
    <xf numFmtId="41" fontId="3" fillId="6" borderId="66" xfId="0" applyNumberFormat="1" applyFont="1" applyFill="1" applyBorder="1">
      <alignment vertical="center"/>
    </xf>
    <xf numFmtId="41" fontId="3" fillId="6" borderId="115" xfId="0" applyNumberFormat="1" applyFont="1" applyFill="1" applyBorder="1">
      <alignment vertical="center"/>
    </xf>
    <xf numFmtId="41" fontId="3" fillId="5" borderId="30" xfId="1" applyFont="1" applyFill="1" applyBorder="1">
      <alignment vertical="center"/>
    </xf>
    <xf numFmtId="41" fontId="3" fillId="5" borderId="64" xfId="1" applyFont="1" applyFill="1" applyBorder="1">
      <alignment vertical="center"/>
    </xf>
    <xf numFmtId="41" fontId="3" fillId="5" borderId="38" xfId="1" applyFont="1" applyFill="1" applyBorder="1">
      <alignment vertical="center"/>
    </xf>
    <xf numFmtId="41" fontId="3" fillId="5" borderId="19" xfId="1" applyFont="1" applyFill="1" applyBorder="1">
      <alignment vertical="center"/>
    </xf>
    <xf numFmtId="41" fontId="3" fillId="5" borderId="36" xfId="1" applyFont="1" applyFill="1" applyBorder="1">
      <alignment vertical="center"/>
    </xf>
    <xf numFmtId="0" fontId="3" fillId="6" borderId="66" xfId="0" applyFont="1" applyFill="1" applyBorder="1" applyAlignment="1">
      <alignment horizontal="center" vertical="center"/>
    </xf>
    <xf numFmtId="0" fontId="3" fillId="6" borderId="113" xfId="0" applyFont="1" applyFill="1" applyBorder="1" applyAlignment="1">
      <alignment horizontal="center" vertical="center"/>
    </xf>
    <xf numFmtId="41" fontId="3" fillId="6" borderId="116" xfId="0" applyNumberFormat="1" applyFont="1" applyFill="1" applyBorder="1">
      <alignment vertical="center"/>
    </xf>
    <xf numFmtId="41" fontId="3" fillId="6" borderId="117" xfId="0" applyNumberFormat="1" applyFont="1" applyFill="1" applyBorder="1">
      <alignment vertical="center"/>
    </xf>
    <xf numFmtId="41" fontId="3" fillId="6" borderId="118" xfId="0" applyNumberFormat="1" applyFont="1" applyFill="1" applyBorder="1">
      <alignment vertical="center"/>
    </xf>
    <xf numFmtId="41" fontId="3" fillId="5" borderId="119" xfId="1" applyFont="1" applyFill="1" applyBorder="1">
      <alignment vertical="center"/>
    </xf>
    <xf numFmtId="41" fontId="3" fillId="5" borderId="120" xfId="1" applyFont="1" applyFill="1" applyBorder="1">
      <alignment vertical="center"/>
    </xf>
    <xf numFmtId="41" fontId="3" fillId="4" borderId="121" xfId="1" applyFont="1" applyFill="1" applyBorder="1" applyAlignment="1">
      <alignment horizontal="center" vertical="center"/>
    </xf>
    <xf numFmtId="41" fontId="3" fillId="4" borderId="104" xfId="1" applyFont="1" applyFill="1" applyBorder="1" applyAlignment="1">
      <alignment horizontal="center" vertical="center"/>
    </xf>
    <xf numFmtId="41" fontId="3" fillId="4" borderId="105" xfId="1" applyFont="1" applyFill="1" applyBorder="1" applyAlignment="1">
      <alignment horizontal="center" vertical="center"/>
    </xf>
    <xf numFmtId="41" fontId="3" fillId="4" borderId="106" xfId="1" applyFont="1" applyFill="1" applyBorder="1" applyAlignment="1">
      <alignment horizontal="center" vertical="center"/>
    </xf>
    <xf numFmtId="41" fontId="3" fillId="5" borderId="108" xfId="1" applyFont="1" applyFill="1" applyBorder="1" applyAlignment="1">
      <alignment horizontal="center" vertical="center"/>
    </xf>
    <xf numFmtId="41" fontId="3" fillId="5" borderId="109" xfId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1" fontId="3" fillId="4" borderId="122" xfId="1" applyFont="1" applyFill="1" applyBorder="1" applyAlignment="1">
      <alignment horizontal="center" vertical="center"/>
    </xf>
    <xf numFmtId="41" fontId="3" fillId="4" borderId="123" xfId="1" applyFont="1" applyFill="1" applyBorder="1" applyAlignment="1">
      <alignment horizontal="center" vertical="center"/>
    </xf>
    <xf numFmtId="41" fontId="3" fillId="4" borderId="124" xfId="1" applyFont="1" applyFill="1" applyBorder="1" applyAlignment="1">
      <alignment horizontal="center" vertical="center"/>
    </xf>
    <xf numFmtId="41" fontId="3" fillId="5" borderId="119" xfId="1" applyFont="1" applyFill="1" applyBorder="1" applyAlignment="1">
      <alignment horizontal="center" vertical="center"/>
    </xf>
    <xf numFmtId="41" fontId="3" fillId="5" borderId="120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vertical="center" shrinkToFi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1" fontId="0" fillId="0" borderId="0" xfId="1" applyFont="1" applyBorder="1">
      <alignment vertical="center"/>
    </xf>
    <xf numFmtId="41" fontId="0" fillId="0" borderId="0" xfId="1" applyFont="1" applyBorder="1" applyAlignment="1">
      <alignment vertical="center" shrinkToFit="1"/>
    </xf>
    <xf numFmtId="0" fontId="15" fillId="0" borderId="0" xfId="5" applyFont="1">
      <alignment vertical="center"/>
    </xf>
    <xf numFmtId="0" fontId="16" fillId="0" borderId="0" xfId="3" applyFont="1">
      <alignment vertical="center"/>
    </xf>
    <xf numFmtId="0" fontId="15" fillId="0" borderId="129" xfId="5" applyFont="1" applyBorder="1">
      <alignment vertical="center"/>
    </xf>
    <xf numFmtId="0" fontId="15" fillId="0" borderId="130" xfId="5" applyFont="1" applyBorder="1">
      <alignment vertical="center"/>
    </xf>
    <xf numFmtId="0" fontId="15" fillId="0" borderId="131" xfId="5" applyFont="1" applyBorder="1">
      <alignment vertical="center"/>
    </xf>
    <xf numFmtId="0" fontId="15" fillId="0" borderId="132" xfId="5" applyFont="1" applyBorder="1">
      <alignment vertical="center"/>
    </xf>
    <xf numFmtId="0" fontId="15" fillId="0" borderId="133" xfId="5" applyFont="1" applyBorder="1">
      <alignment vertical="center"/>
    </xf>
    <xf numFmtId="0" fontId="15" fillId="0" borderId="134" xfId="5" applyFont="1" applyBorder="1">
      <alignment vertical="center"/>
    </xf>
    <xf numFmtId="0" fontId="15" fillId="0" borderId="135" xfId="5" applyFont="1" applyBorder="1">
      <alignment vertical="center"/>
    </xf>
    <xf numFmtId="0" fontId="15" fillId="0" borderId="136" xfId="5" applyFont="1" applyBorder="1">
      <alignment vertical="center"/>
    </xf>
    <xf numFmtId="0" fontId="15" fillId="0" borderId="28" xfId="5" applyFont="1" applyBorder="1">
      <alignment vertical="center"/>
    </xf>
    <xf numFmtId="0" fontId="15" fillId="0" borderId="37" xfId="5" applyFont="1" applyBorder="1">
      <alignment vertical="center"/>
    </xf>
    <xf numFmtId="0" fontId="15" fillId="0" borderId="29" xfId="5" applyFont="1" applyBorder="1">
      <alignment vertical="center"/>
    </xf>
    <xf numFmtId="0" fontId="15" fillId="0" borderId="57" xfId="5" applyFont="1" applyBorder="1">
      <alignment vertical="center"/>
    </xf>
    <xf numFmtId="0" fontId="15" fillId="0" borderId="137" xfId="5" applyFont="1" applyBorder="1">
      <alignment vertical="center"/>
    </xf>
    <xf numFmtId="0" fontId="15" fillId="0" borderId="138" xfId="5" applyFont="1" applyBorder="1">
      <alignment vertical="center"/>
    </xf>
    <xf numFmtId="0" fontId="15" fillId="0" borderId="139" xfId="5" applyFont="1" applyBorder="1">
      <alignment vertical="center"/>
    </xf>
    <xf numFmtId="0" fontId="15" fillId="0" borderId="140" xfId="5" applyFont="1" applyBorder="1">
      <alignment vertical="center"/>
    </xf>
    <xf numFmtId="0" fontId="15" fillId="0" borderId="141" xfId="5" applyFont="1" applyBorder="1">
      <alignment vertical="center"/>
    </xf>
    <xf numFmtId="0" fontId="15" fillId="0" borderId="142" xfId="5" applyFont="1" applyBorder="1">
      <alignment vertical="center"/>
    </xf>
    <xf numFmtId="0" fontId="15" fillId="0" borderId="143" xfId="5" applyFont="1" applyBorder="1">
      <alignment vertical="center"/>
    </xf>
    <xf numFmtId="0" fontId="15" fillId="0" borderId="1" xfId="5" applyFont="1" applyBorder="1">
      <alignment vertical="center"/>
    </xf>
    <xf numFmtId="0" fontId="18" fillId="0" borderId="0" xfId="5" applyFont="1">
      <alignment vertical="center"/>
    </xf>
    <xf numFmtId="0" fontId="15" fillId="10" borderId="0" xfId="5" applyFont="1" applyFill="1">
      <alignment vertical="center"/>
    </xf>
    <xf numFmtId="0" fontId="19" fillId="11" borderId="1" xfId="5" applyFont="1" applyFill="1" applyBorder="1">
      <alignment vertical="center"/>
    </xf>
    <xf numFmtId="0" fontId="15" fillId="7" borderId="1" xfId="5" applyFont="1" applyFill="1" applyBorder="1">
      <alignment vertical="center"/>
    </xf>
    <xf numFmtId="0" fontId="15" fillId="0" borderId="14" xfId="5" applyFont="1" applyBorder="1">
      <alignment vertical="center"/>
    </xf>
    <xf numFmtId="0" fontId="15" fillId="11" borderId="1" xfId="5" applyFont="1" applyFill="1" applyBorder="1">
      <alignment vertical="center"/>
    </xf>
    <xf numFmtId="0" fontId="15" fillId="0" borderId="144" xfId="5" applyFont="1" applyBorder="1">
      <alignment vertical="center"/>
    </xf>
    <xf numFmtId="0" fontId="7" fillId="0" borderId="0" xfId="5" applyFont="1">
      <alignment vertical="center"/>
    </xf>
    <xf numFmtId="0" fontId="15" fillId="12" borderId="1" xfId="5" applyFont="1" applyFill="1" applyBorder="1">
      <alignment vertical="center"/>
    </xf>
    <xf numFmtId="0" fontId="15" fillId="0" borderId="25" xfId="5" applyFont="1" applyBorder="1">
      <alignment vertical="center"/>
    </xf>
    <xf numFmtId="0" fontId="15" fillId="0" borderId="145" xfId="5" applyFont="1" applyBorder="1">
      <alignment vertical="center"/>
    </xf>
    <xf numFmtId="0" fontId="15" fillId="13" borderId="1" xfId="5" applyFont="1" applyFill="1" applyBorder="1">
      <alignment vertical="center"/>
    </xf>
    <xf numFmtId="17" fontId="7" fillId="0" borderId="0" xfId="5" applyNumberFormat="1" applyFont="1">
      <alignment vertical="center"/>
    </xf>
    <xf numFmtId="41" fontId="5" fillId="0" borderId="144" xfId="1" applyFont="1" applyBorder="1" applyAlignment="1">
      <alignment horizontal="center" vertical="center"/>
    </xf>
    <xf numFmtId="41" fontId="5" fillId="0" borderId="14" xfId="1" applyFont="1" applyBorder="1" applyAlignment="1">
      <alignment horizontal="center" vertical="center"/>
    </xf>
    <xf numFmtId="41" fontId="5" fillId="0" borderId="14" xfId="1" applyFont="1" applyBorder="1">
      <alignment vertical="center"/>
    </xf>
    <xf numFmtId="41" fontId="5" fillId="0" borderId="14" xfId="1" applyFont="1" applyFill="1" applyBorder="1" applyAlignment="1">
      <alignment horizontal="center" vertical="center"/>
    </xf>
    <xf numFmtId="41" fontId="5" fillId="0" borderId="147" xfId="1" applyFont="1" applyBorder="1">
      <alignment vertical="center"/>
    </xf>
    <xf numFmtId="41" fontId="5" fillId="0" borderId="151" xfId="1" applyFont="1" applyBorder="1">
      <alignment vertical="center"/>
    </xf>
    <xf numFmtId="41" fontId="5" fillId="0" borderId="3" xfId="1" applyFont="1" applyBorder="1">
      <alignment vertical="center"/>
    </xf>
    <xf numFmtId="41" fontId="5" fillId="0" borderId="92" xfId="1" applyFont="1" applyBorder="1">
      <alignment vertical="center"/>
    </xf>
    <xf numFmtId="41" fontId="5" fillId="0" borderId="85" xfId="1" applyFont="1" applyBorder="1">
      <alignment vertical="center"/>
    </xf>
    <xf numFmtId="41" fontId="5" fillId="0" borderId="18" xfId="1" applyFont="1" applyBorder="1">
      <alignment vertical="center"/>
    </xf>
    <xf numFmtId="41" fontId="5" fillId="0" borderId="62" xfId="1" applyFont="1" applyBorder="1">
      <alignment vertical="center"/>
    </xf>
    <xf numFmtId="41" fontId="3" fillId="5" borderId="152" xfId="1" applyFont="1" applyFill="1" applyBorder="1" applyAlignment="1">
      <alignment horizontal="center" vertical="center"/>
    </xf>
    <xf numFmtId="41" fontId="5" fillId="0" borderId="153" xfId="1" applyFont="1" applyFill="1" applyBorder="1" applyAlignment="1">
      <alignment horizontal="center" vertical="center"/>
    </xf>
    <xf numFmtId="41" fontId="5" fillId="0" borderId="154" xfId="1" applyFont="1" applyFill="1" applyBorder="1" applyAlignment="1">
      <alignment horizontal="center" vertical="center"/>
    </xf>
    <xf numFmtId="41" fontId="5" fillId="0" borderId="155" xfId="1" applyFont="1" applyFill="1" applyBorder="1" applyAlignment="1">
      <alignment horizontal="center" vertical="center"/>
    </xf>
    <xf numFmtId="41" fontId="5" fillId="0" borderId="151" xfId="1" applyFont="1" applyFill="1" applyBorder="1" applyAlignment="1">
      <alignment horizontal="center" vertical="center"/>
    </xf>
    <xf numFmtId="41" fontId="5" fillId="7" borderId="53" xfId="1" applyFont="1" applyFill="1" applyBorder="1" applyAlignment="1">
      <alignment horizontal="center" vertical="center"/>
    </xf>
    <xf numFmtId="9" fontId="7" fillId="5" borderId="107" xfId="2" applyFont="1" applyFill="1" applyBorder="1" applyAlignment="1">
      <alignment horizontal="center" vertical="center"/>
    </xf>
    <xf numFmtId="9" fontId="7" fillId="5" borderId="108" xfId="2" applyFont="1" applyFill="1" applyBorder="1" applyAlignment="1">
      <alignment horizontal="center" vertical="center"/>
    </xf>
    <xf numFmtId="9" fontId="7" fillId="5" borderId="109" xfId="2" applyFont="1" applyFill="1" applyBorder="1" applyAlignment="1">
      <alignment horizontal="center" vertical="center"/>
    </xf>
    <xf numFmtId="9" fontId="7" fillId="0" borderId="156" xfId="2" applyFont="1" applyBorder="1" applyAlignment="1">
      <alignment horizontal="center" vertical="center"/>
    </xf>
    <xf numFmtId="9" fontId="7" fillId="0" borderId="127" xfId="2" applyFont="1" applyBorder="1" applyAlignment="1">
      <alignment horizontal="center" vertical="center"/>
    </xf>
    <xf numFmtId="9" fontId="7" fillId="0" borderId="125" xfId="2" applyFont="1" applyBorder="1" applyAlignment="1">
      <alignment horizontal="center" vertical="center"/>
    </xf>
    <xf numFmtId="9" fontId="7" fillId="0" borderId="157" xfId="2" applyFont="1" applyBorder="1" applyAlignment="1">
      <alignment horizontal="center" vertical="center"/>
    </xf>
    <xf numFmtId="9" fontId="7" fillId="0" borderId="128" xfId="2" applyFont="1" applyBorder="1" applyAlignment="1">
      <alignment horizontal="center" vertical="center"/>
    </xf>
    <xf numFmtId="9" fontId="7" fillId="0" borderId="126" xfId="2" applyFont="1" applyBorder="1" applyAlignment="1">
      <alignment horizontal="center" vertical="center"/>
    </xf>
    <xf numFmtId="9" fontId="7" fillId="5" borderId="119" xfId="2" applyFont="1" applyFill="1" applyBorder="1" applyAlignment="1">
      <alignment horizontal="center" vertical="center"/>
    </xf>
    <xf numFmtId="9" fontId="7" fillId="5" borderId="19" xfId="2" applyFont="1" applyFill="1" applyBorder="1" applyAlignment="1">
      <alignment horizontal="center" vertical="center"/>
    </xf>
    <xf numFmtId="9" fontId="7" fillId="5" borderId="120" xfId="2" applyFont="1" applyFill="1" applyBorder="1" applyAlignment="1">
      <alignment horizontal="center" vertical="center"/>
    </xf>
    <xf numFmtId="9" fontId="6" fillId="7" borderId="116" xfId="2" applyFont="1" applyFill="1" applyBorder="1" applyAlignment="1">
      <alignment horizontal="center" vertical="center"/>
    </xf>
    <xf numFmtId="9" fontId="6" fillId="7" borderId="117" xfId="2" applyFont="1" applyFill="1" applyBorder="1" applyAlignment="1">
      <alignment horizontal="center" vertical="center"/>
    </xf>
    <xf numFmtId="9" fontId="6" fillId="7" borderId="118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41" fontId="8" fillId="2" borderId="1" xfId="1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41" fontId="0" fillId="2" borderId="1" xfId="1" applyFont="1" applyFill="1" applyBorder="1" applyAlignment="1">
      <alignment vertical="center" shrinkToFit="1"/>
    </xf>
    <xf numFmtId="41" fontId="0" fillId="2" borderId="14" xfId="1" applyFont="1" applyFill="1" applyBorder="1" applyAlignment="1">
      <alignment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1" fontId="5" fillId="0" borderId="60" xfId="1" applyFont="1" applyBorder="1" applyAlignment="1">
      <alignment horizontal="center" vertical="center"/>
    </xf>
    <xf numFmtId="41" fontId="5" fillId="0" borderId="41" xfId="1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41" fontId="5" fillId="0" borderId="40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1" fontId="5" fillId="0" borderId="150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6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3" fillId="4" borderId="98" xfId="0" applyFont="1" applyFill="1" applyBorder="1" applyAlignment="1">
      <alignment horizontal="center" vertical="center"/>
    </xf>
    <xf numFmtId="0" fontId="3" fillId="4" borderId="99" xfId="0" applyFont="1" applyFill="1" applyBorder="1" applyAlignment="1">
      <alignment horizontal="center" vertical="center"/>
    </xf>
    <xf numFmtId="0" fontId="3" fillId="4" borderId="10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6" borderId="111" xfId="0" applyFont="1" applyFill="1" applyBorder="1" applyAlignment="1">
      <alignment horizontal="center" vertical="center"/>
    </xf>
    <xf numFmtId="0" fontId="3" fillId="6" borderId="11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6" xfId="0" applyFont="1" applyBorder="1" applyAlignment="1">
      <alignment horizontal="center" vertical="center"/>
    </xf>
    <xf numFmtId="0" fontId="5" fillId="0" borderId="110" xfId="0" applyFont="1" applyBorder="1" applyAlignment="1">
      <alignment horizontal="center" vertical="center"/>
    </xf>
    <xf numFmtId="0" fontId="5" fillId="0" borderId="148" xfId="0" applyFont="1" applyBorder="1" applyAlignment="1">
      <alignment horizontal="center" vertical="center"/>
    </xf>
    <xf numFmtId="0" fontId="5" fillId="0" borderId="149" xfId="0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4"/>
    <cellStyle name="표준" xfId="0" builtinId="0"/>
    <cellStyle name="표준 2" xfId="3"/>
    <cellStyle name="표준 2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JP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emf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0" Type="http://schemas.openxmlformats.org/officeDocument/2006/relationships/image" Target="../media/image63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1038</xdr:rowOff>
    </xdr:from>
    <xdr:to>
      <xdr:col>15</xdr:col>
      <xdr:colOff>528484</xdr:colOff>
      <xdr:row>44</xdr:row>
      <xdr:rowOff>164633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07B080C-1270-44E3-B46E-3F5276E93900}"/>
            </a:ext>
          </a:extLst>
        </xdr:cNvPr>
        <xdr:cNvGrpSpPr/>
      </xdr:nvGrpSpPr>
      <xdr:grpSpPr>
        <a:xfrm>
          <a:off x="683559" y="505303"/>
          <a:ext cx="10098307" cy="7055212"/>
          <a:chOff x="610246" y="514419"/>
          <a:chExt cx="9071924" cy="7179807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3ABE4C7D-E8E1-4545-BAB6-D82F14B54D94}"/>
              </a:ext>
            </a:extLst>
          </xdr:cNvPr>
          <xdr:cNvGrpSpPr/>
        </xdr:nvGrpSpPr>
        <xdr:grpSpPr>
          <a:xfrm>
            <a:off x="610246" y="514419"/>
            <a:ext cx="9071924" cy="7179807"/>
            <a:chOff x="608920" y="511306"/>
            <a:chExt cx="9053359" cy="7137256"/>
          </a:xfrm>
        </xdr:grpSpPr>
        <xdr:grpSp>
          <xdr:nvGrpSpPr>
            <xdr:cNvPr id="5" name="그룹 4">
              <a:extLst>
                <a:ext uri="{FF2B5EF4-FFF2-40B4-BE49-F238E27FC236}">
                  <a16:creationId xmlns:a16="http://schemas.microsoft.com/office/drawing/2014/main" id="{917DA3E0-4975-4CB4-BB83-42D497D23DE0}"/>
                </a:ext>
              </a:extLst>
            </xdr:cNvPr>
            <xdr:cNvGrpSpPr/>
          </xdr:nvGrpSpPr>
          <xdr:grpSpPr>
            <a:xfrm>
              <a:off x="608920" y="511306"/>
              <a:ext cx="9053359" cy="7137256"/>
              <a:chOff x="608671" y="515744"/>
              <a:chExt cx="9049874" cy="7213133"/>
            </a:xfrm>
          </xdr:grpSpPr>
          <xdr:grpSp>
            <xdr:nvGrpSpPr>
              <xdr:cNvPr id="7" name="그룹 6">
                <a:extLst>
                  <a:ext uri="{FF2B5EF4-FFF2-40B4-BE49-F238E27FC236}">
                    <a16:creationId xmlns:a16="http://schemas.microsoft.com/office/drawing/2014/main" id="{F46814DE-820E-46FD-AC4C-EE4D79DC6118}"/>
                  </a:ext>
                </a:extLst>
              </xdr:cNvPr>
              <xdr:cNvGrpSpPr/>
            </xdr:nvGrpSpPr>
            <xdr:grpSpPr>
              <a:xfrm>
                <a:off x="608671" y="515744"/>
                <a:ext cx="9049874" cy="7213133"/>
                <a:chOff x="608671" y="1376573"/>
                <a:chExt cx="9112627" cy="7354792"/>
              </a:xfrm>
            </xdr:grpSpPr>
            <xdr:grpSp>
              <xdr:nvGrpSpPr>
                <xdr:cNvPr id="12" name="그룹 11">
                  <a:extLst>
                    <a:ext uri="{FF2B5EF4-FFF2-40B4-BE49-F238E27FC236}">
                      <a16:creationId xmlns:a16="http://schemas.microsoft.com/office/drawing/2014/main" id="{863CA1D2-A4F4-4CBD-833A-6887411BD9D1}"/>
                    </a:ext>
                  </a:extLst>
                </xdr:cNvPr>
                <xdr:cNvGrpSpPr/>
              </xdr:nvGrpSpPr>
              <xdr:grpSpPr>
                <a:xfrm>
                  <a:off x="608671" y="1376573"/>
                  <a:ext cx="9112627" cy="7354792"/>
                  <a:chOff x="609600" y="1384580"/>
                  <a:chExt cx="9125637" cy="7396823"/>
                </a:xfrm>
              </xdr:grpSpPr>
              <xdr:grpSp>
                <xdr:nvGrpSpPr>
                  <xdr:cNvPr id="14" name="그룹 13">
                    <a:extLst>
                      <a:ext uri="{FF2B5EF4-FFF2-40B4-BE49-F238E27FC236}">
                        <a16:creationId xmlns:a16="http://schemas.microsoft.com/office/drawing/2014/main" id="{738185AF-A17E-4CC0-AB8B-AB228E402110}"/>
                      </a:ext>
                    </a:extLst>
                  </xdr:cNvPr>
                  <xdr:cNvGrpSpPr/>
                </xdr:nvGrpSpPr>
                <xdr:grpSpPr>
                  <a:xfrm>
                    <a:off x="609600" y="1384580"/>
                    <a:ext cx="9125637" cy="7396823"/>
                    <a:chOff x="609600" y="2057401"/>
                    <a:chExt cx="9128568" cy="7462556"/>
                  </a:xfrm>
                </xdr:grpSpPr>
                <xdr:pic>
                  <xdr:nvPicPr>
                    <xdr:cNvPr id="17" name="그림 16">
                      <a:extLst>
                        <a:ext uri="{FF2B5EF4-FFF2-40B4-BE49-F238E27FC236}">
                          <a16:creationId xmlns:a16="http://schemas.microsoft.com/office/drawing/2014/main" id="{C751791C-687D-4CB7-8CA3-E5093B766246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1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609600" y="2057401"/>
                      <a:ext cx="9128568" cy="7462556"/>
                    </a:xfrm>
                    <a:prstGeom prst="rect">
                      <a:avLst/>
                    </a:prstGeom>
                    <a:ln w="44450">
                      <a:solidFill>
                        <a:srgbClr val="002060"/>
                      </a:solidFill>
                    </a:ln>
                  </xdr:spPr>
                </xdr:pic>
                <xdr:pic>
                  <xdr:nvPicPr>
                    <xdr:cNvPr id="18" name="그림 17">
                      <a:extLst>
                        <a:ext uri="{FF2B5EF4-FFF2-40B4-BE49-F238E27FC236}">
                          <a16:creationId xmlns:a16="http://schemas.microsoft.com/office/drawing/2014/main" id="{FDB9A916-527F-40F4-9720-4C716B25E9A9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2"/>
                    <a:stretch>
                      <a:fillRect/>
                    </a:stretch>
                  </xdr:blipFill>
                  <xdr:spPr>
                    <a:xfrm>
                      <a:off x="8303417" y="3926679"/>
                      <a:ext cx="1073946" cy="2530080"/>
                    </a:xfrm>
                    <a:prstGeom prst="rect">
                      <a:avLst/>
                    </a:prstGeom>
                  </xdr:spPr>
                </xdr:pic>
                <xdr:pic>
                  <xdr:nvPicPr>
                    <xdr:cNvPr id="19" name="그림 18">
                      <a:extLst>
                        <a:ext uri="{FF2B5EF4-FFF2-40B4-BE49-F238E27FC236}">
                          <a16:creationId xmlns:a16="http://schemas.microsoft.com/office/drawing/2014/main" id="{02D0F066-A780-4755-9682-DFD0A5B99C93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 rotWithShape="1">
                    <a:blip xmlns:r="http://schemas.openxmlformats.org/officeDocument/2006/relationships" r:embed="rId2"/>
                    <a:srcRect l="53304"/>
                    <a:stretch/>
                  </xdr:blipFill>
                  <xdr:spPr>
                    <a:xfrm>
                      <a:off x="9117330" y="3929060"/>
                      <a:ext cx="501492" cy="2530080"/>
                    </a:xfrm>
                    <a:prstGeom prst="rect">
                      <a:avLst/>
                    </a:prstGeom>
                  </xdr:spPr>
                </xdr:pic>
              </xdr:grpSp>
              <xdr:pic>
                <xdr:nvPicPr>
                  <xdr:cNvPr id="15" name="그림 14">
                    <a:extLst>
                      <a:ext uri="{FF2B5EF4-FFF2-40B4-BE49-F238E27FC236}">
                        <a16:creationId xmlns:a16="http://schemas.microsoft.com/office/drawing/2014/main" id="{2E6A7111-BF7D-4A80-B5A2-010F73CF0505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3"/>
                  <a:stretch>
                    <a:fillRect/>
                  </a:stretch>
                </xdr:blipFill>
                <xdr:spPr>
                  <a:xfrm>
                    <a:off x="6901962" y="3241430"/>
                    <a:ext cx="1263161" cy="100565"/>
                  </a:xfrm>
                  <a:prstGeom prst="rect">
                    <a:avLst/>
                  </a:prstGeom>
                </xdr:spPr>
              </xdr:pic>
              <xdr:pic>
                <xdr:nvPicPr>
                  <xdr:cNvPr id="16" name="그림 15">
                    <a:extLst>
                      <a:ext uri="{FF2B5EF4-FFF2-40B4-BE49-F238E27FC236}">
                        <a16:creationId xmlns:a16="http://schemas.microsoft.com/office/drawing/2014/main" id="{075CEBE6-7152-49AD-9B10-64F1BFF980F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3"/>
                  <a:stretch>
                    <a:fillRect/>
                  </a:stretch>
                </xdr:blipFill>
                <xdr:spPr>
                  <a:xfrm>
                    <a:off x="5621215" y="3241430"/>
                    <a:ext cx="1263161" cy="100565"/>
                  </a:xfrm>
                  <a:prstGeom prst="rect">
                    <a:avLst/>
                  </a:prstGeom>
                </xdr:spPr>
              </xdr:pic>
            </xdr:grpSp>
            <xdr:pic>
              <xdr:nvPicPr>
                <xdr:cNvPr id="13" name="그림 12">
                  <a:extLst>
                    <a:ext uri="{FF2B5EF4-FFF2-40B4-BE49-F238E27FC236}">
                      <a16:creationId xmlns:a16="http://schemas.microsoft.com/office/drawing/2014/main" id="{CAAAF4A6-36A7-4459-ABB7-2E4143A9D4B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/>
                <a:stretch>
                  <a:fillRect/>
                </a:stretch>
              </xdr:blipFill>
              <xdr:spPr>
                <a:xfrm>
                  <a:off x="3056343" y="6236551"/>
                  <a:ext cx="1261249" cy="245517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8" name="그룹 7">
                <a:extLst>
                  <a:ext uri="{FF2B5EF4-FFF2-40B4-BE49-F238E27FC236}">
                    <a16:creationId xmlns:a16="http://schemas.microsoft.com/office/drawing/2014/main" id="{89CF7057-7128-4DFA-BA5D-2F482A668948}"/>
                  </a:ext>
                </a:extLst>
              </xdr:cNvPr>
              <xdr:cNvGrpSpPr/>
            </xdr:nvGrpSpPr>
            <xdr:grpSpPr>
              <a:xfrm>
                <a:off x="8131795" y="2414470"/>
                <a:ext cx="1412531" cy="2129651"/>
                <a:chOff x="8131795" y="2414470"/>
                <a:chExt cx="1412531" cy="2129651"/>
              </a:xfrm>
            </xdr:grpSpPr>
            <xdr:pic>
              <xdr:nvPicPr>
                <xdr:cNvPr id="9" name="그림 8">
                  <a:extLst>
                    <a:ext uri="{FF2B5EF4-FFF2-40B4-BE49-F238E27FC236}">
                      <a16:creationId xmlns:a16="http://schemas.microsoft.com/office/drawing/2014/main" id="{4C925473-EE8F-4548-89C5-6F845A96E65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r="6788"/>
                <a:stretch/>
              </xdr:blipFill>
              <xdr:spPr>
                <a:xfrm>
                  <a:off x="8131795" y="2416330"/>
                  <a:ext cx="1184120" cy="2125938"/>
                </a:xfrm>
                <a:prstGeom prst="rect">
                  <a:avLst/>
                </a:prstGeom>
              </xdr:spPr>
            </xdr:pic>
            <xdr:pic>
              <xdr:nvPicPr>
                <xdr:cNvPr id="10" name="그림 9">
                  <a:extLst>
                    <a:ext uri="{FF2B5EF4-FFF2-40B4-BE49-F238E27FC236}">
                      <a16:creationId xmlns:a16="http://schemas.microsoft.com/office/drawing/2014/main" id="{07827B7B-03EF-4CB5-8AC4-9F1C0E01A3AF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81288"/>
                <a:stretch/>
              </xdr:blipFill>
              <xdr:spPr>
                <a:xfrm>
                  <a:off x="9306622" y="2414470"/>
                  <a:ext cx="237704" cy="2129651"/>
                </a:xfrm>
                <a:prstGeom prst="rect">
                  <a:avLst/>
                </a:prstGeom>
              </xdr:spPr>
            </xdr:pic>
            <xdr:pic>
              <xdr:nvPicPr>
                <xdr:cNvPr id="11" name="그림 10">
                  <a:extLst>
                    <a:ext uri="{FF2B5EF4-FFF2-40B4-BE49-F238E27FC236}">
                      <a16:creationId xmlns:a16="http://schemas.microsoft.com/office/drawing/2014/main" id="{49DD26EB-2758-4CFB-9D6D-AE7CEBBAC9D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/>
                <a:stretch>
                  <a:fillRect/>
                </a:stretch>
              </xdr:blipFill>
              <xdr:spPr>
                <a:xfrm>
                  <a:off x="9213695" y="3298903"/>
                  <a:ext cx="120806" cy="74342"/>
                </a:xfrm>
                <a:prstGeom prst="rect">
                  <a:avLst/>
                </a:prstGeom>
              </xdr:spPr>
            </xdr:pic>
          </xdr:grpSp>
        </xdr:grpSp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C2BF8C2E-2D44-4DB3-A414-8D0D8C1DA7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79076" y="5167313"/>
              <a:ext cx="456666" cy="2388054"/>
            </a:xfrm>
            <a:prstGeom prst="rect">
              <a:avLst/>
            </a:prstGeom>
          </xdr:spPr>
        </xdr:pic>
      </xdr:grpSp>
      <xdr:pic>
        <xdr:nvPicPr>
          <xdr:cNvPr id="4" name="그림 3">
            <a:extLst>
              <a:ext uri="{FF2B5EF4-FFF2-40B4-BE49-F238E27FC236}">
                <a16:creationId xmlns:a16="http://schemas.microsoft.com/office/drawing/2014/main" id="{568F7B1A-4EEB-41C6-BBE3-BD4D884166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2514"/>
          <a:stretch/>
        </xdr:blipFill>
        <xdr:spPr>
          <a:xfrm>
            <a:off x="5892585" y="2379636"/>
            <a:ext cx="248619" cy="2183969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0</xdr:colOff>
      <xdr:row>2</xdr:row>
      <xdr:rowOff>170707</xdr:rowOff>
    </xdr:from>
    <xdr:to>
      <xdr:col>31</xdr:col>
      <xdr:colOff>233909</xdr:colOff>
      <xdr:row>44</xdr:row>
      <xdr:rowOff>165890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2DDBC3E5-AF8D-47DC-B341-7073C3A2DAEA}"/>
            </a:ext>
          </a:extLst>
        </xdr:cNvPr>
        <xdr:cNvGrpSpPr/>
      </xdr:nvGrpSpPr>
      <xdr:grpSpPr>
        <a:xfrm>
          <a:off x="11934265" y="506883"/>
          <a:ext cx="9120173" cy="7054889"/>
          <a:chOff x="10954987" y="512123"/>
          <a:chExt cx="8145844" cy="7164910"/>
        </a:xfrm>
      </xdr:grpSpPr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A544ABB4-1328-46F2-8F85-8F0191301B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54987" y="512123"/>
            <a:ext cx="8145844" cy="7164910"/>
          </a:xfrm>
          <a:prstGeom prst="rect">
            <a:avLst/>
          </a:prstGeom>
          <a:ln w="44450">
            <a:solidFill>
              <a:srgbClr val="002060"/>
            </a:solidFill>
          </a:ln>
        </xdr:spPr>
      </xdr:pic>
      <xdr:pic>
        <xdr:nvPicPr>
          <xdr:cNvPr id="22" name="그림 21">
            <a:extLst>
              <a:ext uri="{FF2B5EF4-FFF2-40B4-BE49-F238E27FC236}">
                <a16:creationId xmlns:a16="http://schemas.microsoft.com/office/drawing/2014/main" id="{C5E4A92F-93E2-457A-B01A-20A6CC6CC4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670324" y="667987"/>
            <a:ext cx="246072" cy="166749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142875</xdr:colOff>
      <xdr:row>30</xdr:row>
      <xdr:rowOff>61105</xdr:rowOff>
    </xdr:from>
    <xdr:to>
      <xdr:col>13</xdr:col>
      <xdr:colOff>185057</xdr:colOff>
      <xdr:row>44</xdr:row>
      <xdr:rowOff>85725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92104077-E51E-49EF-A55D-3A69510A57A1}"/>
            </a:ext>
          </a:extLst>
        </xdr:cNvPr>
        <xdr:cNvSpPr/>
      </xdr:nvSpPr>
      <xdr:spPr>
        <a:xfrm>
          <a:off x="6848475" y="5204605"/>
          <a:ext cx="1261382" cy="24249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21</a:t>
          </a: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8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8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DEPT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37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179294</xdr:colOff>
      <xdr:row>30</xdr:row>
      <xdr:rowOff>61104</xdr:rowOff>
    </xdr:from>
    <xdr:to>
      <xdr:col>15</xdr:col>
      <xdr:colOff>419098</xdr:colOff>
      <xdr:row>44</xdr:row>
      <xdr:rowOff>85724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ACA57915-245A-440A-A34E-B266840CC0C9}"/>
            </a:ext>
          </a:extLst>
        </xdr:cNvPr>
        <xdr:cNvSpPr/>
      </xdr:nvSpPr>
      <xdr:spPr>
        <a:xfrm>
          <a:off x="9749118" y="5103751"/>
          <a:ext cx="923362" cy="237785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8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8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ASSORT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581025</xdr:colOff>
      <xdr:row>30</xdr:row>
      <xdr:rowOff>61105</xdr:rowOff>
    </xdr:from>
    <xdr:to>
      <xdr:col>8</xdr:col>
      <xdr:colOff>54429</xdr:colOff>
      <xdr:row>44</xdr:row>
      <xdr:rowOff>85725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3C355C99-7E29-46A8-9A81-BCF3664548CD}"/>
            </a:ext>
          </a:extLst>
        </xdr:cNvPr>
        <xdr:cNvSpPr/>
      </xdr:nvSpPr>
      <xdr:spPr>
        <a:xfrm>
          <a:off x="3019425" y="5204605"/>
          <a:ext cx="1911804" cy="24249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24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87921</xdr:colOff>
      <xdr:row>30</xdr:row>
      <xdr:rowOff>61105</xdr:rowOff>
    </xdr:from>
    <xdr:to>
      <xdr:col>11</xdr:col>
      <xdr:colOff>142874</xdr:colOff>
      <xdr:row>44</xdr:row>
      <xdr:rowOff>85725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BFB20208-A891-4B37-BE7E-3F55F856F26D}"/>
            </a:ext>
          </a:extLst>
        </xdr:cNvPr>
        <xdr:cNvSpPr/>
      </xdr:nvSpPr>
      <xdr:spPr>
        <a:xfrm>
          <a:off x="5574321" y="5204605"/>
          <a:ext cx="1274153" cy="24249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32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504265</xdr:colOff>
      <xdr:row>13</xdr:row>
      <xdr:rowOff>125556</xdr:rowOff>
    </xdr:from>
    <xdr:to>
      <xdr:col>13</xdr:col>
      <xdr:colOff>195943</xdr:colOff>
      <xdr:row>27</xdr:row>
      <xdr:rowOff>19051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BE1523B-675C-4E9C-8F01-05F02A4D822C}"/>
            </a:ext>
          </a:extLst>
        </xdr:cNvPr>
        <xdr:cNvSpPr/>
      </xdr:nvSpPr>
      <xdr:spPr>
        <a:xfrm>
          <a:off x="8023412" y="2310703"/>
          <a:ext cx="1058796" cy="224673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25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56628</xdr:colOff>
      <xdr:row>30</xdr:row>
      <xdr:rowOff>60243</xdr:rowOff>
    </xdr:from>
    <xdr:to>
      <xdr:col>9</xdr:col>
      <xdr:colOff>87085</xdr:colOff>
      <xdr:row>44</xdr:row>
      <xdr:rowOff>87086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A7AF9C28-3441-4CFA-94A9-1A37135D4F34}"/>
            </a:ext>
          </a:extLst>
        </xdr:cNvPr>
        <xdr:cNvSpPr/>
      </xdr:nvSpPr>
      <xdr:spPr>
        <a:xfrm>
          <a:off x="4933428" y="5203743"/>
          <a:ext cx="640057" cy="242714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35</a:t>
          </a:r>
        </a:p>
      </xdr:txBody>
    </xdr:sp>
    <xdr:clientData/>
  </xdr:twoCellAnchor>
  <xdr:twoCellAnchor>
    <xdr:from>
      <xdr:col>1</xdr:col>
      <xdr:colOff>0</xdr:colOff>
      <xdr:row>46</xdr:row>
      <xdr:rowOff>95250</xdr:rowOff>
    </xdr:from>
    <xdr:to>
      <xdr:col>2</xdr:col>
      <xdr:colOff>523875</xdr:colOff>
      <xdr:row>48</xdr:row>
      <xdr:rowOff>76200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7EF4E954-3E17-42B7-8621-D22D22640464}"/>
            </a:ext>
          </a:extLst>
        </xdr:cNvPr>
        <xdr:cNvSpPr/>
      </xdr:nvSpPr>
      <xdr:spPr>
        <a:xfrm>
          <a:off x="609600" y="7981950"/>
          <a:ext cx="1133475" cy="32385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스태킹랙 구역</a:t>
          </a:r>
        </a:p>
      </xdr:txBody>
    </xdr:sp>
    <xdr:clientData/>
  </xdr:twoCellAnchor>
  <xdr:twoCellAnchor>
    <xdr:from>
      <xdr:col>18</xdr:col>
      <xdr:colOff>85725</xdr:colOff>
      <xdr:row>46</xdr:row>
      <xdr:rowOff>95250</xdr:rowOff>
    </xdr:from>
    <xdr:to>
      <xdr:col>20</xdr:col>
      <xdr:colOff>0</xdr:colOff>
      <xdr:row>48</xdr:row>
      <xdr:rowOff>76200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6A557058-DCBB-4F81-A16F-29485A9C4C16}"/>
            </a:ext>
          </a:extLst>
        </xdr:cNvPr>
        <xdr:cNvSpPr/>
      </xdr:nvSpPr>
      <xdr:spPr>
        <a:xfrm>
          <a:off x="10763250" y="7981950"/>
          <a:ext cx="1133475" cy="32385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스태킹랙 구역</a:t>
          </a:r>
        </a:p>
      </xdr:txBody>
    </xdr:sp>
    <xdr:clientData/>
  </xdr:twoCellAnchor>
  <xdr:twoCellAnchor>
    <xdr:from>
      <xdr:col>1</xdr:col>
      <xdr:colOff>0</xdr:colOff>
      <xdr:row>48</xdr:row>
      <xdr:rowOff>114300</xdr:rowOff>
    </xdr:from>
    <xdr:to>
      <xdr:col>2</xdr:col>
      <xdr:colOff>523875</xdr:colOff>
      <xdr:row>50</xdr:row>
      <xdr:rowOff>95250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612CF40-7B1B-4CBD-96B8-F14C736BF514}"/>
            </a:ext>
          </a:extLst>
        </xdr:cNvPr>
        <xdr:cNvSpPr/>
      </xdr:nvSpPr>
      <xdr:spPr>
        <a:xfrm>
          <a:off x="609600" y="8343900"/>
          <a:ext cx="1133475" cy="32385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경량랙랙 구역</a:t>
          </a:r>
        </a:p>
      </xdr:txBody>
    </xdr:sp>
    <xdr:clientData/>
  </xdr:twoCellAnchor>
  <xdr:twoCellAnchor>
    <xdr:from>
      <xdr:col>18</xdr:col>
      <xdr:colOff>85725</xdr:colOff>
      <xdr:row>48</xdr:row>
      <xdr:rowOff>114300</xdr:rowOff>
    </xdr:from>
    <xdr:to>
      <xdr:col>20</xdr:col>
      <xdr:colOff>0</xdr:colOff>
      <xdr:row>50</xdr:row>
      <xdr:rowOff>95250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8DFE9CA-0F3C-49C8-9F31-F697E8440691}"/>
            </a:ext>
          </a:extLst>
        </xdr:cNvPr>
        <xdr:cNvSpPr/>
      </xdr:nvSpPr>
      <xdr:spPr>
        <a:xfrm>
          <a:off x="10763250" y="8343900"/>
          <a:ext cx="1133475" cy="32385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경량랙 구역</a:t>
          </a:r>
        </a:p>
      </xdr:txBody>
    </xdr:sp>
    <xdr:clientData/>
  </xdr:twoCellAnchor>
  <xdr:twoCellAnchor>
    <xdr:from>
      <xdr:col>13</xdr:col>
      <xdr:colOff>201386</xdr:colOff>
      <xdr:row>13</xdr:row>
      <xdr:rowOff>125556</xdr:rowOff>
    </xdr:from>
    <xdr:to>
      <xdr:col>15</xdr:col>
      <xdr:colOff>425823</xdr:colOff>
      <xdr:row>27</xdr:row>
      <xdr:rowOff>22413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180824B2-E857-4F84-8B64-A86EE236DCF1}"/>
            </a:ext>
          </a:extLst>
        </xdr:cNvPr>
        <xdr:cNvSpPr/>
      </xdr:nvSpPr>
      <xdr:spPr>
        <a:xfrm>
          <a:off x="8126186" y="2354406"/>
          <a:ext cx="1443637" cy="229715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0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31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94707</xdr:colOff>
      <xdr:row>30</xdr:row>
      <xdr:rowOff>134214</xdr:rowOff>
    </xdr:from>
    <xdr:to>
      <xdr:col>9</xdr:col>
      <xdr:colOff>174171</xdr:colOff>
      <xdr:row>37</xdr:row>
      <xdr:rowOff>10886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E92A5337-1FE1-451B-B98B-8B864F5F097F}"/>
            </a:ext>
          </a:extLst>
        </xdr:cNvPr>
        <xdr:cNvSpPr/>
      </xdr:nvSpPr>
      <xdr:spPr>
        <a:xfrm>
          <a:off x="5581107" y="5277714"/>
          <a:ext cx="79464" cy="1076822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60614</xdr:colOff>
      <xdr:row>24</xdr:row>
      <xdr:rowOff>121227</xdr:rowOff>
    </xdr:from>
    <xdr:to>
      <xdr:col>11</xdr:col>
      <xdr:colOff>119745</xdr:colOff>
      <xdr:row>26</xdr:row>
      <xdr:rowOff>65315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8E232A66-7BED-40EA-8729-C80A58C4E405}"/>
            </a:ext>
          </a:extLst>
        </xdr:cNvPr>
        <xdr:cNvSpPr/>
      </xdr:nvSpPr>
      <xdr:spPr>
        <a:xfrm>
          <a:off x="6766214" y="4236027"/>
          <a:ext cx="59131" cy="286988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447506</xdr:colOff>
      <xdr:row>17</xdr:row>
      <xdr:rowOff>38101</xdr:rowOff>
    </xdr:from>
    <xdr:to>
      <xdr:col>26</xdr:col>
      <xdr:colOff>501253</xdr:colOff>
      <xdr:row>21</xdr:row>
      <xdr:rowOff>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8B87C43-8FAC-4E75-AC01-FE6EAD41B3F4}"/>
            </a:ext>
          </a:extLst>
        </xdr:cNvPr>
        <xdr:cNvSpPr/>
      </xdr:nvSpPr>
      <xdr:spPr>
        <a:xfrm>
          <a:off x="16001831" y="2952751"/>
          <a:ext cx="53747" cy="647699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150670</xdr:colOff>
      <xdr:row>23</xdr:row>
      <xdr:rowOff>146958</xdr:rowOff>
    </xdr:from>
    <xdr:to>
      <xdr:col>11</xdr:col>
      <xdr:colOff>217714</xdr:colOff>
      <xdr:row>26</xdr:row>
      <xdr:rowOff>59872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F67C8C6-9BD2-46BD-874B-C41F51E1B844}"/>
            </a:ext>
          </a:extLst>
        </xdr:cNvPr>
        <xdr:cNvSpPr/>
      </xdr:nvSpPr>
      <xdr:spPr>
        <a:xfrm>
          <a:off x="6856270" y="4090308"/>
          <a:ext cx="67044" cy="427264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156212</xdr:colOff>
      <xdr:row>30</xdr:row>
      <xdr:rowOff>122462</xdr:rowOff>
    </xdr:from>
    <xdr:to>
      <xdr:col>11</xdr:col>
      <xdr:colOff>217714</xdr:colOff>
      <xdr:row>36</xdr:row>
      <xdr:rowOff>174171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93424548-D7ED-417B-A6B3-E477AC3E6799}"/>
            </a:ext>
          </a:extLst>
        </xdr:cNvPr>
        <xdr:cNvSpPr/>
      </xdr:nvSpPr>
      <xdr:spPr>
        <a:xfrm>
          <a:off x="6861812" y="5265962"/>
          <a:ext cx="61502" cy="1080409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30</xdr:row>
      <xdr:rowOff>97971</xdr:rowOff>
    </xdr:from>
    <xdr:to>
      <xdr:col>9</xdr:col>
      <xdr:colOff>74667</xdr:colOff>
      <xdr:row>37</xdr:row>
      <xdr:rowOff>10886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42391D9-4BC5-44D7-8B52-E5E0FBD87403}"/>
            </a:ext>
          </a:extLst>
        </xdr:cNvPr>
        <xdr:cNvSpPr/>
      </xdr:nvSpPr>
      <xdr:spPr>
        <a:xfrm>
          <a:off x="5486400" y="5241471"/>
          <a:ext cx="74667" cy="1113065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188461</xdr:colOff>
      <xdr:row>30</xdr:row>
      <xdr:rowOff>58321</xdr:rowOff>
    </xdr:from>
    <xdr:to>
      <xdr:col>14</xdr:col>
      <xdr:colOff>199119</xdr:colOff>
      <xdr:row>44</xdr:row>
      <xdr:rowOff>89647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296304A-0299-4804-AAAA-7A4C9DC9E9C5}"/>
            </a:ext>
          </a:extLst>
        </xdr:cNvPr>
        <xdr:cNvSpPr/>
      </xdr:nvSpPr>
      <xdr:spPr>
        <a:xfrm>
          <a:off x="9074726" y="5100968"/>
          <a:ext cx="694217" cy="238456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33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499612</xdr:colOff>
      <xdr:row>29</xdr:row>
      <xdr:rowOff>26643</xdr:rowOff>
    </xdr:from>
    <xdr:to>
      <xdr:col>4</xdr:col>
      <xdr:colOff>578689</xdr:colOff>
      <xdr:row>44</xdr:row>
      <xdr:rowOff>68292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515BDF70-C12A-44DE-85A7-BABE2CA3B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38012" y="4998693"/>
          <a:ext cx="79077" cy="2613399"/>
        </a:xfrm>
        <a:prstGeom prst="rect">
          <a:avLst/>
        </a:prstGeom>
      </xdr:spPr>
    </xdr:pic>
    <xdr:clientData/>
  </xdr:twoCellAnchor>
  <xdr:twoCellAnchor editAs="oneCell">
    <xdr:from>
      <xdr:col>5</xdr:col>
      <xdr:colOff>309</xdr:colOff>
      <xdr:row>23</xdr:row>
      <xdr:rowOff>143262</xdr:rowOff>
    </xdr:from>
    <xdr:to>
      <xdr:col>5</xdr:col>
      <xdr:colOff>79478</xdr:colOff>
      <xdr:row>27</xdr:row>
      <xdr:rowOff>2256</xdr:rowOff>
    </xdr:to>
    <xdr:pic>
      <xdr:nvPicPr>
        <xdr:cNvPr id="42" name="table">
          <a:extLst>
            <a:ext uri="{FF2B5EF4-FFF2-40B4-BE49-F238E27FC236}">
              <a16:creationId xmlns:a16="http://schemas.microsoft.com/office/drawing/2014/main" id="{5BE8BB98-9E22-44B2-85D6-0EA79413A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309" y="4086612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5</xdr:col>
      <xdr:colOff>792</xdr:colOff>
      <xdr:row>13</xdr:row>
      <xdr:rowOff>153110</xdr:rowOff>
    </xdr:from>
    <xdr:to>
      <xdr:col>5</xdr:col>
      <xdr:colOff>78581</xdr:colOff>
      <xdr:row>16</xdr:row>
      <xdr:rowOff>108660</xdr:rowOff>
    </xdr:to>
    <xdr:pic>
      <xdr:nvPicPr>
        <xdr:cNvPr id="43" name="table">
          <a:extLst>
            <a:ext uri="{FF2B5EF4-FFF2-40B4-BE49-F238E27FC236}">
              <a16:creationId xmlns:a16="http://schemas.microsoft.com/office/drawing/2014/main" id="{2066BC30-520A-48F9-8E4E-8B9BB81A1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792" y="2381960"/>
          <a:ext cx="77789" cy="469900"/>
        </a:xfrm>
        <a:prstGeom prst="rect">
          <a:avLst/>
        </a:prstGeom>
      </xdr:spPr>
    </xdr:pic>
    <xdr:clientData/>
  </xdr:twoCellAnchor>
  <xdr:twoCellAnchor editAs="oneCell">
    <xdr:from>
      <xdr:col>5</xdr:col>
      <xdr:colOff>310</xdr:colOff>
      <xdr:row>20</xdr:row>
      <xdr:rowOff>64681</xdr:rowOff>
    </xdr:from>
    <xdr:to>
      <xdr:col>5</xdr:col>
      <xdr:colOff>79479</xdr:colOff>
      <xdr:row>23</xdr:row>
      <xdr:rowOff>95125</xdr:rowOff>
    </xdr:to>
    <xdr:pic>
      <xdr:nvPicPr>
        <xdr:cNvPr id="44" name="table">
          <a:extLst>
            <a:ext uri="{FF2B5EF4-FFF2-40B4-BE49-F238E27FC236}">
              <a16:creationId xmlns:a16="http://schemas.microsoft.com/office/drawing/2014/main" id="{47348825-B7F8-4E8E-8378-D9B13B6E4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310" y="3493681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5</xdr:col>
      <xdr:colOff>310</xdr:colOff>
      <xdr:row>16</xdr:row>
      <xdr:rowOff>162313</xdr:rowOff>
    </xdr:from>
    <xdr:to>
      <xdr:col>5</xdr:col>
      <xdr:colOff>79479</xdr:colOff>
      <xdr:row>20</xdr:row>
      <xdr:rowOff>21307</xdr:rowOff>
    </xdr:to>
    <xdr:pic>
      <xdr:nvPicPr>
        <xdr:cNvPr id="45" name="table">
          <a:extLst>
            <a:ext uri="{FF2B5EF4-FFF2-40B4-BE49-F238E27FC236}">
              <a16:creationId xmlns:a16="http://schemas.microsoft.com/office/drawing/2014/main" id="{81FAF1B2-8574-4EE2-9621-5A840E833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310" y="2905513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7</xdr:col>
      <xdr:colOff>57459</xdr:colOff>
      <xdr:row>23</xdr:row>
      <xdr:rowOff>143262</xdr:rowOff>
    </xdr:from>
    <xdr:to>
      <xdr:col>7</xdr:col>
      <xdr:colOff>136628</xdr:colOff>
      <xdr:row>27</xdr:row>
      <xdr:rowOff>2256</xdr:rowOff>
    </xdr:to>
    <xdr:pic>
      <xdr:nvPicPr>
        <xdr:cNvPr id="46" name="table">
          <a:extLst>
            <a:ext uri="{FF2B5EF4-FFF2-40B4-BE49-F238E27FC236}">
              <a16:creationId xmlns:a16="http://schemas.microsoft.com/office/drawing/2014/main" id="{8ED76AE1-E293-4E93-ABD5-128C308AD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24659" y="4086612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7</xdr:col>
      <xdr:colOff>57942</xdr:colOff>
      <xdr:row>13</xdr:row>
      <xdr:rowOff>153110</xdr:rowOff>
    </xdr:from>
    <xdr:to>
      <xdr:col>7</xdr:col>
      <xdr:colOff>135731</xdr:colOff>
      <xdr:row>16</xdr:row>
      <xdr:rowOff>108660</xdr:rowOff>
    </xdr:to>
    <xdr:pic>
      <xdr:nvPicPr>
        <xdr:cNvPr id="47" name="table">
          <a:extLst>
            <a:ext uri="{FF2B5EF4-FFF2-40B4-BE49-F238E27FC236}">
              <a16:creationId xmlns:a16="http://schemas.microsoft.com/office/drawing/2014/main" id="{63E05469-EAF6-49BE-912A-424430935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25142" y="2381960"/>
          <a:ext cx="77789" cy="469900"/>
        </a:xfrm>
        <a:prstGeom prst="rect">
          <a:avLst/>
        </a:prstGeom>
      </xdr:spPr>
    </xdr:pic>
    <xdr:clientData/>
  </xdr:twoCellAnchor>
  <xdr:twoCellAnchor editAs="oneCell">
    <xdr:from>
      <xdr:col>7</xdr:col>
      <xdr:colOff>57460</xdr:colOff>
      <xdr:row>20</xdr:row>
      <xdr:rowOff>64681</xdr:rowOff>
    </xdr:from>
    <xdr:to>
      <xdr:col>7</xdr:col>
      <xdr:colOff>136629</xdr:colOff>
      <xdr:row>23</xdr:row>
      <xdr:rowOff>95125</xdr:rowOff>
    </xdr:to>
    <xdr:pic>
      <xdr:nvPicPr>
        <xdr:cNvPr id="48" name="table">
          <a:extLst>
            <a:ext uri="{FF2B5EF4-FFF2-40B4-BE49-F238E27FC236}">
              <a16:creationId xmlns:a16="http://schemas.microsoft.com/office/drawing/2014/main" id="{755A8DE8-D194-4108-AE0D-5C16CDCC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24660" y="3493681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7</xdr:col>
      <xdr:colOff>57460</xdr:colOff>
      <xdr:row>16</xdr:row>
      <xdr:rowOff>162313</xdr:rowOff>
    </xdr:from>
    <xdr:to>
      <xdr:col>7</xdr:col>
      <xdr:colOff>136629</xdr:colOff>
      <xdr:row>20</xdr:row>
      <xdr:rowOff>21307</xdr:rowOff>
    </xdr:to>
    <xdr:pic>
      <xdr:nvPicPr>
        <xdr:cNvPr id="49" name="table">
          <a:extLst>
            <a:ext uri="{FF2B5EF4-FFF2-40B4-BE49-F238E27FC236}">
              <a16:creationId xmlns:a16="http://schemas.microsoft.com/office/drawing/2014/main" id="{7AEBE409-ED7C-4ED2-88D5-F0A544D7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24660" y="2905513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6</xdr:col>
      <xdr:colOff>543765</xdr:colOff>
      <xdr:row>13</xdr:row>
      <xdr:rowOff>156883</xdr:rowOff>
    </xdr:from>
    <xdr:to>
      <xdr:col>7</xdr:col>
      <xdr:colOff>15589</xdr:colOff>
      <xdr:row>27</xdr:row>
      <xdr:rowOff>2657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A17428ED-3EE1-4B61-AEE9-9AC327699C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-1545" t="3451" r="-1"/>
        <a:stretch/>
      </xdr:blipFill>
      <xdr:spPr>
        <a:xfrm>
          <a:off x="4201365" y="2385733"/>
          <a:ext cx="81424" cy="2246074"/>
        </a:xfrm>
        <a:prstGeom prst="rect">
          <a:avLst/>
        </a:prstGeom>
      </xdr:spPr>
    </xdr:pic>
    <xdr:clientData/>
  </xdr:twoCellAnchor>
  <xdr:twoCellAnchor editAs="oneCell">
    <xdr:from>
      <xdr:col>26</xdr:col>
      <xdr:colOff>547619</xdr:colOff>
      <xdr:row>24</xdr:row>
      <xdr:rowOff>110101</xdr:rowOff>
    </xdr:from>
    <xdr:to>
      <xdr:col>27</xdr:col>
      <xdr:colOff>12913</xdr:colOff>
      <xdr:row>27</xdr:row>
      <xdr:rowOff>112743</xdr:rowOff>
    </xdr:to>
    <xdr:pic>
      <xdr:nvPicPr>
        <xdr:cNvPr id="51" name="table">
          <a:extLst>
            <a:ext uri="{FF2B5EF4-FFF2-40B4-BE49-F238E27FC236}">
              <a16:creationId xmlns:a16="http://schemas.microsoft.com/office/drawing/2014/main" id="{E8398E4C-BC34-46CC-8FAB-2E8445FB2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01944" y="4224901"/>
          <a:ext cx="74894" cy="516992"/>
        </a:xfrm>
        <a:prstGeom prst="rect">
          <a:avLst/>
        </a:prstGeom>
      </xdr:spPr>
    </xdr:pic>
    <xdr:clientData/>
  </xdr:twoCellAnchor>
  <xdr:twoCellAnchor editAs="oneCell">
    <xdr:from>
      <xdr:col>26</xdr:col>
      <xdr:colOff>547619</xdr:colOff>
      <xdr:row>21</xdr:row>
      <xdr:rowOff>79986</xdr:rowOff>
    </xdr:from>
    <xdr:to>
      <xdr:col>27</xdr:col>
      <xdr:colOff>12913</xdr:colOff>
      <xdr:row>24</xdr:row>
      <xdr:rowOff>83250</xdr:rowOff>
    </xdr:to>
    <xdr:pic>
      <xdr:nvPicPr>
        <xdr:cNvPr id="52" name="table">
          <a:extLst>
            <a:ext uri="{FF2B5EF4-FFF2-40B4-BE49-F238E27FC236}">
              <a16:creationId xmlns:a16="http://schemas.microsoft.com/office/drawing/2014/main" id="{069A2141-5073-41B5-BE3D-0250BCA6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01944" y="3680436"/>
          <a:ext cx="74894" cy="517614"/>
        </a:xfrm>
        <a:prstGeom prst="rect">
          <a:avLst/>
        </a:prstGeom>
      </xdr:spPr>
    </xdr:pic>
    <xdr:clientData/>
  </xdr:twoCellAnchor>
  <xdr:twoCellAnchor editAs="oneCell">
    <xdr:from>
      <xdr:col>26</xdr:col>
      <xdr:colOff>547620</xdr:colOff>
      <xdr:row>18</xdr:row>
      <xdr:rowOff>48433</xdr:rowOff>
    </xdr:from>
    <xdr:to>
      <xdr:col>27</xdr:col>
      <xdr:colOff>12914</xdr:colOff>
      <xdr:row>21</xdr:row>
      <xdr:rowOff>51074</xdr:rowOff>
    </xdr:to>
    <xdr:pic>
      <xdr:nvPicPr>
        <xdr:cNvPr id="53" name="table">
          <a:extLst>
            <a:ext uri="{FF2B5EF4-FFF2-40B4-BE49-F238E27FC236}">
              <a16:creationId xmlns:a16="http://schemas.microsoft.com/office/drawing/2014/main" id="{0EA5265F-5EC4-49C4-8711-3620A4477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01945" y="3134533"/>
          <a:ext cx="74894" cy="516991"/>
        </a:xfrm>
        <a:prstGeom prst="rect">
          <a:avLst/>
        </a:prstGeom>
      </xdr:spPr>
    </xdr:pic>
    <xdr:clientData/>
  </xdr:twoCellAnchor>
  <xdr:twoCellAnchor editAs="oneCell">
    <xdr:from>
      <xdr:col>29</xdr:col>
      <xdr:colOff>516435</xdr:colOff>
      <xdr:row>7</xdr:row>
      <xdr:rowOff>36564</xdr:rowOff>
    </xdr:from>
    <xdr:to>
      <xdr:col>30</xdr:col>
      <xdr:colOff>22079</xdr:colOff>
      <xdr:row>15</xdr:row>
      <xdr:rowOff>4647</xdr:rowOff>
    </xdr:to>
    <xdr:pic>
      <xdr:nvPicPr>
        <xdr:cNvPr id="54" name="table">
          <a:extLst>
            <a:ext uri="{FF2B5EF4-FFF2-40B4-BE49-F238E27FC236}">
              <a16:creationId xmlns:a16="http://schemas.microsoft.com/office/drawing/2014/main" id="{AAA6A52E-8F2E-498E-8BBA-65B559D6C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899560" y="1236714"/>
          <a:ext cx="115244" cy="1339683"/>
        </a:xfrm>
        <a:prstGeom prst="rect">
          <a:avLst/>
        </a:prstGeom>
      </xdr:spPr>
    </xdr:pic>
    <xdr:clientData/>
  </xdr:twoCellAnchor>
  <xdr:twoCellAnchor editAs="oneCell">
    <xdr:from>
      <xdr:col>28</xdr:col>
      <xdr:colOff>538976</xdr:colOff>
      <xdr:row>5</xdr:row>
      <xdr:rowOff>44541</xdr:rowOff>
    </xdr:from>
    <xdr:to>
      <xdr:col>28</xdr:col>
      <xdr:colOff>596170</xdr:colOff>
      <xdr:row>15</xdr:row>
      <xdr:rowOff>4647</xdr:rowOff>
    </xdr:to>
    <xdr:pic>
      <xdr:nvPicPr>
        <xdr:cNvPr id="55" name="table">
          <a:extLst>
            <a:ext uri="{FF2B5EF4-FFF2-40B4-BE49-F238E27FC236}">
              <a16:creationId xmlns:a16="http://schemas.microsoft.com/office/drawing/2014/main" id="{F244D899-62CE-4C75-8D1C-D41FEF09B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312501" y="901791"/>
          <a:ext cx="57194" cy="1674606"/>
        </a:xfrm>
        <a:prstGeom prst="rect">
          <a:avLst/>
        </a:prstGeom>
      </xdr:spPr>
    </xdr:pic>
    <xdr:clientData/>
  </xdr:twoCellAnchor>
  <xdr:twoCellAnchor editAs="oneCell">
    <xdr:from>
      <xdr:col>29</xdr:col>
      <xdr:colOff>85899</xdr:colOff>
      <xdr:row>5</xdr:row>
      <xdr:rowOff>155890</xdr:rowOff>
    </xdr:from>
    <xdr:to>
      <xdr:col>29</xdr:col>
      <xdr:colOff>198769</xdr:colOff>
      <xdr:row>15</xdr:row>
      <xdr:rowOff>4647</xdr:rowOff>
    </xdr:to>
    <xdr:pic>
      <xdr:nvPicPr>
        <xdr:cNvPr id="56" name="table">
          <a:extLst>
            <a:ext uri="{FF2B5EF4-FFF2-40B4-BE49-F238E27FC236}">
              <a16:creationId xmlns:a16="http://schemas.microsoft.com/office/drawing/2014/main" id="{0DD276D6-54E7-4438-995E-04D3592E6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469024" y="1013140"/>
          <a:ext cx="112870" cy="1563257"/>
        </a:xfrm>
        <a:prstGeom prst="rect">
          <a:avLst/>
        </a:prstGeom>
      </xdr:spPr>
    </xdr:pic>
    <xdr:clientData/>
  </xdr:twoCellAnchor>
  <xdr:twoCellAnchor editAs="oneCell">
    <xdr:from>
      <xdr:col>30</xdr:col>
      <xdr:colOff>129540</xdr:colOff>
      <xdr:row>7</xdr:row>
      <xdr:rowOff>150713</xdr:rowOff>
    </xdr:from>
    <xdr:to>
      <xdr:col>30</xdr:col>
      <xdr:colOff>243928</xdr:colOff>
      <xdr:row>15</xdr:row>
      <xdr:rowOff>4647</xdr:rowOff>
    </xdr:to>
    <xdr:pic>
      <xdr:nvPicPr>
        <xdr:cNvPr id="57" name="table">
          <a:extLst>
            <a:ext uri="{FF2B5EF4-FFF2-40B4-BE49-F238E27FC236}">
              <a16:creationId xmlns:a16="http://schemas.microsoft.com/office/drawing/2014/main" id="{B7AD0363-BA5B-49A2-9DDF-C8AFD4985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122265" y="1350863"/>
          <a:ext cx="114388" cy="1225534"/>
        </a:xfrm>
        <a:prstGeom prst="rect">
          <a:avLst/>
        </a:prstGeom>
      </xdr:spPr>
    </xdr:pic>
    <xdr:clientData/>
  </xdr:twoCellAnchor>
  <xdr:twoCellAnchor editAs="oneCell">
    <xdr:from>
      <xdr:col>30</xdr:col>
      <xdr:colOff>349365</xdr:colOff>
      <xdr:row>8</xdr:row>
      <xdr:rowOff>90000</xdr:rowOff>
    </xdr:from>
    <xdr:to>
      <xdr:col>30</xdr:col>
      <xdr:colOff>464030</xdr:colOff>
      <xdr:row>15</xdr:row>
      <xdr:rowOff>4647</xdr:rowOff>
    </xdr:to>
    <xdr:pic>
      <xdr:nvPicPr>
        <xdr:cNvPr id="58" name="table">
          <a:extLst>
            <a:ext uri="{FF2B5EF4-FFF2-40B4-BE49-F238E27FC236}">
              <a16:creationId xmlns:a16="http://schemas.microsoft.com/office/drawing/2014/main" id="{D710681C-3FD4-42DF-801E-DAF37195A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342090" y="1461600"/>
          <a:ext cx="114665" cy="111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297957</xdr:colOff>
      <xdr:row>6</xdr:row>
      <xdr:rowOff>97979</xdr:rowOff>
    </xdr:from>
    <xdr:to>
      <xdr:col>29</xdr:col>
      <xdr:colOff>412271</xdr:colOff>
      <xdr:row>15</xdr:row>
      <xdr:rowOff>4647</xdr:rowOff>
    </xdr:to>
    <xdr:pic>
      <xdr:nvPicPr>
        <xdr:cNvPr id="59" name="table">
          <a:extLst>
            <a:ext uri="{FF2B5EF4-FFF2-40B4-BE49-F238E27FC236}">
              <a16:creationId xmlns:a16="http://schemas.microsoft.com/office/drawing/2014/main" id="{CF7C03C8-7818-4CDF-AF52-156FC3874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681082" y="1126679"/>
          <a:ext cx="114314" cy="1449718"/>
        </a:xfrm>
        <a:prstGeom prst="rect">
          <a:avLst/>
        </a:prstGeom>
      </xdr:spPr>
    </xdr:pic>
    <xdr:clientData/>
  </xdr:twoCellAnchor>
  <xdr:twoCellAnchor editAs="oneCell">
    <xdr:from>
      <xdr:col>30</xdr:col>
      <xdr:colOff>599963</xdr:colOff>
      <xdr:row>9</xdr:row>
      <xdr:rowOff>27878</xdr:rowOff>
    </xdr:from>
    <xdr:to>
      <xdr:col>31</xdr:col>
      <xdr:colOff>48074</xdr:colOff>
      <xdr:row>15</xdr:row>
      <xdr:rowOff>6873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CF2D3B79-FC89-4FA1-8336-90F9E9763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592688" y="1570928"/>
          <a:ext cx="57711" cy="1007695"/>
        </a:xfrm>
        <a:prstGeom prst="rect">
          <a:avLst/>
        </a:prstGeom>
      </xdr:spPr>
    </xdr:pic>
    <xdr:clientData/>
  </xdr:twoCellAnchor>
  <xdr:twoCellAnchor editAs="oneCell">
    <xdr:from>
      <xdr:col>27</xdr:col>
      <xdr:colOff>109822</xdr:colOff>
      <xdr:row>3</xdr:row>
      <xdr:rowOff>153080</xdr:rowOff>
    </xdr:from>
    <xdr:to>
      <xdr:col>27</xdr:col>
      <xdr:colOff>221116</xdr:colOff>
      <xdr:row>13</xdr:row>
      <xdr:rowOff>112258</xdr:rowOff>
    </xdr:to>
    <xdr:pic>
      <xdr:nvPicPr>
        <xdr:cNvPr id="61" name="table">
          <a:extLst>
            <a:ext uri="{FF2B5EF4-FFF2-40B4-BE49-F238E27FC236}">
              <a16:creationId xmlns:a16="http://schemas.microsoft.com/office/drawing/2014/main" id="{9DCF1146-71ED-4A36-85E7-1D315D6BB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flipV="1">
          <a:off x="16273747" y="667430"/>
          <a:ext cx="111294" cy="1673678"/>
        </a:xfrm>
        <a:prstGeom prst="rect">
          <a:avLst/>
        </a:prstGeom>
      </xdr:spPr>
    </xdr:pic>
    <xdr:clientData/>
  </xdr:twoCellAnchor>
  <xdr:twoCellAnchor editAs="oneCell">
    <xdr:from>
      <xdr:col>27</xdr:col>
      <xdr:colOff>335250</xdr:colOff>
      <xdr:row>3</xdr:row>
      <xdr:rowOff>153080</xdr:rowOff>
    </xdr:from>
    <xdr:to>
      <xdr:col>27</xdr:col>
      <xdr:colOff>446640</xdr:colOff>
      <xdr:row>13</xdr:row>
      <xdr:rowOff>112258</xdr:rowOff>
    </xdr:to>
    <xdr:pic>
      <xdr:nvPicPr>
        <xdr:cNvPr id="62" name="table">
          <a:extLst>
            <a:ext uri="{FF2B5EF4-FFF2-40B4-BE49-F238E27FC236}">
              <a16:creationId xmlns:a16="http://schemas.microsoft.com/office/drawing/2014/main" id="{9692EB52-1414-48AD-8CBB-100EF6CB2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flipV="1">
          <a:off x="16499175" y="667430"/>
          <a:ext cx="111390" cy="1673678"/>
        </a:xfrm>
        <a:prstGeom prst="rect">
          <a:avLst/>
        </a:prstGeom>
      </xdr:spPr>
    </xdr:pic>
    <xdr:clientData/>
  </xdr:twoCellAnchor>
  <xdr:twoCellAnchor editAs="oneCell">
    <xdr:from>
      <xdr:col>27</xdr:col>
      <xdr:colOff>581094</xdr:colOff>
      <xdr:row>3</xdr:row>
      <xdr:rowOff>153080</xdr:rowOff>
    </xdr:from>
    <xdr:to>
      <xdr:col>28</xdr:col>
      <xdr:colOff>83564</xdr:colOff>
      <xdr:row>13</xdr:row>
      <xdr:rowOff>112258</xdr:rowOff>
    </xdr:to>
    <xdr:pic>
      <xdr:nvPicPr>
        <xdr:cNvPr id="63" name="table">
          <a:extLst>
            <a:ext uri="{FF2B5EF4-FFF2-40B4-BE49-F238E27FC236}">
              <a16:creationId xmlns:a16="http://schemas.microsoft.com/office/drawing/2014/main" id="{681D2935-B7BB-4ACB-9B27-D8F926246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flipV="1">
          <a:off x="16745019" y="667430"/>
          <a:ext cx="112070" cy="1673678"/>
        </a:xfrm>
        <a:prstGeom prst="rect">
          <a:avLst/>
        </a:prstGeom>
      </xdr:spPr>
    </xdr:pic>
    <xdr:clientData/>
  </xdr:twoCellAnchor>
  <xdr:twoCellAnchor editAs="oneCell">
    <xdr:from>
      <xdr:col>28</xdr:col>
      <xdr:colOff>201009</xdr:colOff>
      <xdr:row>3</xdr:row>
      <xdr:rowOff>153080</xdr:rowOff>
    </xdr:from>
    <xdr:to>
      <xdr:col>28</xdr:col>
      <xdr:colOff>312399</xdr:colOff>
      <xdr:row>13</xdr:row>
      <xdr:rowOff>112258</xdr:rowOff>
    </xdr:to>
    <xdr:pic>
      <xdr:nvPicPr>
        <xdr:cNvPr id="64" name="table">
          <a:extLst>
            <a:ext uri="{FF2B5EF4-FFF2-40B4-BE49-F238E27FC236}">
              <a16:creationId xmlns:a16="http://schemas.microsoft.com/office/drawing/2014/main" id="{122374F5-4F70-4141-B8F0-F09F0DA93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flipV="1">
          <a:off x="16974534" y="667430"/>
          <a:ext cx="111390" cy="1673678"/>
        </a:xfrm>
        <a:prstGeom prst="rect">
          <a:avLst/>
        </a:prstGeom>
      </xdr:spPr>
    </xdr:pic>
    <xdr:clientData/>
  </xdr:twoCellAnchor>
  <xdr:twoCellAnchor editAs="oneCell">
    <xdr:from>
      <xdr:col>28</xdr:col>
      <xdr:colOff>435769</xdr:colOff>
      <xdr:row>7</xdr:row>
      <xdr:rowOff>133350</xdr:rowOff>
    </xdr:from>
    <xdr:to>
      <xdr:col>28</xdr:col>
      <xdr:colOff>494598</xdr:colOff>
      <xdr:row>13</xdr:row>
      <xdr:rowOff>112258</xdr:rowOff>
    </xdr:to>
    <xdr:pic>
      <xdr:nvPicPr>
        <xdr:cNvPr id="65" name="table">
          <a:extLst>
            <a:ext uri="{FF2B5EF4-FFF2-40B4-BE49-F238E27FC236}">
              <a16:creationId xmlns:a16="http://schemas.microsoft.com/office/drawing/2014/main" id="{C2D01F92-7268-43C6-83CE-C5F446F9B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t="39797" r="-1"/>
        <a:stretch/>
      </xdr:blipFill>
      <xdr:spPr>
        <a:xfrm>
          <a:off x="17209294" y="1333500"/>
          <a:ext cx="58829" cy="1007608"/>
        </a:xfrm>
        <a:prstGeom prst="rect">
          <a:avLst/>
        </a:prstGeom>
      </xdr:spPr>
    </xdr:pic>
    <xdr:clientData/>
  </xdr:twoCellAnchor>
  <xdr:twoCellAnchor editAs="oneCell">
    <xdr:from>
      <xdr:col>30</xdr:col>
      <xdr:colOff>502865</xdr:colOff>
      <xdr:row>17</xdr:row>
      <xdr:rowOff>34881</xdr:rowOff>
    </xdr:from>
    <xdr:to>
      <xdr:col>30</xdr:col>
      <xdr:colOff>559593</xdr:colOff>
      <xdr:row>27</xdr:row>
      <xdr:rowOff>104642</xdr:rowOff>
    </xdr:to>
    <xdr:pic>
      <xdr:nvPicPr>
        <xdr:cNvPr id="66" name="table">
          <a:extLst>
            <a:ext uri="{FF2B5EF4-FFF2-40B4-BE49-F238E27FC236}">
              <a16:creationId xmlns:a16="http://schemas.microsoft.com/office/drawing/2014/main" id="{005CED90-C339-4C1F-9FF1-1DC3A0D4A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495590" y="2949531"/>
          <a:ext cx="56728" cy="1784261"/>
        </a:xfrm>
        <a:prstGeom prst="rect">
          <a:avLst/>
        </a:prstGeom>
      </xdr:spPr>
    </xdr:pic>
    <xdr:clientData/>
  </xdr:twoCellAnchor>
  <xdr:twoCellAnchor editAs="oneCell">
    <xdr:from>
      <xdr:col>27</xdr:col>
      <xdr:colOff>164516</xdr:colOff>
      <xdr:row>17</xdr:row>
      <xdr:rowOff>34881</xdr:rowOff>
    </xdr:from>
    <xdr:to>
      <xdr:col>27</xdr:col>
      <xdr:colOff>278440</xdr:colOff>
      <xdr:row>27</xdr:row>
      <xdr:rowOff>104642</xdr:rowOff>
    </xdr:to>
    <xdr:pic>
      <xdr:nvPicPr>
        <xdr:cNvPr id="67" name="table">
          <a:extLst>
            <a:ext uri="{FF2B5EF4-FFF2-40B4-BE49-F238E27FC236}">
              <a16:creationId xmlns:a16="http://schemas.microsoft.com/office/drawing/2014/main" id="{C8E45228-6FEA-43B5-BC30-A063B6507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328441" y="2949531"/>
          <a:ext cx="113924" cy="1784261"/>
        </a:xfrm>
        <a:prstGeom prst="rect">
          <a:avLst/>
        </a:prstGeom>
      </xdr:spPr>
    </xdr:pic>
    <xdr:clientData/>
  </xdr:twoCellAnchor>
  <xdr:twoCellAnchor editAs="oneCell">
    <xdr:from>
      <xdr:col>22</xdr:col>
      <xdr:colOff>180102</xdr:colOff>
      <xdr:row>17</xdr:row>
      <xdr:rowOff>35747</xdr:rowOff>
    </xdr:from>
    <xdr:to>
      <xdr:col>22</xdr:col>
      <xdr:colOff>294026</xdr:colOff>
      <xdr:row>27</xdr:row>
      <xdr:rowOff>105508</xdr:rowOff>
    </xdr:to>
    <xdr:pic>
      <xdr:nvPicPr>
        <xdr:cNvPr id="68" name="table">
          <a:extLst>
            <a:ext uri="{FF2B5EF4-FFF2-40B4-BE49-F238E27FC236}">
              <a16:creationId xmlns:a16="http://schemas.microsoft.com/office/drawing/2014/main" id="{085E01A7-9349-4DD0-B564-591A8BCB0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296027" y="2950397"/>
          <a:ext cx="113924" cy="1784261"/>
        </a:xfrm>
        <a:prstGeom prst="rect">
          <a:avLst/>
        </a:prstGeom>
      </xdr:spPr>
    </xdr:pic>
    <xdr:clientData/>
  </xdr:twoCellAnchor>
  <xdr:twoCellAnchor editAs="oneCell">
    <xdr:from>
      <xdr:col>18</xdr:col>
      <xdr:colOff>203490</xdr:colOff>
      <xdr:row>3</xdr:row>
      <xdr:rowOff>152462</xdr:rowOff>
    </xdr:from>
    <xdr:to>
      <xdr:col>18</xdr:col>
      <xdr:colOff>259137</xdr:colOff>
      <xdr:row>13</xdr:row>
      <xdr:rowOff>111640</xdr:rowOff>
    </xdr:to>
    <xdr:pic>
      <xdr:nvPicPr>
        <xdr:cNvPr id="69" name="table">
          <a:extLst>
            <a:ext uri="{FF2B5EF4-FFF2-40B4-BE49-F238E27FC236}">
              <a16:creationId xmlns:a16="http://schemas.microsoft.com/office/drawing/2014/main" id="{7E49B0BA-7B0E-4100-B2D0-48CAC08B4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881015" y="666812"/>
          <a:ext cx="55647" cy="1673678"/>
        </a:xfrm>
        <a:prstGeom prst="rect">
          <a:avLst/>
        </a:prstGeom>
      </xdr:spPr>
    </xdr:pic>
    <xdr:clientData/>
  </xdr:twoCellAnchor>
  <xdr:twoCellAnchor editAs="oneCell">
    <xdr:from>
      <xdr:col>18</xdr:col>
      <xdr:colOff>411654</xdr:colOff>
      <xdr:row>3</xdr:row>
      <xdr:rowOff>152462</xdr:rowOff>
    </xdr:from>
    <xdr:to>
      <xdr:col>18</xdr:col>
      <xdr:colOff>522948</xdr:colOff>
      <xdr:row>13</xdr:row>
      <xdr:rowOff>111640</xdr:rowOff>
    </xdr:to>
    <xdr:pic>
      <xdr:nvPicPr>
        <xdr:cNvPr id="70" name="table">
          <a:extLst>
            <a:ext uri="{FF2B5EF4-FFF2-40B4-BE49-F238E27FC236}">
              <a16:creationId xmlns:a16="http://schemas.microsoft.com/office/drawing/2014/main" id="{9CA6EC12-DEA7-4AAE-951B-63EC72CCA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flipV="1">
          <a:off x="11089179" y="666812"/>
          <a:ext cx="111294" cy="1673678"/>
        </a:xfrm>
        <a:prstGeom prst="rect">
          <a:avLst/>
        </a:prstGeom>
      </xdr:spPr>
    </xdr:pic>
    <xdr:clientData/>
  </xdr:twoCellAnchor>
  <xdr:twoCellAnchor editAs="oneCell">
    <xdr:from>
      <xdr:col>19</xdr:col>
      <xdr:colOff>61252</xdr:colOff>
      <xdr:row>3</xdr:row>
      <xdr:rowOff>152462</xdr:rowOff>
    </xdr:from>
    <xdr:to>
      <xdr:col>19</xdr:col>
      <xdr:colOff>172642</xdr:colOff>
      <xdr:row>13</xdr:row>
      <xdr:rowOff>111640</xdr:rowOff>
    </xdr:to>
    <xdr:pic>
      <xdr:nvPicPr>
        <xdr:cNvPr id="71" name="table">
          <a:extLst>
            <a:ext uri="{FF2B5EF4-FFF2-40B4-BE49-F238E27FC236}">
              <a16:creationId xmlns:a16="http://schemas.microsoft.com/office/drawing/2014/main" id="{3091F390-63C3-48FC-B08D-2CD0602A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flipV="1">
          <a:off x="11348377" y="666812"/>
          <a:ext cx="111390" cy="1673678"/>
        </a:xfrm>
        <a:prstGeom prst="rect">
          <a:avLst/>
        </a:prstGeom>
      </xdr:spPr>
    </xdr:pic>
    <xdr:clientData/>
  </xdr:twoCellAnchor>
  <xdr:twoCellAnchor editAs="oneCell">
    <xdr:from>
      <xdr:col>19</xdr:col>
      <xdr:colOff>333074</xdr:colOff>
      <xdr:row>3</xdr:row>
      <xdr:rowOff>152462</xdr:rowOff>
    </xdr:from>
    <xdr:to>
      <xdr:col>19</xdr:col>
      <xdr:colOff>446009</xdr:colOff>
      <xdr:row>13</xdr:row>
      <xdr:rowOff>111640</xdr:rowOff>
    </xdr:to>
    <xdr:pic>
      <xdr:nvPicPr>
        <xdr:cNvPr id="72" name="table">
          <a:extLst>
            <a:ext uri="{FF2B5EF4-FFF2-40B4-BE49-F238E27FC236}">
              <a16:creationId xmlns:a16="http://schemas.microsoft.com/office/drawing/2014/main" id="{24F3C4DA-DA0C-4C99-9E26-F4BADD5B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flipV="1">
          <a:off x="11620199" y="666812"/>
          <a:ext cx="112935" cy="1673678"/>
        </a:xfrm>
        <a:prstGeom prst="rect">
          <a:avLst/>
        </a:prstGeom>
      </xdr:spPr>
    </xdr:pic>
    <xdr:clientData/>
  </xdr:twoCellAnchor>
  <xdr:twoCellAnchor editAs="oneCell">
    <xdr:from>
      <xdr:col>19</xdr:col>
      <xdr:colOff>593761</xdr:colOff>
      <xdr:row>3</xdr:row>
      <xdr:rowOff>152462</xdr:rowOff>
    </xdr:from>
    <xdr:to>
      <xdr:col>20</xdr:col>
      <xdr:colOff>94685</xdr:colOff>
      <xdr:row>13</xdr:row>
      <xdr:rowOff>111640</xdr:rowOff>
    </xdr:to>
    <xdr:pic>
      <xdr:nvPicPr>
        <xdr:cNvPr id="73" name="table">
          <a:extLst>
            <a:ext uri="{FF2B5EF4-FFF2-40B4-BE49-F238E27FC236}">
              <a16:creationId xmlns:a16="http://schemas.microsoft.com/office/drawing/2014/main" id="{4AC615DA-3423-40DA-A3FF-9A33C5EB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flipV="1">
          <a:off x="11880886" y="666812"/>
          <a:ext cx="110524" cy="1673678"/>
        </a:xfrm>
        <a:prstGeom prst="rect">
          <a:avLst/>
        </a:prstGeom>
      </xdr:spPr>
    </xdr:pic>
    <xdr:clientData/>
  </xdr:twoCellAnchor>
  <xdr:twoCellAnchor editAs="oneCell">
    <xdr:from>
      <xdr:col>20</xdr:col>
      <xdr:colOff>487287</xdr:colOff>
      <xdr:row>3</xdr:row>
      <xdr:rowOff>152462</xdr:rowOff>
    </xdr:from>
    <xdr:to>
      <xdr:col>20</xdr:col>
      <xdr:colOff>542934</xdr:colOff>
      <xdr:row>13</xdr:row>
      <xdr:rowOff>111640</xdr:rowOff>
    </xdr:to>
    <xdr:pic>
      <xdr:nvPicPr>
        <xdr:cNvPr id="74" name="table">
          <a:extLst>
            <a:ext uri="{FF2B5EF4-FFF2-40B4-BE49-F238E27FC236}">
              <a16:creationId xmlns:a16="http://schemas.microsoft.com/office/drawing/2014/main" id="{347DF933-7445-421A-AA28-A5C1015E3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384012" y="666812"/>
          <a:ext cx="55647" cy="1673678"/>
        </a:xfrm>
        <a:prstGeom prst="rect">
          <a:avLst/>
        </a:prstGeom>
      </xdr:spPr>
    </xdr:pic>
    <xdr:clientData/>
  </xdr:twoCellAnchor>
  <xdr:twoCellAnchor editAs="oneCell">
    <xdr:from>
      <xdr:col>20</xdr:col>
      <xdr:colOff>230944</xdr:colOff>
      <xdr:row>3</xdr:row>
      <xdr:rowOff>153328</xdr:rowOff>
    </xdr:from>
    <xdr:to>
      <xdr:col>20</xdr:col>
      <xdr:colOff>342334</xdr:colOff>
      <xdr:row>13</xdr:row>
      <xdr:rowOff>112506</xdr:rowOff>
    </xdr:to>
    <xdr:pic>
      <xdr:nvPicPr>
        <xdr:cNvPr id="75" name="table">
          <a:extLst>
            <a:ext uri="{FF2B5EF4-FFF2-40B4-BE49-F238E27FC236}">
              <a16:creationId xmlns:a16="http://schemas.microsoft.com/office/drawing/2014/main" id="{553288FA-9740-45C1-BA13-A7D86EA41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flipV="1">
          <a:off x="12127669" y="667678"/>
          <a:ext cx="111390" cy="1673678"/>
        </a:xfrm>
        <a:prstGeom prst="rect">
          <a:avLst/>
        </a:prstGeom>
      </xdr:spPr>
    </xdr:pic>
    <xdr:clientData/>
  </xdr:twoCellAnchor>
  <xdr:twoCellAnchor editAs="oneCell">
    <xdr:from>
      <xdr:col>22</xdr:col>
      <xdr:colOff>474002</xdr:colOff>
      <xdr:row>3</xdr:row>
      <xdr:rowOff>153328</xdr:rowOff>
    </xdr:from>
    <xdr:to>
      <xdr:col>22</xdr:col>
      <xdr:colOff>532096</xdr:colOff>
      <xdr:row>13</xdr:row>
      <xdr:rowOff>112506</xdr:rowOff>
    </xdr:to>
    <xdr:pic>
      <xdr:nvPicPr>
        <xdr:cNvPr id="76" name="table">
          <a:extLst>
            <a:ext uri="{FF2B5EF4-FFF2-40B4-BE49-F238E27FC236}">
              <a16:creationId xmlns:a16="http://schemas.microsoft.com/office/drawing/2014/main" id="{082B4988-0E68-40CC-9B2E-E5AE41E55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89927" y="667678"/>
          <a:ext cx="58094" cy="1673678"/>
        </a:xfrm>
        <a:prstGeom prst="rect">
          <a:avLst/>
        </a:prstGeom>
      </xdr:spPr>
    </xdr:pic>
    <xdr:clientData/>
  </xdr:twoCellAnchor>
  <xdr:twoCellAnchor editAs="oneCell">
    <xdr:from>
      <xdr:col>21</xdr:col>
      <xdr:colOff>456941</xdr:colOff>
      <xdr:row>3</xdr:row>
      <xdr:rowOff>153328</xdr:rowOff>
    </xdr:from>
    <xdr:to>
      <xdr:col>21</xdr:col>
      <xdr:colOff>568235</xdr:colOff>
      <xdr:row>13</xdr:row>
      <xdr:rowOff>112506</xdr:rowOff>
    </xdr:to>
    <xdr:pic>
      <xdr:nvPicPr>
        <xdr:cNvPr id="77" name="table">
          <a:extLst>
            <a:ext uri="{FF2B5EF4-FFF2-40B4-BE49-F238E27FC236}">
              <a16:creationId xmlns:a16="http://schemas.microsoft.com/office/drawing/2014/main" id="{9B6FE856-E379-4CFA-9B9A-752AEDC7B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flipV="1">
          <a:off x="12963266" y="667678"/>
          <a:ext cx="111294" cy="1673678"/>
        </a:xfrm>
        <a:prstGeom prst="rect">
          <a:avLst/>
        </a:prstGeom>
      </xdr:spPr>
    </xdr:pic>
    <xdr:clientData/>
  </xdr:twoCellAnchor>
  <xdr:twoCellAnchor editAs="oneCell">
    <xdr:from>
      <xdr:col>22</xdr:col>
      <xdr:colOff>59314</xdr:colOff>
      <xdr:row>3</xdr:row>
      <xdr:rowOff>153328</xdr:rowOff>
    </xdr:from>
    <xdr:to>
      <xdr:col>22</xdr:col>
      <xdr:colOff>170704</xdr:colOff>
      <xdr:row>13</xdr:row>
      <xdr:rowOff>112506</xdr:rowOff>
    </xdr:to>
    <xdr:pic>
      <xdr:nvPicPr>
        <xdr:cNvPr id="78" name="table">
          <a:extLst>
            <a:ext uri="{FF2B5EF4-FFF2-40B4-BE49-F238E27FC236}">
              <a16:creationId xmlns:a16="http://schemas.microsoft.com/office/drawing/2014/main" id="{F216A65A-8EFE-4831-9B58-526018360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flipV="1">
          <a:off x="13175239" y="667678"/>
          <a:ext cx="111390" cy="1673678"/>
        </a:xfrm>
        <a:prstGeom prst="rect">
          <a:avLst/>
        </a:prstGeom>
      </xdr:spPr>
    </xdr:pic>
    <xdr:clientData/>
  </xdr:twoCellAnchor>
  <xdr:twoCellAnchor editAs="oneCell">
    <xdr:from>
      <xdr:col>21</xdr:col>
      <xdr:colOff>111388</xdr:colOff>
      <xdr:row>3</xdr:row>
      <xdr:rowOff>154080</xdr:rowOff>
    </xdr:from>
    <xdr:to>
      <xdr:col>21</xdr:col>
      <xdr:colOff>185773</xdr:colOff>
      <xdr:row>13</xdr:row>
      <xdr:rowOff>112058</xdr:rowOff>
    </xdr:to>
    <xdr:pic>
      <xdr:nvPicPr>
        <xdr:cNvPr id="79" name="table">
          <a:extLst>
            <a:ext uri="{FF2B5EF4-FFF2-40B4-BE49-F238E27FC236}">
              <a16:creationId xmlns:a16="http://schemas.microsoft.com/office/drawing/2014/main" id="{9EADF9EC-C03D-4B5C-AD82-6F720402F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flipV="1">
          <a:off x="12617713" y="668430"/>
          <a:ext cx="74385" cy="1672478"/>
        </a:xfrm>
        <a:prstGeom prst="rect">
          <a:avLst/>
        </a:prstGeom>
      </xdr:spPr>
    </xdr:pic>
    <xdr:clientData/>
  </xdr:twoCellAnchor>
  <xdr:twoCellAnchor editAs="oneCell">
    <xdr:from>
      <xdr:col>26</xdr:col>
      <xdr:colOff>464768</xdr:colOff>
      <xdr:row>3</xdr:row>
      <xdr:rowOff>155201</xdr:rowOff>
    </xdr:from>
    <xdr:to>
      <xdr:col>26</xdr:col>
      <xdr:colOff>510487</xdr:colOff>
      <xdr:row>13</xdr:row>
      <xdr:rowOff>113179</xdr:rowOff>
    </xdr:to>
    <xdr:pic>
      <xdr:nvPicPr>
        <xdr:cNvPr id="80" name="table">
          <a:extLst>
            <a:ext uri="{FF2B5EF4-FFF2-40B4-BE49-F238E27FC236}">
              <a16:creationId xmlns:a16="http://schemas.microsoft.com/office/drawing/2014/main" id="{8F939E4F-9E34-444B-9D63-1347E490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019093" y="669551"/>
          <a:ext cx="45719" cy="1672478"/>
        </a:xfrm>
        <a:prstGeom prst="rect">
          <a:avLst/>
        </a:prstGeom>
      </xdr:spPr>
    </xdr:pic>
    <xdr:clientData/>
  </xdr:twoCellAnchor>
  <xdr:twoCellAnchor editAs="oneCell">
    <xdr:from>
      <xdr:col>26</xdr:col>
      <xdr:colOff>278395</xdr:colOff>
      <xdr:row>3</xdr:row>
      <xdr:rowOff>155201</xdr:rowOff>
    </xdr:from>
    <xdr:to>
      <xdr:col>26</xdr:col>
      <xdr:colOff>352780</xdr:colOff>
      <xdr:row>13</xdr:row>
      <xdr:rowOff>113179</xdr:rowOff>
    </xdr:to>
    <xdr:pic>
      <xdr:nvPicPr>
        <xdr:cNvPr id="81" name="table">
          <a:extLst>
            <a:ext uri="{FF2B5EF4-FFF2-40B4-BE49-F238E27FC236}">
              <a16:creationId xmlns:a16="http://schemas.microsoft.com/office/drawing/2014/main" id="{BE708DBC-6E78-4ACA-93D1-FD0C3AB5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flipV="1">
          <a:off x="15832720" y="669551"/>
          <a:ext cx="74385" cy="1672478"/>
        </a:xfrm>
        <a:prstGeom prst="rect">
          <a:avLst/>
        </a:prstGeom>
      </xdr:spPr>
    </xdr:pic>
    <xdr:clientData/>
  </xdr:twoCellAnchor>
  <xdr:twoCellAnchor editAs="oneCell">
    <xdr:from>
      <xdr:col>25</xdr:col>
      <xdr:colOff>523069</xdr:colOff>
      <xdr:row>3</xdr:row>
      <xdr:rowOff>152728</xdr:rowOff>
    </xdr:from>
    <xdr:to>
      <xdr:col>25</xdr:col>
      <xdr:colOff>577959</xdr:colOff>
      <xdr:row>13</xdr:row>
      <xdr:rowOff>111856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DFD236D3-281B-4568-8CE5-5CAF2A7C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467794" y="667078"/>
          <a:ext cx="54890" cy="1673628"/>
        </a:xfrm>
        <a:prstGeom prst="rect">
          <a:avLst/>
        </a:prstGeom>
      </xdr:spPr>
    </xdr:pic>
    <xdr:clientData/>
  </xdr:twoCellAnchor>
  <xdr:twoCellAnchor editAs="oneCell">
    <xdr:from>
      <xdr:col>22</xdr:col>
      <xdr:colOff>440389</xdr:colOff>
      <xdr:row>16</xdr:row>
      <xdr:rowOff>161308</xdr:rowOff>
    </xdr:from>
    <xdr:to>
      <xdr:col>22</xdr:col>
      <xdr:colOff>521180</xdr:colOff>
      <xdr:row>27</xdr:row>
      <xdr:rowOff>115018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1D15828D-EF5E-4BC1-B0A6-E3A9BA142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56314" y="2904508"/>
          <a:ext cx="80791" cy="1839660"/>
        </a:xfrm>
        <a:prstGeom prst="rect">
          <a:avLst/>
        </a:prstGeom>
      </xdr:spPr>
    </xdr:pic>
    <xdr:clientData/>
  </xdr:twoCellAnchor>
  <xdr:twoCellAnchor editAs="oneCell">
    <xdr:from>
      <xdr:col>26</xdr:col>
      <xdr:colOff>545001</xdr:colOff>
      <xdr:row>16</xdr:row>
      <xdr:rowOff>136585</xdr:rowOff>
    </xdr:from>
    <xdr:to>
      <xdr:col>27</xdr:col>
      <xdr:colOff>14376</xdr:colOff>
      <xdr:row>18</xdr:row>
      <xdr:rowOff>17972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41026713-34C6-4588-891B-8BCA453B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099326" y="2879785"/>
          <a:ext cx="78975" cy="224287"/>
        </a:xfrm>
        <a:prstGeom prst="rect">
          <a:avLst/>
        </a:prstGeom>
      </xdr:spPr>
    </xdr:pic>
    <xdr:clientData/>
  </xdr:twoCellAnchor>
  <xdr:twoCellAnchor>
    <xdr:from>
      <xdr:col>28</xdr:col>
      <xdr:colOff>537211</xdr:colOff>
      <xdr:row>11</xdr:row>
      <xdr:rowOff>125866</xdr:rowOff>
    </xdr:from>
    <xdr:to>
      <xdr:col>28</xdr:col>
      <xdr:colOff>598714</xdr:colOff>
      <xdr:row>15</xdr:row>
      <xdr:rowOff>6533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7BBDD9F4-0782-4AF8-BAA3-48EDCFD3AAC8}"/>
            </a:ext>
          </a:extLst>
        </xdr:cNvPr>
        <xdr:cNvSpPr/>
      </xdr:nvSpPr>
      <xdr:spPr>
        <a:xfrm>
          <a:off x="17310736" y="2011816"/>
          <a:ext cx="61503" cy="566467"/>
        </a:xfrm>
        <a:prstGeom prst="rect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523876</xdr:colOff>
      <xdr:row>16</xdr:row>
      <xdr:rowOff>57150</xdr:rowOff>
    </xdr:from>
    <xdr:to>
      <xdr:col>31</xdr:col>
      <xdr:colOff>76200</xdr:colOff>
      <xdr:row>27</xdr:row>
      <xdr:rowOff>161925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D7DE9995-19B3-4C07-BDE3-2ADC44E72B38}"/>
            </a:ext>
          </a:extLst>
        </xdr:cNvPr>
        <xdr:cNvSpPr/>
      </xdr:nvSpPr>
      <xdr:spPr>
        <a:xfrm>
          <a:off x="16078201" y="2800350"/>
          <a:ext cx="2600324" cy="19907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34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553641</xdr:colOff>
      <xdr:row>16</xdr:row>
      <xdr:rowOff>57150</xdr:rowOff>
    </xdr:from>
    <xdr:to>
      <xdr:col>26</xdr:col>
      <xdr:colOff>523877</xdr:colOff>
      <xdr:row>27</xdr:row>
      <xdr:rowOff>161925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1814E3B8-BA0D-4028-8C13-11E5A967D54F}"/>
            </a:ext>
          </a:extLst>
        </xdr:cNvPr>
        <xdr:cNvSpPr/>
      </xdr:nvSpPr>
      <xdr:spPr>
        <a:xfrm>
          <a:off x="12450366" y="2800350"/>
          <a:ext cx="3627836" cy="19907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27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528293</xdr:colOff>
      <xdr:row>3</xdr:row>
      <xdr:rowOff>114302</xdr:rowOff>
    </xdr:from>
    <xdr:to>
      <xdr:col>28</xdr:col>
      <xdr:colOff>513726</xdr:colOff>
      <xdr:row>13</xdr:row>
      <xdr:rowOff>133352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C82E96D2-957E-4CD5-8E7E-4BE2CAFCFD87}"/>
            </a:ext>
          </a:extLst>
        </xdr:cNvPr>
        <xdr:cNvSpPr/>
      </xdr:nvSpPr>
      <xdr:spPr>
        <a:xfrm>
          <a:off x="16692218" y="628652"/>
          <a:ext cx="595033" cy="1733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X6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528295</xdr:colOff>
      <xdr:row>3</xdr:row>
      <xdr:rowOff>114301</xdr:rowOff>
    </xdr:from>
    <xdr:to>
      <xdr:col>27</xdr:col>
      <xdr:colOff>527734</xdr:colOff>
      <xdr:row>13</xdr:row>
      <xdr:rowOff>133351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2C6EC01C-C5A6-47CD-9455-5CFB0572F153}"/>
            </a:ext>
          </a:extLst>
        </xdr:cNvPr>
        <xdr:cNvSpPr/>
      </xdr:nvSpPr>
      <xdr:spPr>
        <a:xfrm>
          <a:off x="16082620" y="628651"/>
          <a:ext cx="609039" cy="1733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29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172552</xdr:colOff>
      <xdr:row>3</xdr:row>
      <xdr:rowOff>114301</xdr:rowOff>
    </xdr:from>
    <xdr:to>
      <xdr:col>20</xdr:col>
      <xdr:colOff>553552</xdr:colOff>
      <xdr:row>13</xdr:row>
      <xdr:rowOff>133351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25870369-F009-4205-8438-916126AEE9B1}"/>
            </a:ext>
          </a:extLst>
        </xdr:cNvPr>
        <xdr:cNvSpPr/>
      </xdr:nvSpPr>
      <xdr:spPr>
        <a:xfrm>
          <a:off x="10850077" y="628651"/>
          <a:ext cx="1600200" cy="1733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37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22</xdr:col>
      <xdr:colOff>544759</xdr:colOff>
      <xdr:row>3</xdr:row>
      <xdr:rowOff>114301</xdr:rowOff>
    </xdr:from>
    <xdr:to>
      <xdr:col>26</xdr:col>
      <xdr:colOff>527950</xdr:colOff>
      <xdr:row>13</xdr:row>
      <xdr:rowOff>133351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16C5EA06-2D64-46AF-8302-F277B73D2F8D}"/>
            </a:ext>
          </a:extLst>
        </xdr:cNvPr>
        <xdr:cNvSpPr/>
      </xdr:nvSpPr>
      <xdr:spPr>
        <a:xfrm>
          <a:off x="13660684" y="628651"/>
          <a:ext cx="2421591" cy="1733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1X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514350</xdr:colOff>
      <xdr:row>3</xdr:row>
      <xdr:rowOff>114300</xdr:rowOff>
    </xdr:from>
    <xdr:to>
      <xdr:col>31</xdr:col>
      <xdr:colOff>76200</xdr:colOff>
      <xdr:row>16</xdr:row>
      <xdr:rowOff>57151</xdr:rowOff>
    </xdr:to>
    <xdr:sp macro="" textlink="">
      <xdr:nvSpPr>
        <xdr:cNvPr id="92" name="직사각형 31">
          <a:extLst>
            <a:ext uri="{FF2B5EF4-FFF2-40B4-BE49-F238E27FC236}">
              <a16:creationId xmlns:a16="http://schemas.microsoft.com/office/drawing/2014/main" id="{A2C6C728-C373-4C24-B7CA-D40AC95DB68A}"/>
            </a:ext>
          </a:extLst>
        </xdr:cNvPr>
        <xdr:cNvSpPr/>
      </xdr:nvSpPr>
      <xdr:spPr>
        <a:xfrm>
          <a:off x="17287875" y="628650"/>
          <a:ext cx="1390650" cy="2171701"/>
        </a:xfrm>
        <a:custGeom>
          <a:avLst/>
          <a:gdLst>
            <a:gd name="connsiteX0" fmla="*/ 0 w 1352550"/>
            <a:gd name="connsiteY0" fmla="*/ 0 h 2171701"/>
            <a:gd name="connsiteX1" fmla="*/ 1352550 w 1352550"/>
            <a:gd name="connsiteY1" fmla="*/ 0 h 2171701"/>
            <a:gd name="connsiteX2" fmla="*/ 1352550 w 1352550"/>
            <a:gd name="connsiteY2" fmla="*/ 2171701 h 2171701"/>
            <a:gd name="connsiteX3" fmla="*/ 0 w 1352550"/>
            <a:gd name="connsiteY3" fmla="*/ 2171701 h 2171701"/>
            <a:gd name="connsiteX4" fmla="*/ 0 w 1352550"/>
            <a:gd name="connsiteY4" fmla="*/ 0 h 2171701"/>
            <a:gd name="connsiteX0" fmla="*/ 0 w 1352550"/>
            <a:gd name="connsiteY0" fmla="*/ 0 h 2171701"/>
            <a:gd name="connsiteX1" fmla="*/ 990600 w 1352550"/>
            <a:gd name="connsiteY1" fmla="*/ 723900 h 2171701"/>
            <a:gd name="connsiteX2" fmla="*/ 1352550 w 1352550"/>
            <a:gd name="connsiteY2" fmla="*/ 2171701 h 2171701"/>
            <a:gd name="connsiteX3" fmla="*/ 0 w 1352550"/>
            <a:gd name="connsiteY3" fmla="*/ 2171701 h 2171701"/>
            <a:gd name="connsiteX4" fmla="*/ 0 w 1352550"/>
            <a:gd name="connsiteY4" fmla="*/ 0 h 2171701"/>
            <a:gd name="connsiteX0" fmla="*/ 0 w 1381125"/>
            <a:gd name="connsiteY0" fmla="*/ 0 h 2171701"/>
            <a:gd name="connsiteX1" fmla="*/ 1381125 w 1381125"/>
            <a:gd name="connsiteY1" fmla="*/ 1000125 h 2171701"/>
            <a:gd name="connsiteX2" fmla="*/ 1352550 w 1381125"/>
            <a:gd name="connsiteY2" fmla="*/ 2171701 h 2171701"/>
            <a:gd name="connsiteX3" fmla="*/ 0 w 1381125"/>
            <a:gd name="connsiteY3" fmla="*/ 2171701 h 2171701"/>
            <a:gd name="connsiteX4" fmla="*/ 0 w 1381125"/>
            <a:gd name="connsiteY4" fmla="*/ 0 h 2171701"/>
            <a:gd name="connsiteX0" fmla="*/ 0 w 1362075"/>
            <a:gd name="connsiteY0" fmla="*/ 0 h 2171701"/>
            <a:gd name="connsiteX1" fmla="*/ 1362075 w 1362075"/>
            <a:gd name="connsiteY1" fmla="*/ 1000125 h 2171701"/>
            <a:gd name="connsiteX2" fmla="*/ 1352550 w 1362075"/>
            <a:gd name="connsiteY2" fmla="*/ 2171701 h 2171701"/>
            <a:gd name="connsiteX3" fmla="*/ 0 w 1362075"/>
            <a:gd name="connsiteY3" fmla="*/ 2171701 h 2171701"/>
            <a:gd name="connsiteX4" fmla="*/ 0 w 1362075"/>
            <a:gd name="connsiteY4" fmla="*/ 0 h 2171701"/>
            <a:gd name="connsiteX0" fmla="*/ 0 w 1352550"/>
            <a:gd name="connsiteY0" fmla="*/ 0 h 2171701"/>
            <a:gd name="connsiteX1" fmla="*/ 1347229 w 1352550"/>
            <a:gd name="connsiteY1" fmla="*/ 992505 h 2171701"/>
            <a:gd name="connsiteX2" fmla="*/ 1352550 w 1352550"/>
            <a:gd name="connsiteY2" fmla="*/ 2171701 h 2171701"/>
            <a:gd name="connsiteX3" fmla="*/ 0 w 1352550"/>
            <a:gd name="connsiteY3" fmla="*/ 2171701 h 2171701"/>
            <a:gd name="connsiteX4" fmla="*/ 0 w 1352550"/>
            <a:gd name="connsiteY4" fmla="*/ 0 h 21717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52550" h="2171701">
              <a:moveTo>
                <a:pt x="0" y="0"/>
              </a:moveTo>
              <a:lnTo>
                <a:pt x="1347229" y="992505"/>
              </a:lnTo>
              <a:cubicBezTo>
                <a:pt x="1349003" y="1385570"/>
                <a:pt x="1350776" y="1778636"/>
                <a:pt x="1352550" y="2171701"/>
              </a:cubicBezTo>
              <a:lnTo>
                <a:pt x="0" y="2171701"/>
              </a:lnTo>
              <a:lnTo>
                <a:pt x="0" y="0"/>
              </a:lnTo>
              <a:close/>
            </a:path>
          </a:pathLst>
        </a:cu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34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544450</xdr:colOff>
      <xdr:row>3</xdr:row>
      <xdr:rowOff>137605</xdr:rowOff>
    </xdr:from>
    <xdr:to>
      <xdr:col>21</xdr:col>
      <xdr:colOff>184170</xdr:colOff>
      <xdr:row>13</xdr:row>
      <xdr:rowOff>105383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9B729D11-81E0-43FB-8E3F-B0CF18793BAF}"/>
            </a:ext>
          </a:extLst>
        </xdr:cNvPr>
        <xdr:cNvSpPr/>
      </xdr:nvSpPr>
      <xdr:spPr>
        <a:xfrm>
          <a:off x="12441175" y="651955"/>
          <a:ext cx="249320" cy="1682278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경량랙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22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1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24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총</a:t>
          </a:r>
          <a:r>
            <a:rPr lang="en-US" altLang="ko-KR" sz="600" b="1">
              <a:solidFill>
                <a:sysClr val="windowText" lastClr="000000"/>
              </a:solidFill>
            </a:rPr>
            <a:t>68</a:t>
          </a:r>
          <a:r>
            <a:rPr lang="ko-KR" altLang="en-US" sz="600" b="1">
              <a:solidFill>
                <a:sysClr val="windowText" lastClr="000000"/>
              </a:solidFill>
            </a:rPr>
            <a:t>조</a:t>
          </a:r>
        </a:p>
      </xdr:txBody>
    </xdr:sp>
    <xdr:clientData/>
  </xdr:twoCellAnchor>
  <xdr:twoCellAnchor editAs="oneCell">
    <xdr:from>
      <xdr:col>20</xdr:col>
      <xdr:colOff>384624</xdr:colOff>
      <xdr:row>17</xdr:row>
      <xdr:rowOff>32910</xdr:rowOff>
    </xdr:from>
    <xdr:to>
      <xdr:col>20</xdr:col>
      <xdr:colOff>441352</xdr:colOff>
      <xdr:row>27</xdr:row>
      <xdr:rowOff>102671</xdr:rowOff>
    </xdr:to>
    <xdr:pic>
      <xdr:nvPicPr>
        <xdr:cNvPr id="94" name="table">
          <a:extLst>
            <a:ext uri="{FF2B5EF4-FFF2-40B4-BE49-F238E27FC236}">
              <a16:creationId xmlns:a16="http://schemas.microsoft.com/office/drawing/2014/main" id="{7127C65D-ACDE-4082-960C-555AC555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281349" y="2947560"/>
          <a:ext cx="56728" cy="1784261"/>
        </a:xfrm>
        <a:prstGeom prst="rect">
          <a:avLst/>
        </a:prstGeom>
      </xdr:spPr>
    </xdr:pic>
    <xdr:clientData/>
  </xdr:twoCellAnchor>
  <xdr:twoCellAnchor>
    <xdr:from>
      <xdr:col>18</xdr:col>
      <xdr:colOff>190502</xdr:colOff>
      <xdr:row>16</xdr:row>
      <xdr:rowOff>57150</xdr:rowOff>
    </xdr:from>
    <xdr:to>
      <xdr:col>20</xdr:col>
      <xdr:colOff>553641</xdr:colOff>
      <xdr:row>27</xdr:row>
      <xdr:rowOff>161925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D1DE2427-DC02-4AEF-94A2-C06CAAD5318B}"/>
            </a:ext>
          </a:extLst>
        </xdr:cNvPr>
        <xdr:cNvSpPr/>
      </xdr:nvSpPr>
      <xdr:spPr>
        <a:xfrm>
          <a:off x="10868027" y="2800350"/>
          <a:ext cx="1582339" cy="19907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37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202406</xdr:colOff>
      <xdr:row>18</xdr:row>
      <xdr:rowOff>56966</xdr:rowOff>
    </xdr:from>
    <xdr:to>
      <xdr:col>18</xdr:col>
      <xdr:colOff>261205</xdr:colOff>
      <xdr:row>21</xdr:row>
      <xdr:rowOff>47442</xdr:rowOff>
    </xdr:to>
    <xdr:pic>
      <xdr:nvPicPr>
        <xdr:cNvPr id="96" name="table">
          <a:extLst>
            <a:ext uri="{FF2B5EF4-FFF2-40B4-BE49-F238E27FC236}">
              <a16:creationId xmlns:a16="http://schemas.microsoft.com/office/drawing/2014/main" id="{22C4E5EF-CF0E-4499-BDF6-B44B565D7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879931" y="3143066"/>
          <a:ext cx="58799" cy="504826"/>
        </a:xfrm>
        <a:prstGeom prst="rect">
          <a:avLst/>
        </a:prstGeom>
      </xdr:spPr>
    </xdr:pic>
    <xdr:clientData/>
  </xdr:twoCellAnchor>
  <xdr:twoCellAnchor editAs="oneCell">
    <xdr:from>
      <xdr:col>18</xdr:col>
      <xdr:colOff>202405</xdr:colOff>
      <xdr:row>21</xdr:row>
      <xdr:rowOff>83344</xdr:rowOff>
    </xdr:from>
    <xdr:to>
      <xdr:col>18</xdr:col>
      <xdr:colOff>261204</xdr:colOff>
      <xdr:row>24</xdr:row>
      <xdr:rowOff>73820</xdr:rowOff>
    </xdr:to>
    <xdr:pic>
      <xdr:nvPicPr>
        <xdr:cNvPr id="97" name="table">
          <a:extLst>
            <a:ext uri="{FF2B5EF4-FFF2-40B4-BE49-F238E27FC236}">
              <a16:creationId xmlns:a16="http://schemas.microsoft.com/office/drawing/2014/main" id="{0E357C27-B785-4585-97C7-1EC82C64D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879930" y="3683794"/>
          <a:ext cx="58799" cy="504826"/>
        </a:xfrm>
        <a:prstGeom prst="rect">
          <a:avLst/>
        </a:prstGeom>
      </xdr:spPr>
    </xdr:pic>
    <xdr:clientData/>
  </xdr:twoCellAnchor>
  <xdr:twoCellAnchor editAs="oneCell">
    <xdr:from>
      <xdr:col>18</xdr:col>
      <xdr:colOff>202405</xdr:colOff>
      <xdr:row>24</xdr:row>
      <xdr:rowOff>114301</xdr:rowOff>
    </xdr:from>
    <xdr:to>
      <xdr:col>18</xdr:col>
      <xdr:colOff>261204</xdr:colOff>
      <xdr:row>27</xdr:row>
      <xdr:rowOff>104777</xdr:rowOff>
    </xdr:to>
    <xdr:pic>
      <xdr:nvPicPr>
        <xdr:cNvPr id="98" name="table">
          <a:extLst>
            <a:ext uri="{FF2B5EF4-FFF2-40B4-BE49-F238E27FC236}">
              <a16:creationId xmlns:a16="http://schemas.microsoft.com/office/drawing/2014/main" id="{561C14FC-6FF3-45A6-84EC-0652D7F84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0879930" y="4229101"/>
          <a:ext cx="58799" cy="504826"/>
        </a:xfrm>
        <a:prstGeom prst="rect">
          <a:avLst/>
        </a:prstGeom>
      </xdr:spPr>
    </xdr:pic>
    <xdr:clientData/>
  </xdr:twoCellAnchor>
  <xdr:twoCellAnchor editAs="oneCell">
    <xdr:from>
      <xdr:col>18</xdr:col>
      <xdr:colOff>202405</xdr:colOff>
      <xdr:row>17</xdr:row>
      <xdr:rowOff>18245</xdr:rowOff>
    </xdr:from>
    <xdr:to>
      <xdr:col>18</xdr:col>
      <xdr:colOff>261204</xdr:colOff>
      <xdr:row>18</xdr:row>
      <xdr:rowOff>18499</xdr:rowOff>
    </xdr:to>
    <xdr:pic>
      <xdr:nvPicPr>
        <xdr:cNvPr id="99" name="table">
          <a:extLst>
            <a:ext uri="{FF2B5EF4-FFF2-40B4-BE49-F238E27FC236}">
              <a16:creationId xmlns:a16="http://schemas.microsoft.com/office/drawing/2014/main" id="{B763E798-30E4-45FA-AF34-447DD43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879930" y="2932895"/>
          <a:ext cx="58799" cy="171704"/>
        </a:xfrm>
        <a:prstGeom prst="rect">
          <a:avLst/>
        </a:prstGeom>
      </xdr:spPr>
    </xdr:pic>
    <xdr:clientData/>
  </xdr:twoCellAnchor>
  <xdr:twoCellAnchor>
    <xdr:from>
      <xdr:col>18</xdr:col>
      <xdr:colOff>202272</xdr:colOff>
      <xdr:row>17</xdr:row>
      <xdr:rowOff>16533</xdr:rowOff>
    </xdr:from>
    <xdr:to>
      <xdr:col>18</xdr:col>
      <xdr:colOff>261938</xdr:colOff>
      <xdr:row>20</xdr:row>
      <xdr:rowOff>107156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CCBFF6BC-E47F-46A8-B022-2B7BA44527F2}"/>
            </a:ext>
          </a:extLst>
        </xdr:cNvPr>
        <xdr:cNvSpPr/>
      </xdr:nvSpPr>
      <xdr:spPr>
        <a:xfrm>
          <a:off x="10879797" y="2931183"/>
          <a:ext cx="59666" cy="604973"/>
        </a:xfrm>
        <a:prstGeom prst="rect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166990</xdr:colOff>
      <xdr:row>35</xdr:row>
      <xdr:rowOff>72372</xdr:rowOff>
    </xdr:from>
    <xdr:to>
      <xdr:col>2</xdr:col>
      <xdr:colOff>212709</xdr:colOff>
      <xdr:row>44</xdr:row>
      <xdr:rowOff>67076</xdr:rowOff>
    </xdr:to>
    <xdr:pic>
      <xdr:nvPicPr>
        <xdr:cNvPr id="101" name="table">
          <a:extLst>
            <a:ext uri="{FF2B5EF4-FFF2-40B4-BE49-F238E27FC236}">
              <a16:creationId xmlns:a16="http://schemas.microsoft.com/office/drawing/2014/main" id="{7C242E0D-F420-4BD6-A0EF-8991A1D53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86190" y="6073122"/>
          <a:ext cx="45719" cy="1537754"/>
        </a:xfrm>
        <a:prstGeom prst="rect">
          <a:avLst/>
        </a:prstGeom>
      </xdr:spPr>
    </xdr:pic>
    <xdr:clientData/>
  </xdr:twoCellAnchor>
  <xdr:twoCellAnchor editAs="oneCell">
    <xdr:from>
      <xdr:col>2</xdr:col>
      <xdr:colOff>308470</xdr:colOff>
      <xdr:row>35</xdr:row>
      <xdr:rowOff>72372</xdr:rowOff>
    </xdr:from>
    <xdr:to>
      <xdr:col>2</xdr:col>
      <xdr:colOff>387976</xdr:colOff>
      <xdr:row>44</xdr:row>
      <xdr:rowOff>67076</xdr:rowOff>
    </xdr:to>
    <xdr:pic>
      <xdr:nvPicPr>
        <xdr:cNvPr id="102" name="table">
          <a:extLst>
            <a:ext uri="{FF2B5EF4-FFF2-40B4-BE49-F238E27FC236}">
              <a16:creationId xmlns:a16="http://schemas.microsoft.com/office/drawing/2014/main" id="{784600C5-8B24-4751-8BA0-9F8A66A85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27670" y="6073122"/>
          <a:ext cx="79506" cy="1537754"/>
        </a:xfrm>
        <a:prstGeom prst="rect">
          <a:avLst/>
        </a:prstGeom>
      </xdr:spPr>
    </xdr:pic>
    <xdr:clientData/>
  </xdr:twoCellAnchor>
  <xdr:twoCellAnchor>
    <xdr:from>
      <xdr:col>2</xdr:col>
      <xdr:colOff>138636</xdr:colOff>
      <xdr:row>35</xdr:row>
      <xdr:rowOff>68292</xdr:rowOff>
    </xdr:from>
    <xdr:to>
      <xdr:col>2</xdr:col>
      <xdr:colOff>391886</xdr:colOff>
      <xdr:row>44</xdr:row>
      <xdr:rowOff>67406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5E9ED898-E1A9-4D8A-AB7A-A7A4D27167A6}"/>
            </a:ext>
          </a:extLst>
        </xdr:cNvPr>
        <xdr:cNvSpPr/>
      </xdr:nvSpPr>
      <xdr:spPr>
        <a:xfrm>
          <a:off x="1357836" y="6069042"/>
          <a:ext cx="253250" cy="1542164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경량랙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4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r>
            <a:rPr lang="en-US" altLang="ko-KR" sz="600" b="1">
              <a:solidFill>
                <a:sysClr val="windowText" lastClr="000000"/>
              </a:solidFill>
            </a:rPr>
            <a:t>19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1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r>
            <a:rPr lang="en-US" altLang="ko-KR" sz="600" b="1">
              <a:solidFill>
                <a:sysClr val="windowText" lastClr="000000"/>
              </a:solidFill>
            </a:rPr>
            <a:t>21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97</a:t>
          </a:r>
          <a:r>
            <a:rPr lang="ko-KR" altLang="en-US" sz="600" b="1">
              <a:solidFill>
                <a:sysClr val="windowText" lastClr="000000"/>
              </a:solidFill>
            </a:rPr>
            <a:t>조</a:t>
          </a:r>
        </a:p>
      </xdr:txBody>
    </xdr:sp>
    <xdr:clientData/>
  </xdr:twoCellAnchor>
  <xdr:twoCellAnchor editAs="oneCell">
    <xdr:from>
      <xdr:col>3</xdr:col>
      <xdr:colOff>93602</xdr:colOff>
      <xdr:row>35</xdr:row>
      <xdr:rowOff>75548</xdr:rowOff>
    </xdr:from>
    <xdr:to>
      <xdr:col>3</xdr:col>
      <xdr:colOff>205745</xdr:colOff>
      <xdr:row>44</xdr:row>
      <xdr:rowOff>67805</xdr:rowOff>
    </xdr:to>
    <xdr:pic>
      <xdr:nvPicPr>
        <xdr:cNvPr id="104" name="table">
          <a:extLst>
            <a:ext uri="{FF2B5EF4-FFF2-40B4-BE49-F238E27FC236}">
              <a16:creationId xmlns:a16="http://schemas.microsoft.com/office/drawing/2014/main" id="{9E25C083-A921-4A39-90AE-AB9A224B8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22402" y="6076298"/>
          <a:ext cx="112143" cy="1535307"/>
        </a:xfrm>
        <a:prstGeom prst="rect">
          <a:avLst/>
        </a:prstGeom>
      </xdr:spPr>
    </xdr:pic>
    <xdr:clientData/>
  </xdr:twoCellAnchor>
  <xdr:twoCellAnchor editAs="oneCell">
    <xdr:from>
      <xdr:col>3</xdr:col>
      <xdr:colOff>327338</xdr:colOff>
      <xdr:row>35</xdr:row>
      <xdr:rowOff>75757</xdr:rowOff>
    </xdr:from>
    <xdr:to>
      <xdr:col>3</xdr:col>
      <xdr:colOff>441475</xdr:colOff>
      <xdr:row>44</xdr:row>
      <xdr:rowOff>68013</xdr:rowOff>
    </xdr:to>
    <xdr:pic>
      <xdr:nvPicPr>
        <xdr:cNvPr id="105" name="table">
          <a:extLst>
            <a:ext uri="{FF2B5EF4-FFF2-40B4-BE49-F238E27FC236}">
              <a16:creationId xmlns:a16="http://schemas.microsoft.com/office/drawing/2014/main" id="{921CA83C-0AA3-4206-AC01-E6C9E8246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138" y="6076507"/>
          <a:ext cx="114137" cy="1535306"/>
        </a:xfrm>
        <a:prstGeom prst="rect">
          <a:avLst/>
        </a:prstGeom>
      </xdr:spPr>
    </xdr:pic>
    <xdr:clientData/>
  </xdr:twoCellAnchor>
  <xdr:twoCellAnchor editAs="oneCell">
    <xdr:from>
      <xdr:col>3</xdr:col>
      <xdr:colOff>540828</xdr:colOff>
      <xdr:row>35</xdr:row>
      <xdr:rowOff>76142</xdr:rowOff>
    </xdr:from>
    <xdr:to>
      <xdr:col>4</xdr:col>
      <xdr:colOff>42057</xdr:colOff>
      <xdr:row>44</xdr:row>
      <xdr:rowOff>64634</xdr:rowOff>
    </xdr:to>
    <xdr:pic>
      <xdr:nvPicPr>
        <xdr:cNvPr id="106" name="table">
          <a:extLst>
            <a:ext uri="{FF2B5EF4-FFF2-40B4-BE49-F238E27FC236}">
              <a16:creationId xmlns:a16="http://schemas.microsoft.com/office/drawing/2014/main" id="{0E0FB202-C269-4B61-9435-122F0B13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369628" y="6076892"/>
          <a:ext cx="110829" cy="1531542"/>
        </a:xfrm>
        <a:prstGeom prst="rect">
          <a:avLst/>
        </a:prstGeom>
      </xdr:spPr>
    </xdr:pic>
    <xdr:clientData/>
  </xdr:twoCellAnchor>
  <xdr:twoCellAnchor editAs="oneCell">
    <xdr:from>
      <xdr:col>4</xdr:col>
      <xdr:colOff>167712</xdr:colOff>
      <xdr:row>35</xdr:row>
      <xdr:rowOff>77456</xdr:rowOff>
    </xdr:from>
    <xdr:to>
      <xdr:col>4</xdr:col>
      <xdr:colOff>279855</xdr:colOff>
      <xdr:row>44</xdr:row>
      <xdr:rowOff>65948</xdr:rowOff>
    </xdr:to>
    <xdr:pic>
      <xdr:nvPicPr>
        <xdr:cNvPr id="107" name="table">
          <a:extLst>
            <a:ext uri="{FF2B5EF4-FFF2-40B4-BE49-F238E27FC236}">
              <a16:creationId xmlns:a16="http://schemas.microsoft.com/office/drawing/2014/main" id="{3B0A169F-68FA-48C1-95F5-19D1E07C2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606112" y="6078206"/>
          <a:ext cx="112143" cy="1531542"/>
        </a:xfrm>
        <a:prstGeom prst="rect">
          <a:avLst/>
        </a:prstGeom>
      </xdr:spPr>
    </xdr:pic>
    <xdr:clientData/>
  </xdr:twoCellAnchor>
  <xdr:twoCellAnchor>
    <xdr:from>
      <xdr:col>2</xdr:col>
      <xdr:colOff>153258</xdr:colOff>
      <xdr:row>34</xdr:row>
      <xdr:rowOff>9190</xdr:rowOff>
    </xdr:from>
    <xdr:to>
      <xdr:col>4</xdr:col>
      <xdr:colOff>582551</xdr:colOff>
      <xdr:row>44</xdr:row>
      <xdr:rowOff>85389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62B08EB-86EA-43FF-9E8A-E1C8EDD4224E}"/>
            </a:ext>
          </a:extLst>
        </xdr:cNvPr>
        <xdr:cNvSpPr/>
      </xdr:nvSpPr>
      <xdr:spPr>
        <a:xfrm>
          <a:off x="1372458" y="5838490"/>
          <a:ext cx="1648493" cy="17906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DEPT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1X E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22</xdr:col>
      <xdr:colOff>561975</xdr:colOff>
      <xdr:row>8</xdr:row>
      <xdr:rowOff>165434</xdr:rowOff>
    </xdr:from>
    <xdr:to>
      <xdr:col>24</xdr:col>
      <xdr:colOff>523875</xdr:colOff>
      <xdr:row>13</xdr:row>
      <xdr:rowOff>116447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5A677497-B91D-47E3-AA38-C680E2C1F92C}"/>
            </a:ext>
          </a:extLst>
        </xdr:cNvPr>
        <xdr:cNvSpPr/>
      </xdr:nvSpPr>
      <xdr:spPr>
        <a:xfrm>
          <a:off x="13677900" y="1537034"/>
          <a:ext cx="1181100" cy="808263"/>
        </a:xfrm>
        <a:prstGeom prst="rect">
          <a:avLst/>
        </a:prstGeom>
        <a:solidFill>
          <a:srgbClr val="FF0000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제거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구역</a:t>
          </a:r>
        </a:p>
      </xdr:txBody>
    </xdr:sp>
    <xdr:clientData/>
  </xdr:twoCellAnchor>
  <xdr:twoCellAnchor>
    <xdr:from>
      <xdr:col>20</xdr:col>
      <xdr:colOff>559676</xdr:colOff>
      <xdr:row>17</xdr:row>
      <xdr:rowOff>20333</xdr:rowOff>
    </xdr:from>
    <xdr:to>
      <xdr:col>21</xdr:col>
      <xdr:colOff>561975</xdr:colOff>
      <xdr:row>21</xdr:row>
      <xdr:rowOff>130342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F55D0062-C530-477B-AA16-BE1FF69CB8B8}"/>
            </a:ext>
          </a:extLst>
        </xdr:cNvPr>
        <xdr:cNvSpPr/>
      </xdr:nvSpPr>
      <xdr:spPr>
        <a:xfrm>
          <a:off x="12456401" y="2934983"/>
          <a:ext cx="611899" cy="795809"/>
        </a:xfrm>
        <a:prstGeom prst="rect">
          <a:avLst/>
        </a:prstGeom>
        <a:solidFill>
          <a:srgbClr val="FF0000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제거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구역</a:t>
          </a:r>
        </a:p>
      </xdr:txBody>
    </xdr:sp>
    <xdr:clientData/>
  </xdr:twoCellAnchor>
  <xdr:twoCellAnchor>
    <xdr:from>
      <xdr:col>4</xdr:col>
      <xdr:colOff>604158</xdr:colOff>
      <xdr:row>32</xdr:row>
      <xdr:rowOff>21771</xdr:rowOff>
    </xdr:from>
    <xdr:to>
      <xdr:col>7</xdr:col>
      <xdr:colOff>32658</xdr:colOff>
      <xdr:row>37</xdr:row>
      <xdr:rowOff>10885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4C0FF14C-4321-4710-ACCC-C9D565B163C3}"/>
            </a:ext>
          </a:extLst>
        </xdr:cNvPr>
        <xdr:cNvSpPr/>
      </xdr:nvSpPr>
      <xdr:spPr>
        <a:xfrm>
          <a:off x="3042558" y="5508171"/>
          <a:ext cx="1257300" cy="846364"/>
        </a:xfrm>
        <a:prstGeom prst="rect">
          <a:avLst/>
        </a:prstGeom>
        <a:solidFill>
          <a:srgbClr val="FF0000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제거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구역지하</a:t>
          </a:r>
        </a:p>
      </xdr:txBody>
    </xdr:sp>
    <xdr:clientData/>
  </xdr:twoCellAnchor>
  <xdr:twoCellAnchor editAs="oneCell">
    <xdr:from>
      <xdr:col>9</xdr:col>
      <xdr:colOff>332377</xdr:colOff>
      <xdr:row>13</xdr:row>
      <xdr:rowOff>167269</xdr:rowOff>
    </xdr:from>
    <xdr:to>
      <xdr:col>9</xdr:col>
      <xdr:colOff>452089</xdr:colOff>
      <xdr:row>26</xdr:row>
      <xdr:rowOff>167054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A77D6BE7-92B3-4785-931C-27D26BFE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818777" y="2396119"/>
          <a:ext cx="119712" cy="2228635"/>
        </a:xfrm>
        <a:prstGeom prst="rect">
          <a:avLst/>
        </a:prstGeom>
      </xdr:spPr>
    </xdr:pic>
    <xdr:clientData/>
  </xdr:twoCellAnchor>
  <xdr:twoCellAnchor editAs="oneCell">
    <xdr:from>
      <xdr:col>15</xdr:col>
      <xdr:colOff>237544</xdr:colOff>
      <xdr:row>30</xdr:row>
      <xdr:rowOff>83073</xdr:rowOff>
    </xdr:from>
    <xdr:to>
      <xdr:col>15</xdr:col>
      <xdr:colOff>283263</xdr:colOff>
      <xdr:row>40</xdr:row>
      <xdr:rowOff>17972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D5B94A7C-7243-4873-86F2-D21A99E7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381544" y="5226573"/>
          <a:ext cx="45719" cy="1649399"/>
        </a:xfrm>
        <a:prstGeom prst="rect">
          <a:avLst/>
        </a:prstGeom>
      </xdr:spPr>
    </xdr:pic>
    <xdr:clientData/>
  </xdr:twoCellAnchor>
  <xdr:twoCellAnchor>
    <xdr:from>
      <xdr:col>15</xdr:col>
      <xdr:colOff>247706</xdr:colOff>
      <xdr:row>30</xdr:row>
      <xdr:rowOff>73325</xdr:rowOff>
    </xdr:from>
    <xdr:to>
      <xdr:col>15</xdr:col>
      <xdr:colOff>395074</xdr:colOff>
      <xdr:row>40</xdr:row>
      <xdr:rowOff>39538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777EDD0D-4B02-4F13-BB0E-130121784D82}"/>
            </a:ext>
          </a:extLst>
        </xdr:cNvPr>
        <xdr:cNvSpPr/>
      </xdr:nvSpPr>
      <xdr:spPr>
        <a:xfrm>
          <a:off x="9391706" y="5216825"/>
          <a:ext cx="147368" cy="1680713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경량랙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1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r>
            <a:rPr lang="en-US" altLang="ko-KR" sz="600" b="1">
              <a:solidFill>
                <a:sysClr val="windowText" lastClr="000000"/>
              </a:solidFill>
            </a:rPr>
            <a:t>24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24</a:t>
          </a:r>
          <a:r>
            <a:rPr lang="ko-KR" altLang="en-US" sz="600" b="1">
              <a:solidFill>
                <a:sysClr val="windowText" lastClr="000000"/>
              </a:solidFill>
            </a:rPr>
            <a:t>조</a:t>
          </a:r>
        </a:p>
      </xdr:txBody>
    </xdr:sp>
    <xdr:clientData/>
  </xdr:twoCellAnchor>
  <xdr:twoCellAnchor editAs="oneCell">
    <xdr:from>
      <xdr:col>2</xdr:col>
      <xdr:colOff>194591</xdr:colOff>
      <xdr:row>34</xdr:row>
      <xdr:rowOff>30069</xdr:rowOff>
    </xdr:from>
    <xdr:to>
      <xdr:col>3</xdr:col>
      <xdr:colOff>372581</xdr:colOff>
      <xdr:row>34</xdr:row>
      <xdr:rowOff>108000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BE495CB-0CB2-46B9-8C50-2FA183A0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5400000">
          <a:off x="1768620" y="5504540"/>
          <a:ext cx="77931" cy="787590"/>
        </a:xfrm>
        <a:prstGeom prst="rect">
          <a:avLst/>
        </a:prstGeom>
      </xdr:spPr>
    </xdr:pic>
    <xdr:clientData/>
  </xdr:twoCellAnchor>
  <xdr:twoCellAnchor>
    <xdr:from>
      <xdr:col>8</xdr:col>
      <xdr:colOff>77314</xdr:colOff>
      <xdr:row>38</xdr:row>
      <xdr:rowOff>110360</xdr:rowOff>
    </xdr:from>
    <xdr:to>
      <xdr:col>8</xdr:col>
      <xdr:colOff>146958</xdr:colOff>
      <xdr:row>43</xdr:row>
      <xdr:rowOff>103415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4A44557C-B2BF-4118-A01A-BDB47F320921}"/>
            </a:ext>
          </a:extLst>
        </xdr:cNvPr>
        <xdr:cNvSpPr/>
      </xdr:nvSpPr>
      <xdr:spPr>
        <a:xfrm>
          <a:off x="4954114" y="6625460"/>
          <a:ext cx="69644" cy="850305"/>
        </a:xfrm>
        <a:prstGeom prst="rect">
          <a:avLst/>
        </a:prstGeom>
        <a:solidFill>
          <a:srgbClr val="0000FF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7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22</xdr:col>
      <xdr:colOff>263160</xdr:colOff>
      <xdr:row>3</xdr:row>
      <xdr:rowOff>155966</xdr:rowOff>
    </xdr:from>
    <xdr:to>
      <xdr:col>22</xdr:col>
      <xdr:colOff>375196</xdr:colOff>
      <xdr:row>13</xdr:row>
      <xdr:rowOff>115144</xdr:rowOff>
    </xdr:to>
    <xdr:pic>
      <xdr:nvPicPr>
        <xdr:cNvPr id="117" name="table">
          <a:extLst>
            <a:ext uri="{FF2B5EF4-FFF2-40B4-BE49-F238E27FC236}">
              <a16:creationId xmlns:a16="http://schemas.microsoft.com/office/drawing/2014/main" id="{EFEF262F-8132-4918-ACB2-208646C9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flipV="1">
          <a:off x="13379085" y="670316"/>
          <a:ext cx="112036" cy="1673678"/>
        </a:xfrm>
        <a:prstGeom prst="rect">
          <a:avLst/>
        </a:prstGeom>
      </xdr:spPr>
    </xdr:pic>
    <xdr:clientData/>
  </xdr:twoCellAnchor>
  <xdr:twoCellAnchor>
    <xdr:from>
      <xdr:col>20</xdr:col>
      <xdr:colOff>552450</xdr:colOff>
      <xdr:row>3</xdr:row>
      <xdr:rowOff>114301</xdr:rowOff>
    </xdr:from>
    <xdr:to>
      <xdr:col>22</xdr:col>
      <xdr:colOff>546664</xdr:colOff>
      <xdr:row>13</xdr:row>
      <xdr:rowOff>133351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25852881-32AA-49D0-B226-476CEFA69B5B}"/>
            </a:ext>
          </a:extLst>
        </xdr:cNvPr>
        <xdr:cNvSpPr/>
      </xdr:nvSpPr>
      <xdr:spPr>
        <a:xfrm>
          <a:off x="12449175" y="628651"/>
          <a:ext cx="1213414" cy="1733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22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20</xdr:col>
      <xdr:colOff>498272</xdr:colOff>
      <xdr:row>17</xdr:row>
      <xdr:rowOff>34289</xdr:rowOff>
    </xdr:from>
    <xdr:to>
      <xdr:col>20</xdr:col>
      <xdr:colOff>543991</xdr:colOff>
      <xdr:row>26</xdr:row>
      <xdr:rowOff>163717</xdr:rowOff>
    </xdr:to>
    <xdr:pic>
      <xdr:nvPicPr>
        <xdr:cNvPr id="119" name="table">
          <a:extLst>
            <a:ext uri="{FF2B5EF4-FFF2-40B4-BE49-F238E27FC236}">
              <a16:creationId xmlns:a16="http://schemas.microsoft.com/office/drawing/2014/main" id="{D9348AEF-1598-4FC7-83FC-947DC06D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394997" y="2948939"/>
          <a:ext cx="45719" cy="1672478"/>
        </a:xfrm>
        <a:prstGeom prst="rect">
          <a:avLst/>
        </a:prstGeom>
      </xdr:spPr>
    </xdr:pic>
    <xdr:clientData/>
  </xdr:twoCellAnchor>
  <xdr:twoCellAnchor>
    <xdr:from>
      <xdr:col>20</xdr:col>
      <xdr:colOff>461211</xdr:colOff>
      <xdr:row>17</xdr:row>
      <xdr:rowOff>30324</xdr:rowOff>
    </xdr:from>
    <xdr:to>
      <xdr:col>20</xdr:col>
      <xdr:colOff>592948</xdr:colOff>
      <xdr:row>27</xdr:row>
      <xdr:rowOff>130342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71DB284E-605B-4665-9EA5-9304C80CB0F5}"/>
            </a:ext>
          </a:extLst>
        </xdr:cNvPr>
        <xdr:cNvSpPr/>
      </xdr:nvSpPr>
      <xdr:spPr>
        <a:xfrm>
          <a:off x="12357936" y="2944974"/>
          <a:ext cx="131737" cy="1814518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경량랙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1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26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총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26</a:t>
          </a:r>
          <a:r>
            <a:rPr lang="ko-KR" altLang="en-US" sz="600" b="1">
              <a:solidFill>
                <a:sysClr val="windowText" lastClr="000000"/>
              </a:solidFill>
            </a:rPr>
            <a:t>조</a:t>
          </a:r>
        </a:p>
      </xdr:txBody>
    </xdr:sp>
    <xdr:clientData/>
  </xdr:twoCellAnchor>
  <xdr:twoCellAnchor>
    <xdr:from>
      <xdr:col>9</xdr:col>
      <xdr:colOff>92179</xdr:colOff>
      <xdr:row>13</xdr:row>
      <xdr:rowOff>125016</xdr:rowOff>
    </xdr:from>
    <xdr:to>
      <xdr:col>10</xdr:col>
      <xdr:colOff>448235</xdr:colOff>
      <xdr:row>27</xdr:row>
      <xdr:rowOff>19051</xdr:rowOff>
    </xdr:to>
    <xdr:sp macro="" textlink="">
      <xdr:nvSpPr>
        <xdr:cNvPr id="121" name="직사각형 120">
          <a:extLst>
            <a:ext uri="{FF2B5EF4-FFF2-40B4-BE49-F238E27FC236}">
              <a16:creationId xmlns:a16="http://schemas.microsoft.com/office/drawing/2014/main" id="{C16EE2FB-3BE0-41B9-A20C-418EA694E264}"/>
            </a:ext>
          </a:extLst>
        </xdr:cNvPr>
        <xdr:cNvSpPr/>
      </xdr:nvSpPr>
      <xdr:spPr>
        <a:xfrm>
          <a:off x="6244208" y="2310163"/>
          <a:ext cx="1039615" cy="224727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endParaRPr lang="en-US" altLang="ko-KR" sz="1100" b="1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DEPT</a:t>
          </a:r>
        </a:p>
        <a:p>
          <a:pPr algn="ctr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23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</xdr:colOff>
      <xdr:row>46</xdr:row>
      <xdr:rowOff>67235</xdr:rowOff>
    </xdr:from>
    <xdr:to>
      <xdr:col>4</xdr:col>
      <xdr:colOff>526677</xdr:colOff>
      <xdr:row>48</xdr:row>
      <xdr:rowOff>86108</xdr:rowOff>
    </xdr:to>
    <xdr:sp macro="" textlink="">
      <xdr:nvSpPr>
        <xdr:cNvPr id="122" name="직사각형 121">
          <a:extLst>
            <a:ext uri="{FF2B5EF4-FFF2-40B4-BE49-F238E27FC236}">
              <a16:creationId xmlns:a16="http://schemas.microsoft.com/office/drawing/2014/main" id="{3CC4CE9D-6AF9-420A-893D-3A71FBF0BBE8}"/>
            </a:ext>
          </a:extLst>
        </xdr:cNvPr>
        <xdr:cNvSpPr/>
      </xdr:nvSpPr>
      <xdr:spPr>
        <a:xfrm>
          <a:off x="1828801" y="7953935"/>
          <a:ext cx="1136276" cy="361773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합판제거구역</a:t>
          </a:r>
        </a:p>
      </xdr:txBody>
    </xdr:sp>
    <xdr:clientData/>
  </xdr:twoCellAnchor>
  <xdr:twoCellAnchor>
    <xdr:from>
      <xdr:col>20</xdr:col>
      <xdr:colOff>51547</xdr:colOff>
      <xdr:row>46</xdr:row>
      <xdr:rowOff>96370</xdr:rowOff>
    </xdr:from>
    <xdr:to>
      <xdr:col>21</xdr:col>
      <xdr:colOff>578223</xdr:colOff>
      <xdr:row>48</xdr:row>
      <xdr:rowOff>115243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82CAF4B9-A10A-45B0-9946-FD5879788449}"/>
            </a:ext>
          </a:extLst>
        </xdr:cNvPr>
        <xdr:cNvSpPr/>
      </xdr:nvSpPr>
      <xdr:spPr>
        <a:xfrm>
          <a:off x="11948272" y="7983070"/>
          <a:ext cx="1136276" cy="361773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합판제거구역</a:t>
          </a:r>
        </a:p>
      </xdr:txBody>
    </xdr:sp>
    <xdr:clientData/>
  </xdr:twoCellAnchor>
  <xdr:twoCellAnchor editAs="oneCell">
    <xdr:from>
      <xdr:col>3</xdr:col>
      <xdr:colOff>541269</xdr:colOff>
      <xdr:row>30</xdr:row>
      <xdr:rowOff>141388</xdr:rowOff>
    </xdr:from>
    <xdr:to>
      <xdr:col>4</xdr:col>
      <xdr:colOff>41596</xdr:colOff>
      <xdr:row>34</xdr:row>
      <xdr:rowOff>107497</xdr:rowOff>
    </xdr:to>
    <xdr:pic>
      <xdr:nvPicPr>
        <xdr:cNvPr id="124" name="table">
          <a:extLst>
            <a:ext uri="{FF2B5EF4-FFF2-40B4-BE49-F238E27FC236}">
              <a16:creationId xmlns:a16="http://schemas.microsoft.com/office/drawing/2014/main" id="{1678556A-5D76-43DD-8D52-82452825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370069" y="5284888"/>
          <a:ext cx="109927" cy="651909"/>
        </a:xfrm>
        <a:prstGeom prst="rect">
          <a:avLst/>
        </a:prstGeom>
      </xdr:spPr>
    </xdr:pic>
    <xdr:clientData/>
  </xdr:twoCellAnchor>
  <xdr:twoCellAnchor editAs="oneCell">
    <xdr:from>
      <xdr:col>4</xdr:col>
      <xdr:colOff>169775</xdr:colOff>
      <xdr:row>30</xdr:row>
      <xdr:rowOff>141389</xdr:rowOff>
    </xdr:from>
    <xdr:to>
      <xdr:col>4</xdr:col>
      <xdr:colOff>278946</xdr:colOff>
      <xdr:row>34</xdr:row>
      <xdr:rowOff>107498</xdr:rowOff>
    </xdr:to>
    <xdr:pic>
      <xdr:nvPicPr>
        <xdr:cNvPr id="125" name="table">
          <a:extLst>
            <a:ext uri="{FF2B5EF4-FFF2-40B4-BE49-F238E27FC236}">
              <a16:creationId xmlns:a16="http://schemas.microsoft.com/office/drawing/2014/main" id="{C1744216-A849-4191-A5B2-BA9EE6D28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608175" y="5284889"/>
          <a:ext cx="109171" cy="651909"/>
        </a:xfrm>
        <a:prstGeom prst="rect">
          <a:avLst/>
        </a:prstGeom>
      </xdr:spPr>
    </xdr:pic>
    <xdr:clientData/>
  </xdr:twoCellAnchor>
  <xdr:twoCellAnchor editAs="oneCell">
    <xdr:from>
      <xdr:col>3</xdr:col>
      <xdr:colOff>425289</xdr:colOff>
      <xdr:row>30</xdr:row>
      <xdr:rowOff>149794</xdr:rowOff>
    </xdr:from>
    <xdr:to>
      <xdr:col>3</xdr:col>
      <xdr:colOff>484655</xdr:colOff>
      <xdr:row>32</xdr:row>
      <xdr:rowOff>162485</xdr:rowOff>
    </xdr:to>
    <xdr:pic>
      <xdr:nvPicPr>
        <xdr:cNvPr id="126" name="table">
          <a:extLst>
            <a:ext uri="{FF2B5EF4-FFF2-40B4-BE49-F238E27FC236}">
              <a16:creationId xmlns:a16="http://schemas.microsoft.com/office/drawing/2014/main" id="{8491A7D5-C288-4D9D-A0CB-A94E63FC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54089" y="5293294"/>
          <a:ext cx="59366" cy="355591"/>
        </a:xfrm>
        <a:prstGeom prst="rect">
          <a:avLst/>
        </a:prstGeom>
      </xdr:spPr>
    </xdr:pic>
    <xdr:clientData/>
  </xdr:twoCellAnchor>
  <xdr:twoCellAnchor editAs="oneCell">
    <xdr:from>
      <xdr:col>3</xdr:col>
      <xdr:colOff>420464</xdr:colOff>
      <xdr:row>33</xdr:row>
      <xdr:rowOff>40535</xdr:rowOff>
    </xdr:from>
    <xdr:to>
      <xdr:col>3</xdr:col>
      <xdr:colOff>479998</xdr:colOff>
      <xdr:row>34</xdr:row>
      <xdr:rowOff>105588</xdr:rowOff>
    </xdr:to>
    <xdr:pic>
      <xdr:nvPicPr>
        <xdr:cNvPr id="127" name="table">
          <a:extLst>
            <a:ext uri="{FF2B5EF4-FFF2-40B4-BE49-F238E27FC236}">
              <a16:creationId xmlns:a16="http://schemas.microsoft.com/office/drawing/2014/main" id="{CFB08CBE-2782-4B9E-953D-902DA48B7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249264" y="5698385"/>
          <a:ext cx="59534" cy="236503"/>
        </a:xfrm>
        <a:prstGeom prst="rect">
          <a:avLst/>
        </a:prstGeom>
      </xdr:spPr>
    </xdr:pic>
    <xdr:clientData/>
  </xdr:twoCellAnchor>
  <xdr:twoCellAnchor>
    <xdr:from>
      <xdr:col>3</xdr:col>
      <xdr:colOff>410059</xdr:colOff>
      <xdr:row>29</xdr:row>
      <xdr:rowOff>6459</xdr:rowOff>
    </xdr:from>
    <xdr:to>
      <xdr:col>4</xdr:col>
      <xdr:colOff>580904</xdr:colOff>
      <xdr:row>34</xdr:row>
      <xdr:rowOff>10333</xdr:rowOff>
    </xdr:to>
    <xdr:sp macro="" textlink="">
      <xdr:nvSpPr>
        <xdr:cNvPr id="128" name="직사각형 127">
          <a:extLst>
            <a:ext uri="{FF2B5EF4-FFF2-40B4-BE49-F238E27FC236}">
              <a16:creationId xmlns:a16="http://schemas.microsoft.com/office/drawing/2014/main" id="{869FD66B-F220-4409-867A-F036EE55D683}"/>
            </a:ext>
          </a:extLst>
        </xdr:cNvPr>
        <xdr:cNvSpPr/>
      </xdr:nvSpPr>
      <xdr:spPr>
        <a:xfrm>
          <a:off x="2238859" y="4978509"/>
          <a:ext cx="780445" cy="86112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DEPT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1X E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438149</xdr:colOff>
      <xdr:row>17</xdr:row>
      <xdr:rowOff>24719</xdr:rowOff>
    </xdr:from>
    <xdr:to>
      <xdr:col>26</xdr:col>
      <xdr:colOff>511342</xdr:colOff>
      <xdr:row>21</xdr:row>
      <xdr:rowOff>134728</xdr:rowOff>
    </xdr:to>
    <xdr:sp macro="" textlink="">
      <xdr:nvSpPr>
        <xdr:cNvPr id="129" name="직사각형 128">
          <a:extLst>
            <a:ext uri="{FF2B5EF4-FFF2-40B4-BE49-F238E27FC236}">
              <a16:creationId xmlns:a16="http://schemas.microsoft.com/office/drawing/2014/main" id="{36B1D56F-E71A-4B54-A54B-F2193A29A54B}"/>
            </a:ext>
          </a:extLst>
        </xdr:cNvPr>
        <xdr:cNvSpPr/>
      </xdr:nvSpPr>
      <xdr:spPr>
        <a:xfrm>
          <a:off x="15382874" y="2939369"/>
          <a:ext cx="682793" cy="795809"/>
        </a:xfrm>
        <a:prstGeom prst="rect">
          <a:avLst/>
        </a:prstGeom>
        <a:solidFill>
          <a:srgbClr val="FF0000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제거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구역</a:t>
          </a:r>
        </a:p>
      </xdr:txBody>
    </xdr:sp>
    <xdr:clientData/>
  </xdr:twoCellAnchor>
  <xdr:twoCellAnchor editAs="oneCell">
    <xdr:from>
      <xdr:col>21</xdr:col>
      <xdr:colOff>296047</xdr:colOff>
      <xdr:row>3</xdr:row>
      <xdr:rowOff>157430</xdr:rowOff>
    </xdr:from>
    <xdr:to>
      <xdr:col>21</xdr:col>
      <xdr:colOff>353179</xdr:colOff>
      <xdr:row>13</xdr:row>
      <xdr:rowOff>116608</xdr:rowOff>
    </xdr:to>
    <xdr:pic>
      <xdr:nvPicPr>
        <xdr:cNvPr id="130" name="table">
          <a:extLst>
            <a:ext uri="{FF2B5EF4-FFF2-40B4-BE49-F238E27FC236}">
              <a16:creationId xmlns:a16="http://schemas.microsoft.com/office/drawing/2014/main" id="{0287CE00-448F-411E-89F5-DF435872E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48027"/>
        <a:stretch/>
      </xdr:blipFill>
      <xdr:spPr>
        <a:xfrm flipV="1">
          <a:off x="12802372" y="671780"/>
          <a:ext cx="57132" cy="1673678"/>
        </a:xfrm>
        <a:prstGeom prst="rect">
          <a:avLst/>
        </a:prstGeom>
      </xdr:spPr>
    </xdr:pic>
    <xdr:clientData/>
  </xdr:twoCellAnchor>
  <xdr:twoCellAnchor editAs="oneCell">
    <xdr:from>
      <xdr:col>26</xdr:col>
      <xdr:colOff>72029</xdr:colOff>
      <xdr:row>3</xdr:row>
      <xdr:rowOff>155965</xdr:rowOff>
    </xdr:from>
    <xdr:to>
      <xdr:col>26</xdr:col>
      <xdr:colOff>181954</xdr:colOff>
      <xdr:row>13</xdr:row>
      <xdr:rowOff>115143</xdr:rowOff>
    </xdr:to>
    <xdr:pic>
      <xdr:nvPicPr>
        <xdr:cNvPr id="131" name="table">
          <a:extLst>
            <a:ext uri="{FF2B5EF4-FFF2-40B4-BE49-F238E27FC236}">
              <a16:creationId xmlns:a16="http://schemas.microsoft.com/office/drawing/2014/main" id="{DEC04D57-9174-4E69-BDFD-9FDB56AF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flipV="1">
          <a:off x="15626354" y="670315"/>
          <a:ext cx="109925" cy="1673678"/>
        </a:xfrm>
        <a:prstGeom prst="rect">
          <a:avLst/>
        </a:prstGeom>
      </xdr:spPr>
    </xdr:pic>
    <xdr:clientData/>
  </xdr:twoCellAnchor>
  <xdr:twoCellAnchor>
    <xdr:from>
      <xdr:col>26</xdr:col>
      <xdr:colOff>272124</xdr:colOff>
      <xdr:row>3</xdr:row>
      <xdr:rowOff>148674</xdr:rowOff>
    </xdr:from>
    <xdr:to>
      <xdr:col>26</xdr:col>
      <xdr:colOff>524757</xdr:colOff>
      <xdr:row>13</xdr:row>
      <xdr:rowOff>116452</xdr:rowOff>
    </xdr:to>
    <xdr:sp macro="" textlink="">
      <xdr:nvSpPr>
        <xdr:cNvPr id="132" name="직사각형 131">
          <a:extLst>
            <a:ext uri="{FF2B5EF4-FFF2-40B4-BE49-F238E27FC236}">
              <a16:creationId xmlns:a16="http://schemas.microsoft.com/office/drawing/2014/main" id="{81E95F8F-E8A7-47A8-BC7C-EF4F782F0C01}"/>
            </a:ext>
          </a:extLst>
        </xdr:cNvPr>
        <xdr:cNvSpPr/>
      </xdr:nvSpPr>
      <xdr:spPr>
        <a:xfrm>
          <a:off x="15826449" y="663024"/>
          <a:ext cx="252633" cy="1682278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경량랙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22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1</a:t>
          </a:r>
          <a:r>
            <a:rPr lang="ko-KR" altLang="en-US" sz="600" b="1">
              <a:solidFill>
                <a:sysClr val="windowText" lastClr="000000"/>
              </a:solidFill>
            </a:rPr>
            <a:t>열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26</a:t>
          </a:r>
          <a:r>
            <a:rPr lang="ko-KR" altLang="en-US" sz="600" b="1">
              <a:solidFill>
                <a:sysClr val="windowText" lastClr="000000"/>
              </a:solidFill>
            </a:rPr>
            <a:t>행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ko-KR" altLang="en-US" sz="600" b="1">
              <a:solidFill>
                <a:sysClr val="windowText" lastClr="000000"/>
              </a:solidFill>
            </a:rPr>
            <a:t>총</a:t>
          </a:r>
          <a:endParaRPr lang="en-US" altLang="ko-KR" sz="600" b="1">
            <a:solidFill>
              <a:sysClr val="windowText" lastClr="000000"/>
            </a:solidFill>
          </a:endParaRPr>
        </a:p>
        <a:p>
          <a:pPr algn="ctr"/>
          <a:r>
            <a:rPr lang="en-US" altLang="ko-KR" sz="600" b="1">
              <a:solidFill>
                <a:sysClr val="windowText" lastClr="000000"/>
              </a:solidFill>
            </a:rPr>
            <a:t>70</a:t>
          </a:r>
          <a:r>
            <a:rPr lang="ko-KR" altLang="en-US" sz="600" b="1">
              <a:solidFill>
                <a:sysClr val="windowText" lastClr="000000"/>
              </a:solidFill>
            </a:rPr>
            <a:t>조</a:t>
          </a:r>
        </a:p>
      </xdr:txBody>
    </xdr:sp>
    <xdr:clientData/>
  </xdr:twoCellAnchor>
  <xdr:twoCellAnchor editAs="oneCell">
    <xdr:from>
      <xdr:col>2</xdr:col>
      <xdr:colOff>390667</xdr:colOff>
      <xdr:row>13</xdr:row>
      <xdr:rowOff>152221</xdr:rowOff>
    </xdr:from>
    <xdr:to>
      <xdr:col>3</xdr:col>
      <xdr:colOff>232948</xdr:colOff>
      <xdr:row>14</xdr:row>
      <xdr:rowOff>36216</xdr:rowOff>
    </xdr:to>
    <xdr:pic>
      <xdr:nvPicPr>
        <xdr:cNvPr id="133" name="table">
          <a:extLst>
            <a:ext uri="{FF2B5EF4-FFF2-40B4-BE49-F238E27FC236}">
              <a16:creationId xmlns:a16="http://schemas.microsoft.com/office/drawing/2014/main" id="{EBD5D341-CEC2-472C-A3AE-492E672A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182853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14</xdr:row>
      <xdr:rowOff>106977</xdr:rowOff>
    </xdr:from>
    <xdr:to>
      <xdr:col>3</xdr:col>
      <xdr:colOff>232948</xdr:colOff>
      <xdr:row>14</xdr:row>
      <xdr:rowOff>162422</xdr:rowOff>
    </xdr:to>
    <xdr:pic>
      <xdr:nvPicPr>
        <xdr:cNvPr id="134" name="table">
          <a:extLst>
            <a:ext uri="{FF2B5EF4-FFF2-40B4-BE49-F238E27FC236}">
              <a16:creationId xmlns:a16="http://schemas.microsoft.com/office/drawing/2014/main" id="{85C55041-5A1B-4091-8CF0-224573A12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309059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15</xdr:row>
      <xdr:rowOff>68876</xdr:rowOff>
    </xdr:from>
    <xdr:to>
      <xdr:col>3</xdr:col>
      <xdr:colOff>232948</xdr:colOff>
      <xdr:row>15</xdr:row>
      <xdr:rowOff>124321</xdr:rowOff>
    </xdr:to>
    <xdr:pic>
      <xdr:nvPicPr>
        <xdr:cNvPr id="135" name="table">
          <a:extLst>
            <a:ext uri="{FF2B5EF4-FFF2-40B4-BE49-F238E27FC236}">
              <a16:creationId xmlns:a16="http://schemas.microsoft.com/office/drawing/2014/main" id="{79DC3ED7-8FA1-460D-8770-A9255965D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442408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16</xdr:row>
      <xdr:rowOff>30775</xdr:rowOff>
    </xdr:from>
    <xdr:to>
      <xdr:col>3</xdr:col>
      <xdr:colOff>232948</xdr:colOff>
      <xdr:row>16</xdr:row>
      <xdr:rowOff>86220</xdr:rowOff>
    </xdr:to>
    <xdr:pic>
      <xdr:nvPicPr>
        <xdr:cNvPr id="136" name="table">
          <a:extLst>
            <a:ext uri="{FF2B5EF4-FFF2-40B4-BE49-F238E27FC236}">
              <a16:creationId xmlns:a16="http://schemas.microsoft.com/office/drawing/2014/main" id="{AB7AAE45-7DED-4C9B-9382-689C8610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575757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17</xdr:row>
      <xdr:rowOff>6967</xdr:rowOff>
    </xdr:from>
    <xdr:to>
      <xdr:col>3</xdr:col>
      <xdr:colOff>232948</xdr:colOff>
      <xdr:row>17</xdr:row>
      <xdr:rowOff>62412</xdr:rowOff>
    </xdr:to>
    <xdr:pic>
      <xdr:nvPicPr>
        <xdr:cNvPr id="137" name="table">
          <a:extLst>
            <a:ext uri="{FF2B5EF4-FFF2-40B4-BE49-F238E27FC236}">
              <a16:creationId xmlns:a16="http://schemas.microsoft.com/office/drawing/2014/main" id="{71E7549D-B63E-44DB-8236-4205F4DAD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723399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17</xdr:row>
      <xdr:rowOff>145078</xdr:rowOff>
    </xdr:from>
    <xdr:to>
      <xdr:col>3</xdr:col>
      <xdr:colOff>232948</xdr:colOff>
      <xdr:row>18</xdr:row>
      <xdr:rowOff>29073</xdr:rowOff>
    </xdr:to>
    <xdr:pic>
      <xdr:nvPicPr>
        <xdr:cNvPr id="138" name="table">
          <a:extLst>
            <a:ext uri="{FF2B5EF4-FFF2-40B4-BE49-F238E27FC236}">
              <a16:creationId xmlns:a16="http://schemas.microsoft.com/office/drawing/2014/main" id="{CDB7DFFB-A55F-46E0-80C6-558181B37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861510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18</xdr:row>
      <xdr:rowOff>106977</xdr:rowOff>
    </xdr:from>
    <xdr:to>
      <xdr:col>3</xdr:col>
      <xdr:colOff>232948</xdr:colOff>
      <xdr:row>18</xdr:row>
      <xdr:rowOff>162422</xdr:rowOff>
    </xdr:to>
    <xdr:pic>
      <xdr:nvPicPr>
        <xdr:cNvPr id="139" name="table">
          <a:extLst>
            <a:ext uri="{FF2B5EF4-FFF2-40B4-BE49-F238E27FC236}">
              <a16:creationId xmlns:a16="http://schemas.microsoft.com/office/drawing/2014/main" id="{D9540DDB-E8F9-4B54-ADB4-A8F01D063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2994859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19</xdr:row>
      <xdr:rowOff>64114</xdr:rowOff>
    </xdr:from>
    <xdr:to>
      <xdr:col>3</xdr:col>
      <xdr:colOff>232948</xdr:colOff>
      <xdr:row>19</xdr:row>
      <xdr:rowOff>119559</xdr:rowOff>
    </xdr:to>
    <xdr:pic>
      <xdr:nvPicPr>
        <xdr:cNvPr id="140" name="table">
          <a:extLst>
            <a:ext uri="{FF2B5EF4-FFF2-40B4-BE49-F238E27FC236}">
              <a16:creationId xmlns:a16="http://schemas.microsoft.com/office/drawing/2014/main" id="{1F2752D0-EFC4-411B-8ACD-83110BF83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123446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20</xdr:row>
      <xdr:rowOff>130790</xdr:rowOff>
    </xdr:from>
    <xdr:to>
      <xdr:col>3</xdr:col>
      <xdr:colOff>232948</xdr:colOff>
      <xdr:row>21</xdr:row>
      <xdr:rowOff>14785</xdr:rowOff>
    </xdr:to>
    <xdr:pic>
      <xdr:nvPicPr>
        <xdr:cNvPr id="141" name="table">
          <a:extLst>
            <a:ext uri="{FF2B5EF4-FFF2-40B4-BE49-F238E27FC236}">
              <a16:creationId xmlns:a16="http://schemas.microsoft.com/office/drawing/2014/main" id="{2487A3CA-BCA6-4E28-97A7-5FA76FA9D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361572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21</xdr:row>
      <xdr:rowOff>85546</xdr:rowOff>
    </xdr:from>
    <xdr:to>
      <xdr:col>3</xdr:col>
      <xdr:colOff>232948</xdr:colOff>
      <xdr:row>21</xdr:row>
      <xdr:rowOff>140991</xdr:rowOff>
    </xdr:to>
    <xdr:pic>
      <xdr:nvPicPr>
        <xdr:cNvPr id="142" name="table">
          <a:extLst>
            <a:ext uri="{FF2B5EF4-FFF2-40B4-BE49-F238E27FC236}">
              <a16:creationId xmlns:a16="http://schemas.microsoft.com/office/drawing/2014/main" id="{C91F718D-1C53-477E-ADA5-51DEBDD19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487778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22</xdr:row>
      <xdr:rowOff>47445</xdr:rowOff>
    </xdr:from>
    <xdr:to>
      <xdr:col>3</xdr:col>
      <xdr:colOff>232948</xdr:colOff>
      <xdr:row>22</xdr:row>
      <xdr:rowOff>102890</xdr:rowOff>
    </xdr:to>
    <xdr:pic>
      <xdr:nvPicPr>
        <xdr:cNvPr id="143" name="table">
          <a:extLst>
            <a:ext uri="{FF2B5EF4-FFF2-40B4-BE49-F238E27FC236}">
              <a16:creationId xmlns:a16="http://schemas.microsoft.com/office/drawing/2014/main" id="{2776E34D-D75B-4CA8-BFAB-67901930F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621127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23</xdr:row>
      <xdr:rowOff>9344</xdr:rowOff>
    </xdr:from>
    <xdr:to>
      <xdr:col>3</xdr:col>
      <xdr:colOff>232948</xdr:colOff>
      <xdr:row>23</xdr:row>
      <xdr:rowOff>64789</xdr:rowOff>
    </xdr:to>
    <xdr:pic>
      <xdr:nvPicPr>
        <xdr:cNvPr id="144" name="table">
          <a:extLst>
            <a:ext uri="{FF2B5EF4-FFF2-40B4-BE49-F238E27FC236}">
              <a16:creationId xmlns:a16="http://schemas.microsoft.com/office/drawing/2014/main" id="{2EE84783-1B68-4BFD-8073-5719DE93B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754476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23</xdr:row>
      <xdr:rowOff>156986</xdr:rowOff>
    </xdr:from>
    <xdr:to>
      <xdr:col>3</xdr:col>
      <xdr:colOff>232948</xdr:colOff>
      <xdr:row>24</xdr:row>
      <xdr:rowOff>40981</xdr:rowOff>
    </xdr:to>
    <xdr:pic>
      <xdr:nvPicPr>
        <xdr:cNvPr id="145" name="table">
          <a:extLst>
            <a:ext uri="{FF2B5EF4-FFF2-40B4-BE49-F238E27FC236}">
              <a16:creationId xmlns:a16="http://schemas.microsoft.com/office/drawing/2014/main" id="{B4FECD38-94E2-4548-8DA3-929C2E26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3902118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24</xdr:row>
      <xdr:rowOff>123647</xdr:rowOff>
    </xdr:from>
    <xdr:to>
      <xdr:col>3</xdr:col>
      <xdr:colOff>232948</xdr:colOff>
      <xdr:row>25</xdr:row>
      <xdr:rowOff>7642</xdr:rowOff>
    </xdr:to>
    <xdr:pic>
      <xdr:nvPicPr>
        <xdr:cNvPr id="146" name="table">
          <a:extLst>
            <a:ext uri="{FF2B5EF4-FFF2-40B4-BE49-F238E27FC236}">
              <a16:creationId xmlns:a16="http://schemas.microsoft.com/office/drawing/2014/main" id="{584B28C2-D854-4D26-929F-8F5471A9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4040229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25</xdr:row>
      <xdr:rowOff>85546</xdr:rowOff>
    </xdr:from>
    <xdr:to>
      <xdr:col>3</xdr:col>
      <xdr:colOff>232948</xdr:colOff>
      <xdr:row>25</xdr:row>
      <xdr:rowOff>140991</xdr:rowOff>
    </xdr:to>
    <xdr:pic>
      <xdr:nvPicPr>
        <xdr:cNvPr id="147" name="table">
          <a:extLst>
            <a:ext uri="{FF2B5EF4-FFF2-40B4-BE49-F238E27FC236}">
              <a16:creationId xmlns:a16="http://schemas.microsoft.com/office/drawing/2014/main" id="{4A0061F1-1923-4809-9B45-1522621B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4173578"/>
          <a:ext cx="55445" cy="451881"/>
        </a:xfrm>
        <a:prstGeom prst="rect">
          <a:avLst/>
        </a:prstGeom>
      </xdr:spPr>
    </xdr:pic>
    <xdr:clientData/>
  </xdr:twoCellAnchor>
  <xdr:twoCellAnchor editAs="oneCell">
    <xdr:from>
      <xdr:col>2</xdr:col>
      <xdr:colOff>390667</xdr:colOff>
      <xdr:row>26</xdr:row>
      <xdr:rowOff>42683</xdr:rowOff>
    </xdr:from>
    <xdr:to>
      <xdr:col>3</xdr:col>
      <xdr:colOff>232948</xdr:colOff>
      <xdr:row>26</xdr:row>
      <xdr:rowOff>98128</xdr:rowOff>
    </xdr:to>
    <xdr:pic>
      <xdr:nvPicPr>
        <xdr:cNvPr id="148" name="table">
          <a:extLst>
            <a:ext uri="{FF2B5EF4-FFF2-40B4-BE49-F238E27FC236}">
              <a16:creationId xmlns:a16="http://schemas.microsoft.com/office/drawing/2014/main" id="{F5966B8D-6262-4676-8C8B-343DFEDB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5400000">
          <a:off x="1808085" y="4302165"/>
          <a:ext cx="55445" cy="451881"/>
        </a:xfrm>
        <a:prstGeom prst="rect">
          <a:avLst/>
        </a:prstGeom>
      </xdr:spPr>
    </xdr:pic>
    <xdr:clientData/>
  </xdr:twoCellAnchor>
  <xdr:twoCellAnchor>
    <xdr:from>
      <xdr:col>2</xdr:col>
      <xdr:colOff>373075</xdr:colOff>
      <xdr:row>20</xdr:row>
      <xdr:rowOff>48958</xdr:rowOff>
    </xdr:from>
    <xdr:to>
      <xdr:col>3</xdr:col>
      <xdr:colOff>413239</xdr:colOff>
      <xdr:row>27</xdr:row>
      <xdr:rowOff>8792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2ED7078E-3AC2-4AA4-A4A2-1A10874D8378}"/>
            </a:ext>
          </a:extLst>
        </xdr:cNvPr>
        <xdr:cNvSpPr/>
      </xdr:nvSpPr>
      <xdr:spPr>
        <a:xfrm>
          <a:off x="1592275" y="3477958"/>
          <a:ext cx="649764" cy="115998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DEPT</a:t>
          </a:r>
          <a:endParaRPr lang="ko-KR" altLang="ko-KR" sz="900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en-US" altLang="ko-KR" sz="9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21</a:t>
          </a:r>
          <a:endParaRPr lang="ko-KR" altLang="ko-KR" sz="900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ko-KR" altLang="en-US" sz="900" b="1">
              <a:solidFill>
                <a:schemeClr val="tx1"/>
              </a:solidFill>
              <a:latin typeface="+mn-ea"/>
              <a:ea typeface="+mn-ea"/>
            </a:rPr>
            <a:t>행거</a:t>
          </a:r>
        </a:p>
      </xdr:txBody>
    </xdr:sp>
    <xdr:clientData/>
  </xdr:twoCellAnchor>
  <xdr:twoCellAnchor>
    <xdr:from>
      <xdr:col>2</xdr:col>
      <xdr:colOff>373653</xdr:colOff>
      <xdr:row>13</xdr:row>
      <xdr:rowOff>80963</xdr:rowOff>
    </xdr:from>
    <xdr:to>
      <xdr:col>3</xdr:col>
      <xdr:colOff>414338</xdr:colOff>
      <xdr:row>20</xdr:row>
      <xdr:rowOff>49900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CD25C100-164D-4F3A-81A5-D79B02EF42F6}"/>
            </a:ext>
          </a:extLst>
        </xdr:cNvPr>
        <xdr:cNvSpPr/>
      </xdr:nvSpPr>
      <xdr:spPr>
        <a:xfrm>
          <a:off x="1592853" y="2309813"/>
          <a:ext cx="650285" cy="116908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DEPT</a:t>
          </a:r>
          <a:endParaRPr lang="ko-KR" altLang="ko-KR" sz="900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en-US" altLang="ko-KR" sz="9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31</a:t>
          </a:r>
          <a:endParaRPr lang="ko-KR" altLang="ko-KR" sz="900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r>
            <a:rPr lang="ko-KR" altLang="en-US" sz="900" b="1">
              <a:solidFill>
                <a:schemeClr val="tx1"/>
              </a:solidFill>
              <a:latin typeface="+mn-ea"/>
              <a:ea typeface="+mn-ea"/>
            </a:rPr>
            <a:t>행거</a:t>
          </a:r>
        </a:p>
      </xdr:txBody>
    </xdr:sp>
    <xdr:clientData/>
  </xdr:twoCellAnchor>
  <xdr:twoCellAnchor editAs="oneCell">
    <xdr:from>
      <xdr:col>4</xdr:col>
      <xdr:colOff>492569</xdr:colOff>
      <xdr:row>13</xdr:row>
      <xdr:rowOff>153311</xdr:rowOff>
    </xdr:from>
    <xdr:to>
      <xdr:col>4</xdr:col>
      <xdr:colOff>571611</xdr:colOff>
      <xdr:row>27</xdr:row>
      <xdr:rowOff>1279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E6C57464-94EA-4F93-BC98-ED12DF40D5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-1545" t="3451" r="-1"/>
        <a:stretch/>
      </xdr:blipFill>
      <xdr:spPr>
        <a:xfrm>
          <a:off x="2930969" y="2382161"/>
          <a:ext cx="79042" cy="2248268"/>
        </a:xfrm>
        <a:prstGeom prst="rect">
          <a:avLst/>
        </a:prstGeom>
      </xdr:spPr>
    </xdr:pic>
    <xdr:clientData/>
  </xdr:twoCellAnchor>
  <xdr:twoCellAnchor editAs="oneCell">
    <xdr:from>
      <xdr:col>20</xdr:col>
      <xdr:colOff>566663</xdr:colOff>
      <xdr:row>3</xdr:row>
      <xdr:rowOff>166430</xdr:rowOff>
    </xdr:from>
    <xdr:to>
      <xdr:col>21</xdr:col>
      <xdr:colOff>2782</xdr:colOff>
      <xdr:row>7</xdr:row>
      <xdr:rowOff>128587</xdr:rowOff>
    </xdr:to>
    <xdr:pic>
      <xdr:nvPicPr>
        <xdr:cNvPr id="152" name="table">
          <a:extLst>
            <a:ext uri="{FF2B5EF4-FFF2-40B4-BE49-F238E27FC236}">
              <a16:creationId xmlns:a16="http://schemas.microsoft.com/office/drawing/2014/main" id="{4EB0F6CC-E48A-4F5D-955F-99D53043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2463388" y="680780"/>
          <a:ext cx="45719" cy="647957"/>
        </a:xfrm>
        <a:prstGeom prst="rect">
          <a:avLst/>
        </a:prstGeom>
      </xdr:spPr>
    </xdr:pic>
    <xdr:clientData/>
  </xdr:twoCellAnchor>
  <xdr:twoCellAnchor editAs="oneCell">
    <xdr:from>
      <xdr:col>20</xdr:col>
      <xdr:colOff>566678</xdr:colOff>
      <xdr:row>8</xdr:row>
      <xdr:rowOff>2124</xdr:rowOff>
    </xdr:from>
    <xdr:to>
      <xdr:col>21</xdr:col>
      <xdr:colOff>2797</xdr:colOff>
      <xdr:row>11</xdr:row>
      <xdr:rowOff>135731</xdr:rowOff>
    </xdr:to>
    <xdr:pic>
      <xdr:nvPicPr>
        <xdr:cNvPr id="153" name="table">
          <a:extLst>
            <a:ext uri="{FF2B5EF4-FFF2-40B4-BE49-F238E27FC236}">
              <a16:creationId xmlns:a16="http://schemas.microsoft.com/office/drawing/2014/main" id="{DDD989EF-C6CD-4A0E-AA8E-CEB927C9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2463403" y="1373724"/>
          <a:ext cx="45719" cy="647957"/>
        </a:xfrm>
        <a:prstGeom prst="rect">
          <a:avLst/>
        </a:prstGeom>
      </xdr:spPr>
    </xdr:pic>
    <xdr:clientData/>
  </xdr:twoCellAnchor>
  <xdr:twoCellAnchor editAs="oneCell">
    <xdr:from>
      <xdr:col>20</xdr:col>
      <xdr:colOff>566892</xdr:colOff>
      <xdr:row>12</xdr:row>
      <xdr:rowOff>23813</xdr:rowOff>
    </xdr:from>
    <xdr:to>
      <xdr:col>21</xdr:col>
      <xdr:colOff>3011</xdr:colOff>
      <xdr:row>13</xdr:row>
      <xdr:rowOff>112163</xdr:rowOff>
    </xdr:to>
    <xdr:pic>
      <xdr:nvPicPr>
        <xdr:cNvPr id="154" name="table">
          <a:extLst>
            <a:ext uri="{FF2B5EF4-FFF2-40B4-BE49-F238E27FC236}">
              <a16:creationId xmlns:a16="http://schemas.microsoft.com/office/drawing/2014/main" id="{86673547-B77C-4A80-964B-EABBF1761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/>
        <a:srcRect t="33154" b="-1"/>
        <a:stretch/>
      </xdr:blipFill>
      <xdr:spPr>
        <a:xfrm>
          <a:off x="12463617" y="2081213"/>
          <a:ext cx="45719" cy="2598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550706</xdr:colOff>
      <xdr:row>3</xdr:row>
      <xdr:rowOff>154058</xdr:rowOff>
    </xdr:from>
    <xdr:to>
      <xdr:col>26</xdr:col>
      <xdr:colOff>596425</xdr:colOff>
      <xdr:row>7</xdr:row>
      <xdr:rowOff>111919</xdr:rowOff>
    </xdr:to>
    <xdr:pic>
      <xdr:nvPicPr>
        <xdr:cNvPr id="155" name="table">
          <a:extLst>
            <a:ext uri="{FF2B5EF4-FFF2-40B4-BE49-F238E27FC236}">
              <a16:creationId xmlns:a16="http://schemas.microsoft.com/office/drawing/2014/main" id="{5B6C974D-AEC7-47A2-A915-1C64FF6B6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b="61508"/>
        <a:stretch/>
      </xdr:blipFill>
      <xdr:spPr>
        <a:xfrm>
          <a:off x="16105031" y="668408"/>
          <a:ext cx="45719" cy="643661"/>
        </a:xfrm>
        <a:prstGeom prst="rect">
          <a:avLst/>
        </a:prstGeom>
      </xdr:spPr>
    </xdr:pic>
    <xdr:clientData/>
  </xdr:twoCellAnchor>
  <xdr:twoCellAnchor editAs="oneCell">
    <xdr:from>
      <xdr:col>26</xdr:col>
      <xdr:colOff>540545</xdr:colOff>
      <xdr:row>7</xdr:row>
      <xdr:rowOff>133350</xdr:rowOff>
    </xdr:from>
    <xdr:to>
      <xdr:col>26</xdr:col>
      <xdr:colOff>599374</xdr:colOff>
      <xdr:row>13</xdr:row>
      <xdr:rowOff>112258</xdr:rowOff>
    </xdr:to>
    <xdr:pic>
      <xdr:nvPicPr>
        <xdr:cNvPr id="156" name="table">
          <a:extLst>
            <a:ext uri="{FF2B5EF4-FFF2-40B4-BE49-F238E27FC236}">
              <a16:creationId xmlns:a16="http://schemas.microsoft.com/office/drawing/2014/main" id="{54158583-84BD-4314-B994-2C1B5B4E0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t="39797" r="-1"/>
        <a:stretch/>
      </xdr:blipFill>
      <xdr:spPr>
        <a:xfrm>
          <a:off x="16094870" y="1333500"/>
          <a:ext cx="58829" cy="1007608"/>
        </a:xfrm>
        <a:prstGeom prst="rect">
          <a:avLst/>
        </a:prstGeom>
      </xdr:spPr>
    </xdr:pic>
    <xdr:clientData/>
  </xdr:twoCellAnchor>
  <xdr:twoCellAnchor editAs="oneCell">
    <xdr:from>
      <xdr:col>28</xdr:col>
      <xdr:colOff>448312</xdr:colOff>
      <xdr:row>3</xdr:row>
      <xdr:rowOff>154058</xdr:rowOff>
    </xdr:from>
    <xdr:to>
      <xdr:col>28</xdr:col>
      <xdr:colOff>494031</xdr:colOff>
      <xdr:row>7</xdr:row>
      <xdr:rowOff>111919</xdr:rowOff>
    </xdr:to>
    <xdr:pic>
      <xdr:nvPicPr>
        <xdr:cNvPr id="157" name="table">
          <a:extLst>
            <a:ext uri="{FF2B5EF4-FFF2-40B4-BE49-F238E27FC236}">
              <a16:creationId xmlns:a16="http://schemas.microsoft.com/office/drawing/2014/main" id="{F46D1D39-9604-4464-A7E1-F07178E780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b="61508"/>
        <a:stretch/>
      </xdr:blipFill>
      <xdr:spPr>
        <a:xfrm>
          <a:off x="17221837" y="668408"/>
          <a:ext cx="45719" cy="643661"/>
        </a:xfrm>
        <a:prstGeom prst="rect">
          <a:avLst/>
        </a:prstGeom>
      </xdr:spPr>
    </xdr:pic>
    <xdr:clientData/>
  </xdr:twoCellAnchor>
  <xdr:twoCellAnchor>
    <xdr:from>
      <xdr:col>26</xdr:col>
      <xdr:colOff>550856</xdr:colOff>
      <xdr:row>3</xdr:row>
      <xdr:rowOff>45120</xdr:rowOff>
    </xdr:from>
    <xdr:to>
      <xdr:col>27</xdr:col>
      <xdr:colOff>95251</xdr:colOff>
      <xdr:row>7</xdr:row>
      <xdr:rowOff>110290</xdr:rowOff>
    </xdr:to>
    <xdr:sp macro="" textlink="">
      <xdr:nvSpPr>
        <xdr:cNvPr id="158" name="직사각형 157">
          <a:extLst>
            <a:ext uri="{FF2B5EF4-FFF2-40B4-BE49-F238E27FC236}">
              <a16:creationId xmlns:a16="http://schemas.microsoft.com/office/drawing/2014/main" id="{1BA730FD-8961-4F8D-A702-859EDB3524E6}"/>
            </a:ext>
          </a:extLst>
        </xdr:cNvPr>
        <xdr:cNvSpPr/>
      </xdr:nvSpPr>
      <xdr:spPr>
        <a:xfrm>
          <a:off x="16105181" y="559470"/>
          <a:ext cx="153995" cy="750970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400" b="1">
              <a:solidFill>
                <a:sysClr val="windowText" lastClr="000000"/>
              </a:solidFill>
            </a:rPr>
            <a:t>경량랙</a:t>
          </a:r>
          <a:endParaRPr lang="en-US" altLang="ko-KR" sz="400" b="1">
            <a:solidFill>
              <a:sysClr val="windowText" lastClr="000000"/>
            </a:solidFill>
          </a:endParaRPr>
        </a:p>
        <a:p>
          <a:pPr algn="ctr"/>
          <a:r>
            <a:rPr lang="en-US" altLang="ko-KR" sz="400" b="1">
              <a:solidFill>
                <a:sysClr val="windowText" lastClr="000000"/>
              </a:solidFill>
            </a:rPr>
            <a:t>1</a:t>
          </a:r>
          <a:r>
            <a:rPr lang="ko-KR" altLang="en-US" sz="400" b="1">
              <a:solidFill>
                <a:sysClr val="windowText" lastClr="000000"/>
              </a:solidFill>
            </a:rPr>
            <a:t>열</a:t>
          </a:r>
          <a:endParaRPr lang="en-US" altLang="ko-KR" sz="400" b="1">
            <a:solidFill>
              <a:sysClr val="windowText" lastClr="000000"/>
            </a:solidFill>
          </a:endParaRPr>
        </a:p>
        <a:p>
          <a:pPr algn="ctr"/>
          <a:r>
            <a:rPr lang="en-US" altLang="ko-KR" sz="400" b="1">
              <a:solidFill>
                <a:sysClr val="windowText" lastClr="000000"/>
              </a:solidFill>
            </a:rPr>
            <a:t>10</a:t>
          </a:r>
          <a:r>
            <a:rPr lang="ko-KR" altLang="en-US" sz="400" b="1">
              <a:solidFill>
                <a:sysClr val="windowText" lastClr="000000"/>
              </a:solidFill>
            </a:rPr>
            <a:t>행</a:t>
          </a:r>
          <a:endParaRPr lang="en-US" altLang="ko-KR" sz="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337296</xdr:colOff>
      <xdr:row>3</xdr:row>
      <xdr:rowOff>47126</xdr:rowOff>
    </xdr:from>
    <xdr:to>
      <xdr:col>28</xdr:col>
      <xdr:colOff>493296</xdr:colOff>
      <xdr:row>7</xdr:row>
      <xdr:rowOff>112296</xdr:rowOff>
    </xdr:to>
    <xdr:sp macro="" textlink="">
      <xdr:nvSpPr>
        <xdr:cNvPr id="159" name="직사각형 158">
          <a:extLst>
            <a:ext uri="{FF2B5EF4-FFF2-40B4-BE49-F238E27FC236}">
              <a16:creationId xmlns:a16="http://schemas.microsoft.com/office/drawing/2014/main" id="{F5848952-0891-43EA-AB01-3C11A5A5B9CA}"/>
            </a:ext>
          </a:extLst>
        </xdr:cNvPr>
        <xdr:cNvSpPr/>
      </xdr:nvSpPr>
      <xdr:spPr>
        <a:xfrm>
          <a:off x="17110821" y="561476"/>
          <a:ext cx="156000" cy="750970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400" b="1">
              <a:solidFill>
                <a:sysClr val="windowText" lastClr="000000"/>
              </a:solidFill>
            </a:rPr>
            <a:t>경량랙</a:t>
          </a:r>
          <a:endParaRPr lang="en-US" altLang="ko-KR" sz="400" b="1">
            <a:solidFill>
              <a:sysClr val="windowText" lastClr="000000"/>
            </a:solidFill>
          </a:endParaRPr>
        </a:p>
        <a:p>
          <a:pPr algn="ctr"/>
          <a:r>
            <a:rPr lang="en-US" altLang="ko-KR" sz="400" b="1">
              <a:solidFill>
                <a:sysClr val="windowText" lastClr="000000"/>
              </a:solidFill>
            </a:rPr>
            <a:t>1</a:t>
          </a:r>
          <a:r>
            <a:rPr lang="ko-KR" altLang="en-US" sz="400" b="1">
              <a:solidFill>
                <a:sysClr val="windowText" lastClr="000000"/>
              </a:solidFill>
            </a:rPr>
            <a:t>열</a:t>
          </a:r>
          <a:endParaRPr lang="en-US" altLang="ko-KR" sz="400" b="1">
            <a:solidFill>
              <a:sysClr val="windowText" lastClr="000000"/>
            </a:solidFill>
          </a:endParaRPr>
        </a:p>
        <a:p>
          <a:pPr algn="ctr"/>
          <a:r>
            <a:rPr lang="en-US" altLang="ko-KR" sz="400" b="1">
              <a:solidFill>
                <a:sysClr val="windowText" lastClr="000000"/>
              </a:solidFill>
            </a:rPr>
            <a:t>10</a:t>
          </a:r>
          <a:r>
            <a:rPr lang="ko-KR" altLang="en-US" sz="400" b="1">
              <a:solidFill>
                <a:sysClr val="windowText" lastClr="000000"/>
              </a:solidFill>
            </a:rPr>
            <a:t>행</a:t>
          </a:r>
          <a:endParaRPr lang="en-US" altLang="ko-KR" sz="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433136</xdr:colOff>
      <xdr:row>17</xdr:row>
      <xdr:rowOff>30927</xdr:rowOff>
    </xdr:from>
    <xdr:to>
      <xdr:col>28</xdr:col>
      <xdr:colOff>275724</xdr:colOff>
      <xdr:row>21</xdr:row>
      <xdr:rowOff>130342</xdr:rowOff>
    </xdr:to>
    <xdr:sp macro="" textlink="">
      <xdr:nvSpPr>
        <xdr:cNvPr id="160" name="직사각형 159">
          <a:extLst>
            <a:ext uri="{FF2B5EF4-FFF2-40B4-BE49-F238E27FC236}">
              <a16:creationId xmlns:a16="http://schemas.microsoft.com/office/drawing/2014/main" id="{9F77C708-6536-48D8-BB90-21639881DDD8}"/>
            </a:ext>
          </a:extLst>
        </xdr:cNvPr>
        <xdr:cNvSpPr/>
      </xdr:nvSpPr>
      <xdr:spPr>
        <a:xfrm>
          <a:off x="16597061" y="2945577"/>
          <a:ext cx="452188" cy="785215"/>
        </a:xfrm>
        <a:prstGeom prst="rect">
          <a:avLst/>
        </a:prstGeom>
        <a:solidFill>
          <a:srgbClr val="FF0000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제거</a:t>
          </a:r>
          <a:endParaRPr lang="en-US" altLang="ko-KR" sz="8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800" b="1">
              <a:solidFill>
                <a:sysClr val="windowText" lastClr="000000"/>
              </a:solidFill>
              <a:latin typeface="+mn-ea"/>
              <a:ea typeface="+mn-ea"/>
            </a:rPr>
            <a:t>구역</a:t>
          </a:r>
        </a:p>
      </xdr:txBody>
    </xdr:sp>
    <xdr:clientData/>
  </xdr:twoCellAnchor>
  <xdr:twoCellAnchor editAs="oneCell">
    <xdr:from>
      <xdr:col>2</xdr:col>
      <xdr:colOff>489429</xdr:colOff>
      <xdr:row>35</xdr:row>
      <xdr:rowOff>77050</xdr:rowOff>
    </xdr:from>
    <xdr:to>
      <xdr:col>2</xdr:col>
      <xdr:colOff>601572</xdr:colOff>
      <xdr:row>44</xdr:row>
      <xdr:rowOff>69307</xdr:rowOff>
    </xdr:to>
    <xdr:pic>
      <xdr:nvPicPr>
        <xdr:cNvPr id="161" name="table">
          <a:extLst>
            <a:ext uri="{FF2B5EF4-FFF2-40B4-BE49-F238E27FC236}">
              <a16:creationId xmlns:a16="http://schemas.microsoft.com/office/drawing/2014/main" id="{F991451D-3A8A-4486-B9F0-CFE25F38A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08629" y="6077800"/>
          <a:ext cx="112143" cy="1535307"/>
        </a:xfrm>
        <a:prstGeom prst="rect">
          <a:avLst/>
        </a:prstGeom>
      </xdr:spPr>
    </xdr:pic>
    <xdr:clientData/>
  </xdr:twoCellAnchor>
  <xdr:twoCellAnchor>
    <xdr:from>
      <xdr:col>11</xdr:col>
      <xdr:colOff>59872</xdr:colOff>
      <xdr:row>30</xdr:row>
      <xdr:rowOff>92528</xdr:rowOff>
    </xdr:from>
    <xdr:to>
      <xdr:col>11</xdr:col>
      <xdr:colOff>134539</xdr:colOff>
      <xdr:row>37</xdr:row>
      <xdr:rowOff>5443</xdr:rowOff>
    </xdr:to>
    <xdr:sp macro="" textlink="">
      <xdr:nvSpPr>
        <xdr:cNvPr id="162" name="직사각형 161">
          <a:extLst>
            <a:ext uri="{FF2B5EF4-FFF2-40B4-BE49-F238E27FC236}">
              <a16:creationId xmlns:a16="http://schemas.microsoft.com/office/drawing/2014/main" id="{BAE37E83-8E59-43A8-938B-EFC57967D3C2}"/>
            </a:ext>
          </a:extLst>
        </xdr:cNvPr>
        <xdr:cNvSpPr/>
      </xdr:nvSpPr>
      <xdr:spPr>
        <a:xfrm>
          <a:off x="6765472" y="5236028"/>
          <a:ext cx="74667" cy="1113065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390254</xdr:colOff>
      <xdr:row>30</xdr:row>
      <xdr:rowOff>95248</xdr:rowOff>
    </xdr:from>
    <xdr:to>
      <xdr:col>11</xdr:col>
      <xdr:colOff>457199</xdr:colOff>
      <xdr:row>37</xdr:row>
      <xdr:rowOff>5443</xdr:rowOff>
    </xdr:to>
    <xdr:sp macro="" textlink="">
      <xdr:nvSpPr>
        <xdr:cNvPr id="163" name="직사각형 162">
          <a:extLst>
            <a:ext uri="{FF2B5EF4-FFF2-40B4-BE49-F238E27FC236}">
              <a16:creationId xmlns:a16="http://schemas.microsoft.com/office/drawing/2014/main" id="{EB556ABA-2371-4329-89BC-7535B1276168}"/>
            </a:ext>
          </a:extLst>
        </xdr:cNvPr>
        <xdr:cNvSpPr/>
      </xdr:nvSpPr>
      <xdr:spPr>
        <a:xfrm>
          <a:off x="7095854" y="5238748"/>
          <a:ext cx="66945" cy="1110345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106445</xdr:colOff>
      <xdr:row>23</xdr:row>
      <xdr:rowOff>145983</xdr:rowOff>
    </xdr:from>
    <xdr:to>
      <xdr:col>9</xdr:col>
      <xdr:colOff>185614</xdr:colOff>
      <xdr:row>27</xdr:row>
      <xdr:rowOff>4977</xdr:rowOff>
    </xdr:to>
    <xdr:pic>
      <xdr:nvPicPr>
        <xdr:cNvPr id="164" name="table">
          <a:extLst>
            <a:ext uri="{FF2B5EF4-FFF2-40B4-BE49-F238E27FC236}">
              <a16:creationId xmlns:a16="http://schemas.microsoft.com/office/drawing/2014/main" id="{4F55FA7C-2FE3-4FA0-9E9C-D67849845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92845" y="4089333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9</xdr:col>
      <xdr:colOff>106928</xdr:colOff>
      <xdr:row>13</xdr:row>
      <xdr:rowOff>155831</xdr:rowOff>
    </xdr:from>
    <xdr:to>
      <xdr:col>9</xdr:col>
      <xdr:colOff>184717</xdr:colOff>
      <xdr:row>16</xdr:row>
      <xdr:rowOff>111381</xdr:rowOff>
    </xdr:to>
    <xdr:pic>
      <xdr:nvPicPr>
        <xdr:cNvPr id="165" name="table">
          <a:extLst>
            <a:ext uri="{FF2B5EF4-FFF2-40B4-BE49-F238E27FC236}">
              <a16:creationId xmlns:a16="http://schemas.microsoft.com/office/drawing/2014/main" id="{171DF1BE-ED0C-42C4-B3C4-48CAFA502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93328" y="2384681"/>
          <a:ext cx="77789" cy="469900"/>
        </a:xfrm>
        <a:prstGeom prst="rect">
          <a:avLst/>
        </a:prstGeom>
      </xdr:spPr>
    </xdr:pic>
    <xdr:clientData/>
  </xdr:twoCellAnchor>
  <xdr:twoCellAnchor editAs="oneCell">
    <xdr:from>
      <xdr:col>9</xdr:col>
      <xdr:colOff>106446</xdr:colOff>
      <xdr:row>20</xdr:row>
      <xdr:rowOff>67402</xdr:rowOff>
    </xdr:from>
    <xdr:to>
      <xdr:col>9</xdr:col>
      <xdr:colOff>185615</xdr:colOff>
      <xdr:row>23</xdr:row>
      <xdr:rowOff>97846</xdr:rowOff>
    </xdr:to>
    <xdr:pic>
      <xdr:nvPicPr>
        <xdr:cNvPr id="166" name="table">
          <a:extLst>
            <a:ext uri="{FF2B5EF4-FFF2-40B4-BE49-F238E27FC236}">
              <a16:creationId xmlns:a16="http://schemas.microsoft.com/office/drawing/2014/main" id="{7444BC33-D8AD-4E8D-94BB-66C58989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92846" y="3496402"/>
          <a:ext cx="79169" cy="544794"/>
        </a:xfrm>
        <a:prstGeom prst="rect">
          <a:avLst/>
        </a:prstGeom>
      </xdr:spPr>
    </xdr:pic>
    <xdr:clientData/>
  </xdr:twoCellAnchor>
  <xdr:twoCellAnchor editAs="oneCell">
    <xdr:from>
      <xdr:col>9</xdr:col>
      <xdr:colOff>106446</xdr:colOff>
      <xdr:row>16</xdr:row>
      <xdr:rowOff>165034</xdr:rowOff>
    </xdr:from>
    <xdr:to>
      <xdr:col>9</xdr:col>
      <xdr:colOff>185615</xdr:colOff>
      <xdr:row>20</xdr:row>
      <xdr:rowOff>24028</xdr:rowOff>
    </xdr:to>
    <xdr:pic>
      <xdr:nvPicPr>
        <xdr:cNvPr id="167" name="table">
          <a:extLst>
            <a:ext uri="{FF2B5EF4-FFF2-40B4-BE49-F238E27FC236}">
              <a16:creationId xmlns:a16="http://schemas.microsoft.com/office/drawing/2014/main" id="{62986688-6F27-41C7-9154-D66AE282B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92846" y="2908234"/>
          <a:ext cx="79169" cy="544794"/>
        </a:xfrm>
        <a:prstGeom prst="rect">
          <a:avLst/>
        </a:prstGeom>
      </xdr:spPr>
    </xdr:pic>
    <xdr:clientData/>
  </xdr:twoCellAnchor>
  <xdr:twoCellAnchor>
    <xdr:from>
      <xdr:col>8</xdr:col>
      <xdr:colOff>299357</xdr:colOff>
      <xdr:row>38</xdr:row>
      <xdr:rowOff>105411</xdr:rowOff>
    </xdr:from>
    <xdr:to>
      <xdr:col>8</xdr:col>
      <xdr:colOff>375804</xdr:colOff>
      <xdr:row>44</xdr:row>
      <xdr:rowOff>54427</xdr:rowOff>
    </xdr:to>
    <xdr:sp macro="" textlink="">
      <xdr:nvSpPr>
        <xdr:cNvPr id="168" name="직사각형 167">
          <a:extLst>
            <a:ext uri="{FF2B5EF4-FFF2-40B4-BE49-F238E27FC236}">
              <a16:creationId xmlns:a16="http://schemas.microsoft.com/office/drawing/2014/main" id="{3CEC9D7F-82C3-48ED-B9A8-F671CD7FA399}"/>
            </a:ext>
          </a:extLst>
        </xdr:cNvPr>
        <xdr:cNvSpPr/>
      </xdr:nvSpPr>
      <xdr:spPr>
        <a:xfrm>
          <a:off x="5176157" y="6620511"/>
          <a:ext cx="76447" cy="977716"/>
        </a:xfrm>
        <a:prstGeom prst="rect">
          <a:avLst/>
        </a:prstGeom>
        <a:solidFill>
          <a:srgbClr val="0000FF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7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604156</xdr:colOff>
      <xdr:row>38</xdr:row>
      <xdr:rowOff>115803</xdr:rowOff>
    </xdr:from>
    <xdr:to>
      <xdr:col>8</xdr:col>
      <xdr:colOff>59871</xdr:colOff>
      <xdr:row>44</xdr:row>
      <xdr:rowOff>54428</xdr:rowOff>
    </xdr:to>
    <xdr:sp macro="" textlink="">
      <xdr:nvSpPr>
        <xdr:cNvPr id="169" name="직사각형 168">
          <a:extLst>
            <a:ext uri="{FF2B5EF4-FFF2-40B4-BE49-F238E27FC236}">
              <a16:creationId xmlns:a16="http://schemas.microsoft.com/office/drawing/2014/main" id="{7207CBFC-ABB8-4FE1-B2BA-E3290A723ACA}"/>
            </a:ext>
          </a:extLst>
        </xdr:cNvPr>
        <xdr:cNvSpPr/>
      </xdr:nvSpPr>
      <xdr:spPr>
        <a:xfrm>
          <a:off x="4871356" y="6630903"/>
          <a:ext cx="65315" cy="967325"/>
        </a:xfrm>
        <a:prstGeom prst="rect">
          <a:avLst/>
        </a:prstGeom>
        <a:solidFill>
          <a:srgbClr val="0000FF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7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359227</xdr:colOff>
      <xdr:row>38</xdr:row>
      <xdr:rowOff>115803</xdr:rowOff>
    </xdr:from>
    <xdr:to>
      <xdr:col>7</xdr:col>
      <xdr:colOff>424542</xdr:colOff>
      <xdr:row>44</xdr:row>
      <xdr:rowOff>54428</xdr:rowOff>
    </xdr:to>
    <xdr:sp macro="" textlink="">
      <xdr:nvSpPr>
        <xdr:cNvPr id="170" name="직사각형 169">
          <a:extLst>
            <a:ext uri="{FF2B5EF4-FFF2-40B4-BE49-F238E27FC236}">
              <a16:creationId xmlns:a16="http://schemas.microsoft.com/office/drawing/2014/main" id="{C10A0CAB-8E9C-471E-AC8A-7FFFA4124661}"/>
            </a:ext>
          </a:extLst>
        </xdr:cNvPr>
        <xdr:cNvSpPr/>
      </xdr:nvSpPr>
      <xdr:spPr>
        <a:xfrm>
          <a:off x="4626427" y="6630903"/>
          <a:ext cx="65315" cy="967325"/>
        </a:xfrm>
        <a:prstGeom prst="rect">
          <a:avLst/>
        </a:prstGeom>
        <a:solidFill>
          <a:srgbClr val="0000FF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  <a:latin typeface="+mn-ea"/>
              <a:ea typeface="+mn-ea"/>
            </a:rPr>
            <a:t>합판</a:t>
          </a:r>
          <a:endParaRPr lang="en-US" altLang="ko-KR" sz="7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70757</xdr:colOff>
      <xdr:row>14</xdr:row>
      <xdr:rowOff>26720</xdr:rowOff>
    </xdr:from>
    <xdr:to>
      <xdr:col>11</xdr:col>
      <xdr:colOff>123827</xdr:colOff>
      <xdr:row>18</xdr:row>
      <xdr:rowOff>48985</xdr:rowOff>
    </xdr:to>
    <xdr:sp macro="" textlink="">
      <xdr:nvSpPr>
        <xdr:cNvPr id="171" name="직사각형 170">
          <a:extLst>
            <a:ext uri="{FF2B5EF4-FFF2-40B4-BE49-F238E27FC236}">
              <a16:creationId xmlns:a16="http://schemas.microsoft.com/office/drawing/2014/main" id="{579B88C4-CBDA-47E6-98D7-4CFC3BF02744}"/>
            </a:ext>
          </a:extLst>
        </xdr:cNvPr>
        <xdr:cNvSpPr/>
      </xdr:nvSpPr>
      <xdr:spPr>
        <a:xfrm>
          <a:off x="6776357" y="2427020"/>
          <a:ext cx="53070" cy="708065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135453</xdr:colOff>
      <xdr:row>17</xdr:row>
      <xdr:rowOff>64820</xdr:rowOff>
    </xdr:from>
    <xdr:to>
      <xdr:col>10</xdr:col>
      <xdr:colOff>194584</xdr:colOff>
      <xdr:row>19</xdr:row>
      <xdr:rowOff>8908</xdr:rowOff>
    </xdr:to>
    <xdr:sp macro="" textlink="">
      <xdr:nvSpPr>
        <xdr:cNvPr id="172" name="직사각형 171">
          <a:extLst>
            <a:ext uri="{FF2B5EF4-FFF2-40B4-BE49-F238E27FC236}">
              <a16:creationId xmlns:a16="http://schemas.microsoft.com/office/drawing/2014/main" id="{04498F5F-A278-4322-BA29-69A71FB98E9E}"/>
            </a:ext>
          </a:extLst>
        </xdr:cNvPr>
        <xdr:cNvSpPr/>
      </xdr:nvSpPr>
      <xdr:spPr>
        <a:xfrm>
          <a:off x="6231453" y="2979470"/>
          <a:ext cx="59131" cy="286988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114299</xdr:colOff>
      <xdr:row>14</xdr:row>
      <xdr:rowOff>26720</xdr:rowOff>
    </xdr:from>
    <xdr:to>
      <xdr:col>13</xdr:col>
      <xdr:colOff>185056</xdr:colOff>
      <xdr:row>26</xdr:row>
      <xdr:rowOff>59872</xdr:rowOff>
    </xdr:to>
    <xdr:sp macro="" textlink="">
      <xdr:nvSpPr>
        <xdr:cNvPr id="173" name="직사각형 172">
          <a:extLst>
            <a:ext uri="{FF2B5EF4-FFF2-40B4-BE49-F238E27FC236}">
              <a16:creationId xmlns:a16="http://schemas.microsoft.com/office/drawing/2014/main" id="{D174ECC7-A94A-4EEA-A60A-B19D85B202CD}"/>
            </a:ext>
          </a:extLst>
        </xdr:cNvPr>
        <xdr:cNvSpPr/>
      </xdr:nvSpPr>
      <xdr:spPr>
        <a:xfrm>
          <a:off x="8039099" y="2427020"/>
          <a:ext cx="70757" cy="2090552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228600</xdr:colOff>
      <xdr:row>14</xdr:row>
      <xdr:rowOff>5443</xdr:rowOff>
    </xdr:from>
    <xdr:to>
      <xdr:col>13</xdr:col>
      <xdr:colOff>299358</xdr:colOff>
      <xdr:row>26</xdr:row>
      <xdr:rowOff>65313</xdr:rowOff>
    </xdr:to>
    <xdr:sp macro="" textlink="">
      <xdr:nvSpPr>
        <xdr:cNvPr id="174" name="직사각형 173">
          <a:extLst>
            <a:ext uri="{FF2B5EF4-FFF2-40B4-BE49-F238E27FC236}">
              <a16:creationId xmlns:a16="http://schemas.microsoft.com/office/drawing/2014/main" id="{A49D7B68-7966-448E-97C2-6FBFC434C4B6}"/>
            </a:ext>
          </a:extLst>
        </xdr:cNvPr>
        <xdr:cNvSpPr/>
      </xdr:nvSpPr>
      <xdr:spPr>
        <a:xfrm>
          <a:off x="8153400" y="2405743"/>
          <a:ext cx="70758" cy="2117270"/>
        </a:xfrm>
        <a:prstGeom prst="rect">
          <a:avLst/>
        </a:prstGeom>
        <a:solidFill>
          <a:srgbClr val="0000FF">
            <a:alpha val="5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ysClr val="windowText" lastClr="000000"/>
              </a:solidFill>
              <a:latin typeface="+mn-ea"/>
              <a:ea typeface="+mn-ea"/>
            </a:rPr>
            <a:t>합판설치</a:t>
          </a:r>
          <a:endParaRPr lang="en-US" altLang="ko-KR" sz="7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484413</xdr:colOff>
      <xdr:row>14</xdr:row>
      <xdr:rowOff>15836</xdr:rowOff>
    </xdr:from>
    <xdr:to>
      <xdr:col>12</xdr:col>
      <xdr:colOff>555171</xdr:colOff>
      <xdr:row>19</xdr:row>
      <xdr:rowOff>21773</xdr:rowOff>
    </xdr:to>
    <xdr:sp macro="" textlink="">
      <xdr:nvSpPr>
        <xdr:cNvPr id="175" name="직사각형 174">
          <a:extLst>
            <a:ext uri="{FF2B5EF4-FFF2-40B4-BE49-F238E27FC236}">
              <a16:creationId xmlns:a16="http://schemas.microsoft.com/office/drawing/2014/main" id="{E97BFEA1-9C21-4E02-A375-F56051128B69}"/>
            </a:ext>
          </a:extLst>
        </xdr:cNvPr>
        <xdr:cNvSpPr/>
      </xdr:nvSpPr>
      <xdr:spPr>
        <a:xfrm>
          <a:off x="7799613" y="2416136"/>
          <a:ext cx="70758" cy="863187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150670</xdr:colOff>
      <xdr:row>20</xdr:row>
      <xdr:rowOff>114301</xdr:rowOff>
    </xdr:from>
    <xdr:to>
      <xdr:col>11</xdr:col>
      <xdr:colOff>223157</xdr:colOff>
      <xdr:row>23</xdr:row>
      <xdr:rowOff>97971</xdr:rowOff>
    </xdr:to>
    <xdr:sp macro="" textlink="">
      <xdr:nvSpPr>
        <xdr:cNvPr id="176" name="직사각형 175">
          <a:extLst>
            <a:ext uri="{FF2B5EF4-FFF2-40B4-BE49-F238E27FC236}">
              <a16:creationId xmlns:a16="http://schemas.microsoft.com/office/drawing/2014/main" id="{1E2C163B-564E-4F65-9F7D-158088631163}"/>
            </a:ext>
          </a:extLst>
        </xdr:cNvPr>
        <xdr:cNvSpPr/>
      </xdr:nvSpPr>
      <xdr:spPr>
        <a:xfrm>
          <a:off x="6856270" y="3543301"/>
          <a:ext cx="72487" cy="498020"/>
        </a:xfrm>
        <a:prstGeom prst="rect">
          <a:avLst/>
        </a:prstGeom>
        <a:solidFill>
          <a:srgbClr val="FF0000">
            <a:alpha val="5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145677</xdr:colOff>
      <xdr:row>11</xdr:row>
      <xdr:rowOff>145676</xdr:rowOff>
    </xdr:from>
    <xdr:to>
      <xdr:col>14</xdr:col>
      <xdr:colOff>481853</xdr:colOff>
      <xdr:row>13</xdr:row>
      <xdr:rowOff>67235</xdr:rowOff>
    </xdr:to>
    <xdr:sp macro="" textlink="">
      <xdr:nvSpPr>
        <xdr:cNvPr id="177" name="직사각형 176">
          <a:extLst>
            <a:ext uri="{FF2B5EF4-FFF2-40B4-BE49-F238E27FC236}">
              <a16:creationId xmlns:a16="http://schemas.microsoft.com/office/drawing/2014/main" id="{F7AF45D2-1344-4543-864C-56A85C4D7B1A}"/>
            </a:ext>
          </a:extLst>
        </xdr:cNvPr>
        <xdr:cNvSpPr/>
      </xdr:nvSpPr>
      <xdr:spPr>
        <a:xfrm>
          <a:off x="8680077" y="2031626"/>
          <a:ext cx="336176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10</a:t>
          </a:r>
          <a:endParaRPr lang="ko-KR" altLang="en-US" sz="1100"/>
        </a:p>
      </xdr:txBody>
    </xdr:sp>
    <xdr:clientData/>
  </xdr:twoCellAnchor>
  <xdr:twoCellAnchor>
    <xdr:from>
      <xdr:col>12</xdr:col>
      <xdr:colOff>11207</xdr:colOff>
      <xdr:row>12</xdr:row>
      <xdr:rowOff>0</xdr:rowOff>
    </xdr:from>
    <xdr:to>
      <xdr:col>12</xdr:col>
      <xdr:colOff>347383</xdr:colOff>
      <xdr:row>13</xdr:row>
      <xdr:rowOff>89647</xdr:rowOff>
    </xdr:to>
    <xdr:sp macro="" textlink="">
      <xdr:nvSpPr>
        <xdr:cNvPr id="178" name="직사각형 177">
          <a:extLst>
            <a:ext uri="{FF2B5EF4-FFF2-40B4-BE49-F238E27FC236}">
              <a16:creationId xmlns:a16="http://schemas.microsoft.com/office/drawing/2014/main" id="{2B56B9F0-701E-403F-866C-415DFE74E9DD}"/>
            </a:ext>
          </a:extLst>
        </xdr:cNvPr>
        <xdr:cNvSpPr/>
      </xdr:nvSpPr>
      <xdr:spPr>
        <a:xfrm>
          <a:off x="7326407" y="2057400"/>
          <a:ext cx="336176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11</a:t>
          </a:r>
          <a:endParaRPr lang="ko-KR" altLang="en-US" sz="1100"/>
        </a:p>
      </xdr:txBody>
    </xdr:sp>
    <xdr:clientData/>
  </xdr:twoCellAnchor>
  <xdr:twoCellAnchor>
    <xdr:from>
      <xdr:col>9</xdr:col>
      <xdr:colOff>537884</xdr:colOff>
      <xdr:row>12</xdr:row>
      <xdr:rowOff>11206</xdr:rowOff>
    </xdr:from>
    <xdr:to>
      <xdr:col>10</xdr:col>
      <xdr:colOff>268943</xdr:colOff>
      <xdr:row>13</xdr:row>
      <xdr:rowOff>100853</xdr:rowOff>
    </xdr:to>
    <xdr:sp macro="" textlink="">
      <xdr:nvSpPr>
        <xdr:cNvPr id="179" name="직사각형 178">
          <a:extLst>
            <a:ext uri="{FF2B5EF4-FFF2-40B4-BE49-F238E27FC236}">
              <a16:creationId xmlns:a16="http://schemas.microsoft.com/office/drawing/2014/main" id="{EB39F599-1ED4-40E3-B261-E7530738E302}"/>
            </a:ext>
          </a:extLst>
        </xdr:cNvPr>
        <xdr:cNvSpPr/>
      </xdr:nvSpPr>
      <xdr:spPr>
        <a:xfrm>
          <a:off x="6024284" y="2068606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endParaRPr lang="ko-KR" altLang="en-US" sz="1100"/>
        </a:p>
      </xdr:txBody>
    </xdr:sp>
    <xdr:clientData/>
  </xdr:twoCellAnchor>
  <xdr:twoCellAnchor>
    <xdr:from>
      <xdr:col>14</xdr:col>
      <xdr:colOff>145679</xdr:colOff>
      <xdr:row>28</xdr:row>
      <xdr:rowOff>112058</xdr:rowOff>
    </xdr:from>
    <xdr:to>
      <xdr:col>14</xdr:col>
      <xdr:colOff>481855</xdr:colOff>
      <xdr:row>30</xdr:row>
      <xdr:rowOff>33617</xdr:rowOff>
    </xdr:to>
    <xdr:sp macro="" textlink="">
      <xdr:nvSpPr>
        <xdr:cNvPr id="180" name="직사각형 179">
          <a:extLst>
            <a:ext uri="{FF2B5EF4-FFF2-40B4-BE49-F238E27FC236}">
              <a16:creationId xmlns:a16="http://schemas.microsoft.com/office/drawing/2014/main" id="{888D30BA-6BFC-498D-8C39-BF1694CE2846}"/>
            </a:ext>
          </a:extLst>
        </xdr:cNvPr>
        <xdr:cNvSpPr/>
      </xdr:nvSpPr>
      <xdr:spPr>
        <a:xfrm>
          <a:off x="8680079" y="4912658"/>
          <a:ext cx="336176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13</a:t>
          </a:r>
          <a:endParaRPr lang="ko-KR" altLang="en-US" sz="1100"/>
        </a:p>
      </xdr:txBody>
    </xdr:sp>
    <xdr:clientData/>
  </xdr:twoCellAnchor>
  <xdr:twoCellAnchor>
    <xdr:from>
      <xdr:col>11</xdr:col>
      <xdr:colOff>582708</xdr:colOff>
      <xdr:row>28</xdr:row>
      <xdr:rowOff>112058</xdr:rowOff>
    </xdr:from>
    <xdr:to>
      <xdr:col>12</xdr:col>
      <xdr:colOff>313766</xdr:colOff>
      <xdr:row>30</xdr:row>
      <xdr:rowOff>33617</xdr:rowOff>
    </xdr:to>
    <xdr:sp macro="" textlink="">
      <xdr:nvSpPr>
        <xdr:cNvPr id="181" name="직사각형 180">
          <a:extLst>
            <a:ext uri="{FF2B5EF4-FFF2-40B4-BE49-F238E27FC236}">
              <a16:creationId xmlns:a16="http://schemas.microsoft.com/office/drawing/2014/main" id="{C6578ADA-FE41-4223-9AC7-5ECB4A136E64}"/>
            </a:ext>
          </a:extLst>
        </xdr:cNvPr>
        <xdr:cNvSpPr/>
      </xdr:nvSpPr>
      <xdr:spPr>
        <a:xfrm>
          <a:off x="7288308" y="4912658"/>
          <a:ext cx="340658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14</a:t>
          </a:r>
          <a:endParaRPr lang="ko-KR" altLang="en-US" sz="1100"/>
        </a:p>
      </xdr:txBody>
    </xdr:sp>
    <xdr:clientData/>
  </xdr:twoCellAnchor>
  <xdr:twoCellAnchor>
    <xdr:from>
      <xdr:col>9</xdr:col>
      <xdr:colOff>526678</xdr:colOff>
      <xdr:row>28</xdr:row>
      <xdr:rowOff>112058</xdr:rowOff>
    </xdr:from>
    <xdr:to>
      <xdr:col>10</xdr:col>
      <xdr:colOff>257737</xdr:colOff>
      <xdr:row>30</xdr:row>
      <xdr:rowOff>33617</xdr:rowOff>
    </xdr:to>
    <xdr:sp macro="" textlink="">
      <xdr:nvSpPr>
        <xdr:cNvPr id="182" name="직사각형 181">
          <a:extLst>
            <a:ext uri="{FF2B5EF4-FFF2-40B4-BE49-F238E27FC236}">
              <a16:creationId xmlns:a16="http://schemas.microsoft.com/office/drawing/2014/main" id="{82BB4477-67F0-441D-8FCB-EDD3A72689DA}"/>
            </a:ext>
          </a:extLst>
        </xdr:cNvPr>
        <xdr:cNvSpPr/>
      </xdr:nvSpPr>
      <xdr:spPr>
        <a:xfrm>
          <a:off x="6013078" y="4912658"/>
          <a:ext cx="340659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15</a:t>
          </a:r>
          <a:endParaRPr lang="ko-KR" altLang="en-US" sz="1100"/>
        </a:p>
      </xdr:txBody>
    </xdr:sp>
    <xdr:clientData/>
  </xdr:twoCellAnchor>
  <xdr:twoCellAnchor>
    <xdr:from>
      <xdr:col>7</xdr:col>
      <xdr:colOff>470648</xdr:colOff>
      <xdr:row>28</xdr:row>
      <xdr:rowOff>112058</xdr:rowOff>
    </xdr:from>
    <xdr:to>
      <xdr:col>8</xdr:col>
      <xdr:colOff>201707</xdr:colOff>
      <xdr:row>30</xdr:row>
      <xdr:rowOff>33617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8A30B3D9-271D-4548-9524-096984FE5627}"/>
            </a:ext>
          </a:extLst>
        </xdr:cNvPr>
        <xdr:cNvSpPr/>
      </xdr:nvSpPr>
      <xdr:spPr>
        <a:xfrm>
          <a:off x="4737848" y="4912658"/>
          <a:ext cx="340659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16</a:t>
          </a:r>
          <a:endParaRPr lang="ko-KR" altLang="en-US" sz="1100"/>
        </a:p>
      </xdr:txBody>
    </xdr:sp>
    <xdr:clientData/>
  </xdr:twoCellAnchor>
  <xdr:twoCellAnchor>
    <xdr:from>
      <xdr:col>5</xdr:col>
      <xdr:colOff>425825</xdr:colOff>
      <xdr:row>28</xdr:row>
      <xdr:rowOff>123264</xdr:rowOff>
    </xdr:from>
    <xdr:to>
      <xdr:col>6</xdr:col>
      <xdr:colOff>156883</xdr:colOff>
      <xdr:row>30</xdr:row>
      <xdr:rowOff>44823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EACF1B67-8B20-41F8-A1E2-C9C76F1B092A}"/>
            </a:ext>
          </a:extLst>
        </xdr:cNvPr>
        <xdr:cNvSpPr/>
      </xdr:nvSpPr>
      <xdr:spPr>
        <a:xfrm>
          <a:off x="3473825" y="4923864"/>
          <a:ext cx="340658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17</a:t>
          </a:r>
          <a:endParaRPr lang="ko-KR" altLang="en-US" sz="1100"/>
        </a:p>
      </xdr:txBody>
    </xdr:sp>
    <xdr:clientData/>
  </xdr:twoCellAnchor>
  <xdr:twoCellAnchor>
    <xdr:from>
      <xdr:col>4</xdr:col>
      <xdr:colOff>2</xdr:colOff>
      <xdr:row>27</xdr:row>
      <xdr:rowOff>156883</xdr:rowOff>
    </xdr:from>
    <xdr:to>
      <xdr:col>4</xdr:col>
      <xdr:colOff>336178</xdr:colOff>
      <xdr:row>29</xdr:row>
      <xdr:rowOff>78441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F2A547F-D5B1-424B-A3F9-0435523B030F}"/>
            </a:ext>
          </a:extLst>
        </xdr:cNvPr>
        <xdr:cNvSpPr/>
      </xdr:nvSpPr>
      <xdr:spPr>
        <a:xfrm>
          <a:off x="2438402" y="4786033"/>
          <a:ext cx="336176" cy="2644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18</a:t>
          </a:r>
          <a:endParaRPr lang="ko-KR" altLang="en-US" sz="1100"/>
        </a:p>
      </xdr:txBody>
    </xdr:sp>
    <xdr:clientData/>
  </xdr:twoCellAnchor>
  <xdr:twoCellAnchor>
    <xdr:from>
      <xdr:col>19</xdr:col>
      <xdr:colOff>235324</xdr:colOff>
      <xdr:row>15</xdr:row>
      <xdr:rowOff>89646</xdr:rowOff>
    </xdr:from>
    <xdr:to>
      <xdr:col>19</xdr:col>
      <xdr:colOff>571500</xdr:colOff>
      <xdr:row>17</xdr:row>
      <xdr:rowOff>11205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B3F10C80-1324-47EF-855F-5E4CEDFD3EF8}"/>
            </a:ext>
          </a:extLst>
        </xdr:cNvPr>
        <xdr:cNvSpPr/>
      </xdr:nvSpPr>
      <xdr:spPr>
        <a:xfrm>
          <a:off x="11522449" y="2661396"/>
          <a:ext cx="336176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20</a:t>
          </a:r>
          <a:endParaRPr lang="ko-KR" altLang="en-US" sz="1100"/>
        </a:p>
      </xdr:txBody>
    </xdr:sp>
    <xdr:clientData/>
  </xdr:twoCellAnchor>
  <xdr:twoCellAnchor>
    <xdr:from>
      <xdr:col>21</xdr:col>
      <xdr:colOff>403411</xdr:colOff>
      <xdr:row>15</xdr:row>
      <xdr:rowOff>89646</xdr:rowOff>
    </xdr:from>
    <xdr:to>
      <xdr:col>22</xdr:col>
      <xdr:colOff>134470</xdr:colOff>
      <xdr:row>17</xdr:row>
      <xdr:rowOff>11205</xdr:rowOff>
    </xdr:to>
    <xdr:sp macro="" textlink="">
      <xdr:nvSpPr>
        <xdr:cNvPr id="187" name="직사각형 186">
          <a:extLst>
            <a:ext uri="{FF2B5EF4-FFF2-40B4-BE49-F238E27FC236}">
              <a16:creationId xmlns:a16="http://schemas.microsoft.com/office/drawing/2014/main" id="{1F7E77D0-313B-4A57-9B1B-F186ADADBEA3}"/>
            </a:ext>
          </a:extLst>
        </xdr:cNvPr>
        <xdr:cNvSpPr/>
      </xdr:nvSpPr>
      <xdr:spPr>
        <a:xfrm>
          <a:off x="12909736" y="2661396"/>
          <a:ext cx="340659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21</a:t>
          </a:r>
          <a:endParaRPr lang="ko-KR" altLang="en-US" sz="1100"/>
        </a:p>
      </xdr:txBody>
    </xdr:sp>
    <xdr:clientData/>
  </xdr:twoCellAnchor>
  <xdr:twoCellAnchor>
    <xdr:from>
      <xdr:col>23</xdr:col>
      <xdr:colOff>369794</xdr:colOff>
      <xdr:row>15</xdr:row>
      <xdr:rowOff>78441</xdr:rowOff>
    </xdr:from>
    <xdr:to>
      <xdr:col>24</xdr:col>
      <xdr:colOff>100852</xdr:colOff>
      <xdr:row>17</xdr:row>
      <xdr:rowOff>0</xdr:rowOff>
    </xdr:to>
    <xdr:sp macro="" textlink="">
      <xdr:nvSpPr>
        <xdr:cNvPr id="188" name="직사각형 187">
          <a:extLst>
            <a:ext uri="{FF2B5EF4-FFF2-40B4-BE49-F238E27FC236}">
              <a16:creationId xmlns:a16="http://schemas.microsoft.com/office/drawing/2014/main" id="{AF9FA214-441F-4886-B6BA-96F703288BD1}"/>
            </a:ext>
          </a:extLst>
        </xdr:cNvPr>
        <xdr:cNvSpPr/>
      </xdr:nvSpPr>
      <xdr:spPr>
        <a:xfrm>
          <a:off x="14095319" y="2650191"/>
          <a:ext cx="340658" cy="2644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22</a:t>
          </a:r>
          <a:endParaRPr lang="ko-KR" altLang="en-US" sz="1100"/>
        </a:p>
      </xdr:txBody>
    </xdr:sp>
    <xdr:clientData/>
  </xdr:twoCellAnchor>
  <xdr:twoCellAnchor>
    <xdr:from>
      <xdr:col>25</xdr:col>
      <xdr:colOff>336177</xdr:colOff>
      <xdr:row>15</xdr:row>
      <xdr:rowOff>67235</xdr:rowOff>
    </xdr:from>
    <xdr:to>
      <xdr:col>26</xdr:col>
      <xdr:colOff>67235</xdr:colOff>
      <xdr:row>16</xdr:row>
      <xdr:rowOff>156882</xdr:rowOff>
    </xdr:to>
    <xdr:sp macro="" textlink="">
      <xdr:nvSpPr>
        <xdr:cNvPr id="189" name="직사각형 188">
          <a:extLst>
            <a:ext uri="{FF2B5EF4-FFF2-40B4-BE49-F238E27FC236}">
              <a16:creationId xmlns:a16="http://schemas.microsoft.com/office/drawing/2014/main" id="{A7743AC1-ED59-4F4A-BEDF-0F65EA6ECADF}"/>
            </a:ext>
          </a:extLst>
        </xdr:cNvPr>
        <xdr:cNvSpPr/>
      </xdr:nvSpPr>
      <xdr:spPr>
        <a:xfrm>
          <a:off x="15280902" y="2638985"/>
          <a:ext cx="340658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23</a:t>
          </a:r>
          <a:endParaRPr lang="ko-KR" altLang="en-US" sz="1100"/>
        </a:p>
      </xdr:txBody>
    </xdr:sp>
    <xdr:clientData/>
  </xdr:twoCellAnchor>
  <xdr:twoCellAnchor>
    <xdr:from>
      <xdr:col>27</xdr:col>
      <xdr:colOff>347382</xdr:colOff>
      <xdr:row>15</xdr:row>
      <xdr:rowOff>67235</xdr:rowOff>
    </xdr:from>
    <xdr:to>
      <xdr:col>28</xdr:col>
      <xdr:colOff>78441</xdr:colOff>
      <xdr:row>16</xdr:row>
      <xdr:rowOff>156882</xdr:rowOff>
    </xdr:to>
    <xdr:sp macro="" textlink="">
      <xdr:nvSpPr>
        <xdr:cNvPr id="190" name="직사각형 189">
          <a:extLst>
            <a:ext uri="{FF2B5EF4-FFF2-40B4-BE49-F238E27FC236}">
              <a16:creationId xmlns:a16="http://schemas.microsoft.com/office/drawing/2014/main" id="{1345D0F6-A7CF-4E9D-9D92-5CF336F21DB5}"/>
            </a:ext>
          </a:extLst>
        </xdr:cNvPr>
        <xdr:cNvSpPr/>
      </xdr:nvSpPr>
      <xdr:spPr>
        <a:xfrm>
          <a:off x="16511307" y="2638985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24</a:t>
          </a:r>
          <a:endParaRPr lang="ko-KR" altLang="en-US" sz="1100"/>
        </a:p>
      </xdr:txBody>
    </xdr:sp>
    <xdr:clientData/>
  </xdr:twoCellAnchor>
  <xdr:twoCellAnchor>
    <xdr:from>
      <xdr:col>29</xdr:col>
      <xdr:colOff>336176</xdr:colOff>
      <xdr:row>15</xdr:row>
      <xdr:rowOff>67235</xdr:rowOff>
    </xdr:from>
    <xdr:to>
      <xdr:col>30</xdr:col>
      <xdr:colOff>67235</xdr:colOff>
      <xdr:row>16</xdr:row>
      <xdr:rowOff>156882</xdr:rowOff>
    </xdr:to>
    <xdr:sp macro="" textlink="">
      <xdr:nvSpPr>
        <xdr:cNvPr id="191" name="직사각형 190">
          <a:extLst>
            <a:ext uri="{FF2B5EF4-FFF2-40B4-BE49-F238E27FC236}">
              <a16:creationId xmlns:a16="http://schemas.microsoft.com/office/drawing/2014/main" id="{FCD78498-2D23-4279-851B-5B0EDDFFE8CB}"/>
            </a:ext>
          </a:extLst>
        </xdr:cNvPr>
        <xdr:cNvSpPr/>
      </xdr:nvSpPr>
      <xdr:spPr>
        <a:xfrm>
          <a:off x="17719301" y="2638985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25</a:t>
          </a:r>
          <a:endParaRPr lang="ko-KR" altLang="en-US" sz="1100"/>
        </a:p>
      </xdr:txBody>
    </xdr:sp>
    <xdr:clientData/>
  </xdr:twoCellAnchor>
  <xdr:twoCellAnchor>
    <xdr:from>
      <xdr:col>29</xdr:col>
      <xdr:colOff>324970</xdr:colOff>
      <xdr:row>13</xdr:row>
      <xdr:rowOff>33618</xdr:rowOff>
    </xdr:from>
    <xdr:to>
      <xdr:col>30</xdr:col>
      <xdr:colOff>56029</xdr:colOff>
      <xdr:row>14</xdr:row>
      <xdr:rowOff>123265</xdr:rowOff>
    </xdr:to>
    <xdr:sp macro="" textlink="">
      <xdr:nvSpPr>
        <xdr:cNvPr id="192" name="직사각형 191">
          <a:extLst>
            <a:ext uri="{FF2B5EF4-FFF2-40B4-BE49-F238E27FC236}">
              <a16:creationId xmlns:a16="http://schemas.microsoft.com/office/drawing/2014/main" id="{65893F37-800C-47A9-AA8E-B040A0BC195B}"/>
            </a:ext>
          </a:extLst>
        </xdr:cNvPr>
        <xdr:cNvSpPr/>
      </xdr:nvSpPr>
      <xdr:spPr>
        <a:xfrm>
          <a:off x="17708095" y="2262468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25</a:t>
          </a:r>
          <a:endParaRPr lang="ko-KR" altLang="en-US" sz="1100"/>
        </a:p>
      </xdr:txBody>
    </xdr:sp>
    <xdr:clientData/>
  </xdr:twoCellAnchor>
  <xdr:twoCellAnchor>
    <xdr:from>
      <xdr:col>27</xdr:col>
      <xdr:colOff>336176</xdr:colOff>
      <xdr:row>13</xdr:row>
      <xdr:rowOff>11206</xdr:rowOff>
    </xdr:from>
    <xdr:to>
      <xdr:col>28</xdr:col>
      <xdr:colOff>67235</xdr:colOff>
      <xdr:row>14</xdr:row>
      <xdr:rowOff>100853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4670D1CE-1ACB-41F9-BA27-90ACB38A432B}"/>
            </a:ext>
          </a:extLst>
        </xdr:cNvPr>
        <xdr:cNvSpPr/>
      </xdr:nvSpPr>
      <xdr:spPr>
        <a:xfrm>
          <a:off x="16500101" y="2240056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30</a:t>
          </a:r>
          <a:endParaRPr lang="ko-KR" altLang="en-US" sz="1100"/>
        </a:p>
      </xdr:txBody>
    </xdr:sp>
    <xdr:clientData/>
  </xdr:twoCellAnchor>
  <xdr:twoCellAnchor>
    <xdr:from>
      <xdr:col>25</xdr:col>
      <xdr:colOff>347382</xdr:colOff>
      <xdr:row>13</xdr:row>
      <xdr:rowOff>33618</xdr:rowOff>
    </xdr:from>
    <xdr:to>
      <xdr:col>26</xdr:col>
      <xdr:colOff>78440</xdr:colOff>
      <xdr:row>14</xdr:row>
      <xdr:rowOff>123265</xdr:rowOff>
    </xdr:to>
    <xdr:sp macro="" textlink="">
      <xdr:nvSpPr>
        <xdr:cNvPr id="194" name="직사각형 193">
          <a:extLst>
            <a:ext uri="{FF2B5EF4-FFF2-40B4-BE49-F238E27FC236}">
              <a16:creationId xmlns:a16="http://schemas.microsoft.com/office/drawing/2014/main" id="{AED34553-C494-4601-A968-9D364839EDDC}"/>
            </a:ext>
          </a:extLst>
        </xdr:cNvPr>
        <xdr:cNvSpPr/>
      </xdr:nvSpPr>
      <xdr:spPr>
        <a:xfrm>
          <a:off x="15292107" y="2262468"/>
          <a:ext cx="340658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29</a:t>
          </a:r>
          <a:endParaRPr lang="ko-KR" altLang="en-US" sz="1100"/>
        </a:p>
      </xdr:txBody>
    </xdr:sp>
    <xdr:clientData/>
  </xdr:twoCellAnchor>
  <xdr:twoCellAnchor>
    <xdr:from>
      <xdr:col>23</xdr:col>
      <xdr:colOff>369794</xdr:colOff>
      <xdr:row>13</xdr:row>
      <xdr:rowOff>22412</xdr:rowOff>
    </xdr:from>
    <xdr:to>
      <xdr:col>24</xdr:col>
      <xdr:colOff>100852</xdr:colOff>
      <xdr:row>14</xdr:row>
      <xdr:rowOff>112059</xdr:rowOff>
    </xdr:to>
    <xdr:sp macro="" textlink="">
      <xdr:nvSpPr>
        <xdr:cNvPr id="195" name="직사각형 194">
          <a:extLst>
            <a:ext uri="{FF2B5EF4-FFF2-40B4-BE49-F238E27FC236}">
              <a16:creationId xmlns:a16="http://schemas.microsoft.com/office/drawing/2014/main" id="{EFE1C911-5E96-4C06-8479-A433D71C5C5E}"/>
            </a:ext>
          </a:extLst>
        </xdr:cNvPr>
        <xdr:cNvSpPr/>
      </xdr:nvSpPr>
      <xdr:spPr>
        <a:xfrm>
          <a:off x="14095319" y="2251262"/>
          <a:ext cx="340658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28</a:t>
          </a:r>
          <a:endParaRPr lang="ko-KR" altLang="en-US" sz="1100"/>
        </a:p>
      </xdr:txBody>
    </xdr:sp>
    <xdr:clientData/>
  </xdr:twoCellAnchor>
  <xdr:twoCellAnchor>
    <xdr:from>
      <xdr:col>21</xdr:col>
      <xdr:colOff>380999</xdr:colOff>
      <xdr:row>13</xdr:row>
      <xdr:rowOff>22412</xdr:rowOff>
    </xdr:from>
    <xdr:to>
      <xdr:col>22</xdr:col>
      <xdr:colOff>112058</xdr:colOff>
      <xdr:row>14</xdr:row>
      <xdr:rowOff>112059</xdr:rowOff>
    </xdr:to>
    <xdr:sp macro="" textlink="">
      <xdr:nvSpPr>
        <xdr:cNvPr id="196" name="직사각형 195">
          <a:extLst>
            <a:ext uri="{FF2B5EF4-FFF2-40B4-BE49-F238E27FC236}">
              <a16:creationId xmlns:a16="http://schemas.microsoft.com/office/drawing/2014/main" id="{81AAA96A-FA3F-43B2-9FDF-59006935C9FA}"/>
            </a:ext>
          </a:extLst>
        </xdr:cNvPr>
        <xdr:cNvSpPr/>
      </xdr:nvSpPr>
      <xdr:spPr>
        <a:xfrm>
          <a:off x="12887324" y="2251262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27</a:t>
          </a:r>
          <a:endParaRPr lang="ko-KR" altLang="en-US" sz="1100"/>
        </a:p>
      </xdr:txBody>
    </xdr:sp>
    <xdr:clientData/>
  </xdr:twoCellAnchor>
  <xdr:twoCellAnchor>
    <xdr:from>
      <xdr:col>19</xdr:col>
      <xdr:colOff>212912</xdr:colOff>
      <xdr:row>13</xdr:row>
      <xdr:rowOff>22412</xdr:rowOff>
    </xdr:from>
    <xdr:to>
      <xdr:col>19</xdr:col>
      <xdr:colOff>549088</xdr:colOff>
      <xdr:row>14</xdr:row>
      <xdr:rowOff>112059</xdr:rowOff>
    </xdr:to>
    <xdr:sp macro="" textlink="">
      <xdr:nvSpPr>
        <xdr:cNvPr id="197" name="직사각형 196">
          <a:extLst>
            <a:ext uri="{FF2B5EF4-FFF2-40B4-BE49-F238E27FC236}">
              <a16:creationId xmlns:a16="http://schemas.microsoft.com/office/drawing/2014/main" id="{27D2C251-791A-4D9C-998F-76414DF44149}"/>
            </a:ext>
          </a:extLst>
        </xdr:cNvPr>
        <xdr:cNvSpPr/>
      </xdr:nvSpPr>
      <xdr:spPr>
        <a:xfrm>
          <a:off x="11500037" y="2251262"/>
          <a:ext cx="336176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26</a:t>
          </a:r>
          <a:endParaRPr lang="ko-KR" altLang="en-US" sz="1100"/>
        </a:p>
      </xdr:txBody>
    </xdr:sp>
    <xdr:clientData/>
  </xdr:twoCellAnchor>
  <xdr:twoCellAnchor>
    <xdr:from>
      <xdr:col>6</xdr:col>
      <xdr:colOff>493060</xdr:colOff>
      <xdr:row>12</xdr:row>
      <xdr:rowOff>1</xdr:rowOff>
    </xdr:from>
    <xdr:to>
      <xdr:col>7</xdr:col>
      <xdr:colOff>224118</xdr:colOff>
      <xdr:row>13</xdr:row>
      <xdr:rowOff>89648</xdr:rowOff>
    </xdr:to>
    <xdr:sp macro="" textlink="">
      <xdr:nvSpPr>
        <xdr:cNvPr id="198" name="직사각형 197">
          <a:extLst>
            <a:ext uri="{FF2B5EF4-FFF2-40B4-BE49-F238E27FC236}">
              <a16:creationId xmlns:a16="http://schemas.microsoft.com/office/drawing/2014/main" id="{D28F596D-044F-4B34-AAE3-0C2C3BD35815}"/>
            </a:ext>
          </a:extLst>
        </xdr:cNvPr>
        <xdr:cNvSpPr/>
      </xdr:nvSpPr>
      <xdr:spPr>
        <a:xfrm>
          <a:off x="4150660" y="2057401"/>
          <a:ext cx="340658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4</xdr:col>
      <xdr:colOff>414619</xdr:colOff>
      <xdr:row>12</xdr:row>
      <xdr:rowOff>11206</xdr:rowOff>
    </xdr:from>
    <xdr:to>
      <xdr:col>5</xdr:col>
      <xdr:colOff>145678</xdr:colOff>
      <xdr:row>13</xdr:row>
      <xdr:rowOff>100853</xdr:rowOff>
    </xdr:to>
    <xdr:sp macro="" textlink="">
      <xdr:nvSpPr>
        <xdr:cNvPr id="199" name="직사각형 198">
          <a:extLst>
            <a:ext uri="{FF2B5EF4-FFF2-40B4-BE49-F238E27FC236}">
              <a16:creationId xmlns:a16="http://schemas.microsoft.com/office/drawing/2014/main" id="{4B3369BC-A419-45D5-8758-875BB609F60E}"/>
            </a:ext>
          </a:extLst>
        </xdr:cNvPr>
        <xdr:cNvSpPr/>
      </xdr:nvSpPr>
      <xdr:spPr>
        <a:xfrm>
          <a:off x="2853019" y="2068606"/>
          <a:ext cx="340659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2</xdr:col>
      <xdr:colOff>123266</xdr:colOff>
      <xdr:row>34</xdr:row>
      <xdr:rowOff>33618</xdr:rowOff>
    </xdr:from>
    <xdr:to>
      <xdr:col>2</xdr:col>
      <xdr:colOff>459442</xdr:colOff>
      <xdr:row>35</xdr:row>
      <xdr:rowOff>123265</xdr:rowOff>
    </xdr:to>
    <xdr:sp macro="" textlink="">
      <xdr:nvSpPr>
        <xdr:cNvPr id="200" name="직사각형 199">
          <a:extLst>
            <a:ext uri="{FF2B5EF4-FFF2-40B4-BE49-F238E27FC236}">
              <a16:creationId xmlns:a16="http://schemas.microsoft.com/office/drawing/2014/main" id="{8AFD5559-BBCA-47B5-A1BE-C999D55E02DD}"/>
            </a:ext>
          </a:extLst>
        </xdr:cNvPr>
        <xdr:cNvSpPr/>
      </xdr:nvSpPr>
      <xdr:spPr>
        <a:xfrm>
          <a:off x="1342466" y="5862918"/>
          <a:ext cx="336176" cy="26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J</a:t>
          </a:r>
          <a:endParaRPr lang="ko-KR" altLang="en-US" sz="1100"/>
        </a:p>
      </xdr:txBody>
    </xdr:sp>
    <xdr:clientData/>
  </xdr:twoCellAnchor>
  <xdr:twoCellAnchor editAs="oneCell">
    <xdr:from>
      <xdr:col>21</xdr:col>
      <xdr:colOff>56494</xdr:colOff>
      <xdr:row>38</xdr:row>
      <xdr:rowOff>78441</xdr:rowOff>
    </xdr:from>
    <xdr:to>
      <xdr:col>21</xdr:col>
      <xdr:colOff>467348</xdr:colOff>
      <xdr:row>40</xdr:row>
      <xdr:rowOff>54107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363BDB0B-D370-4181-B422-EE54F4F4B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2562819" y="6593541"/>
          <a:ext cx="410854" cy="318566"/>
        </a:xfrm>
        <a:prstGeom prst="rect">
          <a:avLst/>
        </a:prstGeom>
        <a:ln w="88900" cap="sq" cmpd="thickThin">
          <a:solidFill>
            <a:srgbClr val="FF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11</xdr:col>
      <xdr:colOff>274389</xdr:colOff>
      <xdr:row>2</xdr:row>
      <xdr:rowOff>86038</xdr:rowOff>
    </xdr:from>
    <xdr:to>
      <xdr:col>12</xdr:col>
      <xdr:colOff>123265</xdr:colOff>
      <xdr:row>4</xdr:row>
      <xdr:rowOff>94446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E92C682D-53D3-4068-B640-F45731BA2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79989" y="428938"/>
          <a:ext cx="458476" cy="351308"/>
        </a:xfrm>
        <a:prstGeom prst="rect">
          <a:avLst/>
        </a:prstGeom>
        <a:ln w="88900" cap="sq" cmpd="thickThin">
          <a:solidFill>
            <a:srgbClr val="FF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10</xdr:col>
      <xdr:colOff>448236</xdr:colOff>
      <xdr:row>13</xdr:row>
      <xdr:rowOff>117132</xdr:rowOff>
    </xdr:from>
    <xdr:to>
      <xdr:col>11</xdr:col>
      <xdr:colOff>138951</xdr:colOff>
      <xdr:row>27</xdr:row>
      <xdr:rowOff>22412</xdr:rowOff>
    </xdr:to>
    <xdr:sp macro="" textlink="">
      <xdr:nvSpPr>
        <xdr:cNvPr id="204" name="직사각형 203">
          <a:extLst>
            <a:ext uri="{FF2B5EF4-FFF2-40B4-BE49-F238E27FC236}">
              <a16:creationId xmlns:a16="http://schemas.microsoft.com/office/drawing/2014/main" id="{2AAA4E50-DEB0-4D63-8EEF-9398B959C0B4}"/>
            </a:ext>
          </a:extLst>
        </xdr:cNvPr>
        <xdr:cNvSpPr/>
      </xdr:nvSpPr>
      <xdr:spPr>
        <a:xfrm>
          <a:off x="7283824" y="2302279"/>
          <a:ext cx="374274" cy="225851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129989</xdr:colOff>
      <xdr:row>13</xdr:row>
      <xdr:rowOff>112650</xdr:rowOff>
    </xdr:from>
    <xdr:to>
      <xdr:col>11</xdr:col>
      <xdr:colOff>504263</xdr:colOff>
      <xdr:row>27</xdr:row>
      <xdr:rowOff>17930</xdr:rowOff>
    </xdr:to>
    <xdr:sp macro="" textlink="">
      <xdr:nvSpPr>
        <xdr:cNvPr id="205" name="직사각형 204">
          <a:extLst>
            <a:ext uri="{FF2B5EF4-FFF2-40B4-BE49-F238E27FC236}">
              <a16:creationId xmlns:a16="http://schemas.microsoft.com/office/drawing/2014/main" id="{6C9BE11A-9EF2-4D70-809F-BD9065364591}"/>
            </a:ext>
          </a:extLst>
        </xdr:cNvPr>
        <xdr:cNvSpPr/>
      </xdr:nvSpPr>
      <xdr:spPr>
        <a:xfrm>
          <a:off x="7649136" y="2297797"/>
          <a:ext cx="374274" cy="225851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T</a:t>
          </a:r>
          <a:endParaRPr lang="ko-KR" altLang="ko-KR" b="1">
            <a:solidFill>
              <a:schemeClr val="tx1"/>
            </a:solidFill>
            <a:effectLst/>
            <a:latin typeface="+mn-ea"/>
            <a:ea typeface="+mn-ea"/>
          </a:endParaRPr>
        </a:p>
        <a:p>
          <a:pPr algn="ctr"/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133351</xdr:colOff>
      <xdr:row>9</xdr:row>
      <xdr:rowOff>52383</xdr:rowOff>
    </xdr:from>
    <xdr:to>
      <xdr:col>96</xdr:col>
      <xdr:colOff>137912</xdr:colOff>
      <xdr:row>63</xdr:row>
      <xdr:rowOff>78582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88EBF8B-E0E0-46CE-8CFF-B610FF017A30}"/>
            </a:ext>
          </a:extLst>
        </xdr:cNvPr>
        <xdr:cNvGrpSpPr/>
      </xdr:nvGrpSpPr>
      <xdr:grpSpPr>
        <a:xfrm>
          <a:off x="13972616" y="1531559"/>
          <a:ext cx="150237" cy="7892729"/>
          <a:chOff x="7419975" y="1483514"/>
          <a:chExt cx="147436" cy="774144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5FEF101C-414B-4771-9857-D5784E1AEE4D}"/>
              </a:ext>
            </a:extLst>
          </xdr:cNvPr>
          <xdr:cNvSpPr/>
        </xdr:nvSpPr>
        <xdr:spPr>
          <a:xfrm>
            <a:off x="7419975" y="1483514"/>
            <a:ext cx="18000" cy="1482768"/>
          </a:xfrm>
          <a:prstGeom prst="rect">
            <a:avLst/>
          </a:prstGeom>
          <a:noFill/>
          <a:ln w="6350">
            <a:solidFill>
              <a:srgbClr val="0D97B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25F4E70E-901A-4685-A660-C1DE40175840}"/>
              </a:ext>
            </a:extLst>
          </xdr:cNvPr>
          <xdr:cNvGrpSpPr/>
        </xdr:nvGrpSpPr>
        <xdr:grpSpPr>
          <a:xfrm>
            <a:off x="7420886" y="3038481"/>
            <a:ext cx="18293" cy="6186482"/>
            <a:chOff x="9049987" y="3072740"/>
            <a:chExt cx="18000" cy="6080037"/>
          </a:xfrm>
        </xdr:grpSpPr>
        <xdr:sp macro="" textlink="">
          <xdr:nvSpPr>
            <xdr:cNvPr id="6" name="직사각형 5">
              <a:extLst>
                <a:ext uri="{FF2B5EF4-FFF2-40B4-BE49-F238E27FC236}">
                  <a16:creationId xmlns:a16="http://schemas.microsoft.com/office/drawing/2014/main" id="{06CDC0EE-29DD-46E6-AD34-40C425938200}"/>
                </a:ext>
              </a:extLst>
            </xdr:cNvPr>
            <xdr:cNvSpPr/>
          </xdr:nvSpPr>
          <xdr:spPr>
            <a:xfrm>
              <a:off x="9049987" y="3072740"/>
              <a:ext cx="18000" cy="180441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FBCF27FB-AC96-4057-B3DD-4FD328F117D2}"/>
                </a:ext>
              </a:extLst>
            </xdr:cNvPr>
            <xdr:cNvSpPr/>
          </xdr:nvSpPr>
          <xdr:spPr>
            <a:xfrm>
              <a:off x="9049987" y="4094048"/>
              <a:ext cx="17712" cy="5058729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" name="직사각형 7">
              <a:extLst>
                <a:ext uri="{FF2B5EF4-FFF2-40B4-BE49-F238E27FC236}">
                  <a16:creationId xmlns:a16="http://schemas.microsoft.com/office/drawing/2014/main" id="{56F7078A-99AA-4737-9957-AA3283656CB1}"/>
                </a:ext>
              </a:extLst>
            </xdr:cNvPr>
            <xdr:cNvSpPr/>
          </xdr:nvSpPr>
          <xdr:spPr>
            <a:xfrm>
              <a:off x="9056000" y="3259768"/>
              <a:ext cx="7200" cy="827905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</xdr:grpSp>
      <xdr:pic>
        <xdr:nvPicPr>
          <xdr:cNvPr id="5" name="그림 4">
            <a:extLst>
              <a:ext uri="{FF2B5EF4-FFF2-40B4-BE49-F238E27FC236}">
                <a16:creationId xmlns:a16="http://schemas.microsoft.com/office/drawing/2014/main" id="{E3C7EACE-93FB-4D9E-AE17-70473F974E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6200000">
            <a:off x="7413991" y="2706319"/>
            <a:ext cx="159405" cy="147435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78439</xdr:colOff>
      <xdr:row>3</xdr:row>
      <xdr:rowOff>140071</xdr:rowOff>
    </xdr:from>
    <xdr:to>
      <xdr:col>38</xdr:col>
      <xdr:colOff>44766</xdr:colOff>
      <xdr:row>6</xdr:row>
      <xdr:rowOff>96407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E46B34C-71FF-474C-A167-E2F491FEFBE9}"/>
            </a:ext>
          </a:extLst>
        </xdr:cNvPr>
        <xdr:cNvSpPr/>
      </xdr:nvSpPr>
      <xdr:spPr>
        <a:xfrm>
          <a:off x="3078814" y="759196"/>
          <a:ext cx="2395202" cy="384961"/>
        </a:xfrm>
        <a:prstGeom prst="rect">
          <a:avLst/>
        </a:prstGeom>
        <a:noFill/>
        <a:ln w="127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 b="1">
              <a:solidFill>
                <a:schemeClr val="tx1"/>
              </a:solidFill>
            </a:rPr>
            <a:t>A</a:t>
          </a:r>
          <a:r>
            <a:rPr lang="en-US" altLang="ko-KR" sz="1800" b="1" baseline="0">
              <a:solidFill>
                <a:schemeClr val="tx1"/>
              </a:solidFill>
            </a:rPr>
            <a:t> ZONE</a:t>
          </a:r>
          <a:endParaRPr lang="ko-KR" alt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65</xdr:col>
      <xdr:colOff>100849</xdr:colOff>
      <xdr:row>3</xdr:row>
      <xdr:rowOff>140071</xdr:rowOff>
    </xdr:from>
    <xdr:to>
      <xdr:col>82</xdr:col>
      <xdr:colOff>27764</xdr:colOff>
      <xdr:row>6</xdr:row>
      <xdr:rowOff>94385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8ECCAE6-DB1F-4C7C-A799-A7446827C854}"/>
            </a:ext>
          </a:extLst>
        </xdr:cNvPr>
        <xdr:cNvSpPr/>
      </xdr:nvSpPr>
      <xdr:spPr>
        <a:xfrm>
          <a:off x="9387724" y="759196"/>
          <a:ext cx="2355790" cy="382939"/>
        </a:xfrm>
        <a:prstGeom prst="rect">
          <a:avLst/>
        </a:prstGeom>
        <a:noFill/>
        <a:ln w="127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 b="1" baseline="0">
              <a:solidFill>
                <a:schemeClr val="tx1"/>
              </a:solidFill>
            </a:rPr>
            <a:t>B ZONE</a:t>
          </a:r>
          <a:endParaRPr lang="ko-KR" altLang="en-US" sz="1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125</xdr:col>
      <xdr:colOff>5953</xdr:colOff>
      <xdr:row>9</xdr:row>
      <xdr:rowOff>11907</xdr:rowOff>
    </xdr:from>
    <xdr:to>
      <xdr:col>128</xdr:col>
      <xdr:colOff>85446</xdr:colOff>
      <xdr:row>14</xdr:row>
      <xdr:rowOff>101203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39BA82E7-0462-49FA-B764-C2D725394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865328" y="1488282"/>
          <a:ext cx="508118" cy="8036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15481</xdr:colOff>
      <xdr:row>58</xdr:row>
      <xdr:rowOff>39289</xdr:rowOff>
    </xdr:from>
    <xdr:to>
      <xdr:col>11</xdr:col>
      <xdr:colOff>93572</xdr:colOff>
      <xdr:row>63</xdr:row>
      <xdr:rowOff>128585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2B1F23C2-F0AE-44D6-882D-80FFF4F3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0800000">
          <a:off x="1158481" y="8516539"/>
          <a:ext cx="506716" cy="8036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125</xdr:col>
      <xdr:colOff>10227</xdr:colOff>
      <xdr:row>58</xdr:row>
      <xdr:rowOff>36137</xdr:rowOff>
    </xdr:from>
    <xdr:to>
      <xdr:col>128</xdr:col>
      <xdr:colOff>84816</xdr:colOff>
      <xdr:row>63</xdr:row>
      <xdr:rowOff>125433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D1C611A-77E1-4689-91FF-FB621DDE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0800000">
          <a:off x="17869602" y="8513387"/>
          <a:ext cx="503214" cy="8036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21916</xdr:colOff>
      <xdr:row>9</xdr:row>
      <xdr:rowOff>14653</xdr:rowOff>
    </xdr:from>
    <xdr:to>
      <xdr:col>11</xdr:col>
      <xdr:colOff>93466</xdr:colOff>
      <xdr:row>14</xdr:row>
      <xdr:rowOff>47819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2AE54C9D-60F6-4CA6-8133-9FF545BD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64916" y="1491028"/>
          <a:ext cx="500175" cy="747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54842</xdr:colOff>
      <xdr:row>9</xdr:row>
      <xdr:rowOff>58615</xdr:rowOff>
    </xdr:from>
    <xdr:to>
      <xdr:col>18</xdr:col>
      <xdr:colOff>68207</xdr:colOff>
      <xdr:row>14</xdr:row>
      <xdr:rowOff>112059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4BF2858E-D311-4E6E-BB9C-C6276980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69342" y="1534990"/>
          <a:ext cx="870615" cy="7678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118</xdr:col>
      <xdr:colOff>17120</xdr:colOff>
      <xdr:row>9</xdr:row>
      <xdr:rowOff>36635</xdr:rowOff>
    </xdr:from>
    <xdr:to>
      <xdr:col>124</xdr:col>
      <xdr:colOff>23317</xdr:colOff>
      <xdr:row>14</xdr:row>
      <xdr:rowOff>112059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523D1CA2-D840-49B4-92B9-5D56350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876370" y="1513010"/>
          <a:ext cx="863447" cy="7897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16095</xdr:colOff>
      <xdr:row>9</xdr:row>
      <xdr:rowOff>13607</xdr:rowOff>
    </xdr:from>
    <xdr:to>
      <xdr:col>11</xdr:col>
      <xdr:colOff>110145</xdr:colOff>
      <xdr:row>16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4B82C08C-4719-4588-928C-C714DAF211FB}"/>
            </a:ext>
          </a:extLst>
        </xdr:cNvPr>
        <xdr:cNvSpPr/>
      </xdr:nvSpPr>
      <xdr:spPr>
        <a:xfrm>
          <a:off x="1159095" y="1489982"/>
          <a:ext cx="522675" cy="98651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30208</xdr:colOff>
      <xdr:row>14</xdr:row>
      <xdr:rowOff>114028</xdr:rowOff>
    </xdr:from>
    <xdr:to>
      <xdr:col>9</xdr:col>
      <xdr:colOff>22724</xdr:colOff>
      <xdr:row>16</xdr:row>
      <xdr:rowOff>272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2CF2896B-7215-4B60-9FCE-95F43FC67782}"/>
            </a:ext>
          </a:extLst>
        </xdr:cNvPr>
        <xdr:cNvGrpSpPr/>
      </xdr:nvGrpSpPr>
      <xdr:grpSpPr>
        <a:xfrm>
          <a:off x="1195620" y="2321587"/>
          <a:ext cx="138192" cy="177597"/>
          <a:chOff x="1800225" y="2152650"/>
          <a:chExt cx="1628775" cy="2028825"/>
        </a:xfrm>
      </xdr:grpSpPr>
      <xdr:pic>
        <xdr:nvPicPr>
          <xdr:cNvPr id="19" name="Picture 30">
            <a:extLst>
              <a:ext uri="{FF2B5EF4-FFF2-40B4-BE49-F238E27FC236}">
                <a16:creationId xmlns:a16="http://schemas.microsoft.com/office/drawing/2014/main" id="{554F5DDA-9086-45B5-9D72-FFCEAC59B5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0" name="타원 19">
            <a:extLst>
              <a:ext uri="{FF2B5EF4-FFF2-40B4-BE49-F238E27FC236}">
                <a16:creationId xmlns:a16="http://schemas.microsoft.com/office/drawing/2014/main" id="{C3A74091-9317-4E38-A81B-D60B5D9007B7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15962</xdr:colOff>
      <xdr:row>56</xdr:row>
      <xdr:rowOff>145491</xdr:rowOff>
    </xdr:from>
    <xdr:to>
      <xdr:col>12</xdr:col>
      <xdr:colOff>3140</xdr:colOff>
      <xdr:row>63</xdr:row>
      <xdr:rowOff>131883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F95FA082-7A93-427E-9998-67D113E86F1A}"/>
            </a:ext>
          </a:extLst>
        </xdr:cNvPr>
        <xdr:cNvSpPr/>
      </xdr:nvSpPr>
      <xdr:spPr>
        <a:xfrm>
          <a:off x="1158962" y="8336991"/>
          <a:ext cx="558678" cy="986517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10571</xdr:colOff>
      <xdr:row>54</xdr:row>
      <xdr:rowOff>113149</xdr:rowOff>
    </xdr:from>
    <xdr:to>
      <xdr:col>10</xdr:col>
      <xdr:colOff>3086</xdr:colOff>
      <xdr:row>56</xdr:row>
      <xdr:rowOff>1151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BCDBE90D-99F9-48A2-B547-1D36B64661CB}"/>
            </a:ext>
          </a:extLst>
        </xdr:cNvPr>
        <xdr:cNvGrpSpPr/>
      </xdr:nvGrpSpPr>
      <xdr:grpSpPr>
        <a:xfrm>
          <a:off x="1321659" y="8147767"/>
          <a:ext cx="138192" cy="179355"/>
          <a:chOff x="1800225" y="2152650"/>
          <a:chExt cx="1628775" cy="2028825"/>
        </a:xfrm>
      </xdr:grpSpPr>
      <xdr:pic>
        <xdr:nvPicPr>
          <xdr:cNvPr id="23" name="Picture 30">
            <a:extLst>
              <a:ext uri="{FF2B5EF4-FFF2-40B4-BE49-F238E27FC236}">
                <a16:creationId xmlns:a16="http://schemas.microsoft.com/office/drawing/2014/main" id="{5E1D1573-CE6B-49E4-A6EB-B63AF6A631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4" name="타원 23">
            <a:extLst>
              <a:ext uri="{FF2B5EF4-FFF2-40B4-BE49-F238E27FC236}">
                <a16:creationId xmlns:a16="http://schemas.microsoft.com/office/drawing/2014/main" id="{A431C878-2633-4D27-9E4E-6EA575C2BE7F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10</xdr:col>
      <xdr:colOff>109895</xdr:colOff>
      <xdr:row>57</xdr:row>
      <xdr:rowOff>14654</xdr:rowOff>
    </xdr:from>
    <xdr:to>
      <xdr:col>12</xdr:col>
      <xdr:colOff>7326</xdr:colOff>
      <xdr:row>58</xdr:row>
      <xdr:rowOff>43962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D79AB967-D1F2-4402-97F5-0D3C3E640E9A}"/>
            </a:ext>
          </a:extLst>
        </xdr:cNvPr>
        <xdr:cNvGrpSpPr/>
      </xdr:nvGrpSpPr>
      <xdr:grpSpPr>
        <a:xfrm flipH="1" flipV="1">
          <a:off x="1566660" y="8486301"/>
          <a:ext cx="188784" cy="174985"/>
          <a:chOff x="1800225" y="2152650"/>
          <a:chExt cx="1628775" cy="2028825"/>
        </a:xfrm>
      </xdr:grpSpPr>
      <xdr:pic>
        <xdr:nvPicPr>
          <xdr:cNvPr id="26" name="Picture 30">
            <a:extLst>
              <a:ext uri="{FF2B5EF4-FFF2-40B4-BE49-F238E27FC236}">
                <a16:creationId xmlns:a16="http://schemas.microsoft.com/office/drawing/2014/main" id="{89EA2EF4-B654-40E1-8FA7-4526B82177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7" name="타원 26">
            <a:extLst>
              <a:ext uri="{FF2B5EF4-FFF2-40B4-BE49-F238E27FC236}">
                <a16:creationId xmlns:a16="http://schemas.microsoft.com/office/drawing/2014/main" id="{4C3921EF-CC82-482C-84DE-8E73CD3C95A8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14495</xdr:colOff>
      <xdr:row>55</xdr:row>
      <xdr:rowOff>131883</xdr:rowOff>
    </xdr:from>
    <xdr:to>
      <xdr:col>12</xdr:col>
      <xdr:colOff>1673</xdr:colOff>
      <xdr:row>63</xdr:row>
      <xdr:rowOff>130416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5BD52D44-F463-4757-B02F-7B45AFC68D48}"/>
            </a:ext>
          </a:extLst>
        </xdr:cNvPr>
        <xdr:cNvSpPr/>
      </xdr:nvSpPr>
      <xdr:spPr>
        <a:xfrm>
          <a:off x="1157495" y="8180508"/>
          <a:ext cx="558678" cy="1141533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125</xdr:col>
      <xdr:colOff>33617</xdr:colOff>
      <xdr:row>9</xdr:row>
      <xdr:rowOff>13606</xdr:rowOff>
    </xdr:from>
    <xdr:to>
      <xdr:col>128</xdr:col>
      <xdr:colOff>120373</xdr:colOff>
      <xdr:row>16</xdr:row>
      <xdr:rowOff>862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A4633B88-194F-4FB4-B8C9-733D6F42F87A}"/>
            </a:ext>
          </a:extLst>
        </xdr:cNvPr>
        <xdr:cNvSpPr/>
      </xdr:nvSpPr>
      <xdr:spPr>
        <a:xfrm>
          <a:off x="17892992" y="1489981"/>
          <a:ext cx="515381" cy="98738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124</xdr:col>
      <xdr:colOff>102422</xdr:colOff>
      <xdr:row>57</xdr:row>
      <xdr:rowOff>4814</xdr:rowOff>
    </xdr:from>
    <xdr:to>
      <xdr:col>128</xdr:col>
      <xdr:colOff>118908</xdr:colOff>
      <xdr:row>63</xdr:row>
      <xdr:rowOff>137745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B7A0B4E-6C06-4EBC-93BD-54231E8F82F6}"/>
            </a:ext>
          </a:extLst>
        </xdr:cNvPr>
        <xdr:cNvSpPr/>
      </xdr:nvSpPr>
      <xdr:spPr>
        <a:xfrm>
          <a:off x="17818922" y="8339189"/>
          <a:ext cx="587986" cy="99018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124</xdr:col>
      <xdr:colOff>100955</xdr:colOff>
      <xdr:row>55</xdr:row>
      <xdr:rowOff>146537</xdr:rowOff>
    </xdr:from>
    <xdr:to>
      <xdr:col>128</xdr:col>
      <xdr:colOff>117441</xdr:colOff>
      <xdr:row>63</xdr:row>
      <xdr:rowOff>128951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EA40AE0D-CAE7-43E0-8ECA-0C0755682F3E}"/>
            </a:ext>
          </a:extLst>
        </xdr:cNvPr>
        <xdr:cNvSpPr/>
      </xdr:nvSpPr>
      <xdr:spPr>
        <a:xfrm>
          <a:off x="17817455" y="8195162"/>
          <a:ext cx="587986" cy="1125414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125</xdr:col>
      <xdr:colOff>32553</xdr:colOff>
      <xdr:row>14</xdr:row>
      <xdr:rowOff>127803</xdr:rowOff>
    </xdr:from>
    <xdr:to>
      <xdr:col>126</xdr:col>
      <xdr:colOff>39722</xdr:colOff>
      <xdr:row>16</xdr:row>
      <xdr:rowOff>12142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88A7A68F-2DCD-4972-A3BD-0C20E0315F81}"/>
            </a:ext>
          </a:extLst>
        </xdr:cNvPr>
        <xdr:cNvGrpSpPr/>
      </xdr:nvGrpSpPr>
      <xdr:grpSpPr>
        <a:xfrm>
          <a:off x="18242112" y="2335362"/>
          <a:ext cx="152845" cy="175692"/>
          <a:chOff x="1800225" y="2152650"/>
          <a:chExt cx="1628775" cy="2028825"/>
        </a:xfrm>
      </xdr:grpSpPr>
      <xdr:pic>
        <xdr:nvPicPr>
          <xdr:cNvPr id="33" name="Picture 30">
            <a:extLst>
              <a:ext uri="{FF2B5EF4-FFF2-40B4-BE49-F238E27FC236}">
                <a16:creationId xmlns:a16="http://schemas.microsoft.com/office/drawing/2014/main" id="{390C76FA-E6AE-4AEF-A42F-F06864A1DF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4" name="타원 33">
            <a:extLst>
              <a:ext uri="{FF2B5EF4-FFF2-40B4-BE49-F238E27FC236}">
                <a16:creationId xmlns:a16="http://schemas.microsoft.com/office/drawing/2014/main" id="{EBB85BAA-A45F-493B-8775-9EC5F14FC08B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127</xdr:col>
      <xdr:colOff>8953</xdr:colOff>
      <xdr:row>54</xdr:row>
      <xdr:rowOff>133667</xdr:rowOff>
    </xdr:from>
    <xdr:to>
      <xdr:col>128</xdr:col>
      <xdr:colOff>7331</xdr:colOff>
      <xdr:row>56</xdr:row>
      <xdr:rowOff>14656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20B31D65-0136-4B6F-AE56-7F3D1265B779}"/>
            </a:ext>
          </a:extLst>
        </xdr:cNvPr>
        <xdr:cNvGrpSpPr/>
      </xdr:nvGrpSpPr>
      <xdr:grpSpPr>
        <a:xfrm flipH="1">
          <a:off x="18509865" y="8168285"/>
          <a:ext cx="144054" cy="172342"/>
          <a:chOff x="1800225" y="2152650"/>
          <a:chExt cx="1628775" cy="2028825"/>
        </a:xfrm>
      </xdr:grpSpPr>
      <xdr:pic>
        <xdr:nvPicPr>
          <xdr:cNvPr id="36" name="Picture 30">
            <a:extLst>
              <a:ext uri="{FF2B5EF4-FFF2-40B4-BE49-F238E27FC236}">
                <a16:creationId xmlns:a16="http://schemas.microsoft.com/office/drawing/2014/main" id="{DB2853CD-BE8A-448E-A3BF-8EB2F65102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타원 36">
            <a:extLst>
              <a:ext uri="{FF2B5EF4-FFF2-40B4-BE49-F238E27FC236}">
                <a16:creationId xmlns:a16="http://schemas.microsoft.com/office/drawing/2014/main" id="{B9A79FE3-39A6-4E91-B339-3BFB1C2377B1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124</xdr:col>
      <xdr:colOff>104959</xdr:colOff>
      <xdr:row>57</xdr:row>
      <xdr:rowOff>72351</xdr:rowOff>
    </xdr:from>
    <xdr:to>
      <xdr:col>125</xdr:col>
      <xdr:colOff>112285</xdr:colOff>
      <xdr:row>58</xdr:row>
      <xdr:rowOff>65025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08AAAA27-4044-4070-8313-6B1F7C55C865}"/>
            </a:ext>
          </a:extLst>
        </xdr:cNvPr>
        <xdr:cNvGrpSpPr/>
      </xdr:nvGrpSpPr>
      <xdr:grpSpPr>
        <a:xfrm flipV="1">
          <a:off x="18168841" y="8543998"/>
          <a:ext cx="153003" cy="138351"/>
          <a:chOff x="1800225" y="2152650"/>
          <a:chExt cx="1628775" cy="2028825"/>
        </a:xfrm>
      </xdr:grpSpPr>
      <xdr:pic>
        <xdr:nvPicPr>
          <xdr:cNvPr id="39" name="Picture 30">
            <a:extLst>
              <a:ext uri="{FF2B5EF4-FFF2-40B4-BE49-F238E27FC236}">
                <a16:creationId xmlns:a16="http://schemas.microsoft.com/office/drawing/2014/main" id="{1CDD9AEC-B960-4D1E-81D6-57F201CC2D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0" name="타원 39">
            <a:extLst>
              <a:ext uri="{FF2B5EF4-FFF2-40B4-BE49-F238E27FC236}">
                <a16:creationId xmlns:a16="http://schemas.microsoft.com/office/drawing/2014/main" id="{4DFE534F-528D-4B83-9E61-C79766F51987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11</xdr:col>
      <xdr:colOff>85389</xdr:colOff>
      <xdr:row>14</xdr:row>
      <xdr:rowOff>140747</xdr:rowOff>
    </xdr:from>
    <xdr:to>
      <xdr:col>15</xdr:col>
      <xdr:colOff>74182</xdr:colOff>
      <xdr:row>18</xdr:row>
      <xdr:rowOff>18379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341D313-2D24-4B76-B9FB-D2CD5E87DE1A}"/>
            </a:ext>
          </a:extLst>
        </xdr:cNvPr>
        <xdr:cNvSpPr txBox="1"/>
      </xdr:nvSpPr>
      <xdr:spPr>
        <a:xfrm>
          <a:off x="1657014" y="2331497"/>
          <a:ext cx="560293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남자 화장실</a:t>
          </a:r>
        </a:p>
      </xdr:txBody>
    </xdr:sp>
    <xdr:clientData/>
  </xdr:twoCellAnchor>
  <xdr:twoCellAnchor>
    <xdr:from>
      <xdr:col>15</xdr:col>
      <xdr:colOff>8965</xdr:colOff>
      <xdr:row>14</xdr:row>
      <xdr:rowOff>143887</xdr:rowOff>
    </xdr:from>
    <xdr:to>
      <xdr:col>18</xdr:col>
      <xdr:colOff>142537</xdr:colOff>
      <xdr:row>18</xdr:row>
      <xdr:rowOff>21519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F0BCC05-B4FE-4E66-B685-53DB4FFE7CCA}"/>
            </a:ext>
          </a:extLst>
        </xdr:cNvPr>
        <xdr:cNvSpPr txBox="1"/>
      </xdr:nvSpPr>
      <xdr:spPr>
        <a:xfrm>
          <a:off x="2152090" y="2334637"/>
          <a:ext cx="562197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여자 화장실</a:t>
          </a:r>
        </a:p>
      </xdr:txBody>
    </xdr:sp>
    <xdr:clientData/>
  </xdr:twoCellAnchor>
  <xdr:twoCellAnchor>
    <xdr:from>
      <xdr:col>13</xdr:col>
      <xdr:colOff>45198</xdr:colOff>
      <xdr:row>18</xdr:row>
      <xdr:rowOff>20727</xdr:rowOff>
    </xdr:from>
    <xdr:to>
      <xdr:col>13</xdr:col>
      <xdr:colOff>137698</xdr:colOff>
      <xdr:row>18</xdr:row>
      <xdr:rowOff>128301</xdr:rowOff>
    </xdr:to>
    <xdr:grpSp>
      <xdr:nvGrpSpPr>
        <xdr:cNvPr id="43" name="그룹 42">
          <a:extLst>
            <a:ext uri="{FF2B5EF4-FFF2-40B4-BE49-F238E27FC236}">
              <a16:creationId xmlns:a16="http://schemas.microsoft.com/office/drawing/2014/main" id="{36BF6686-A5A6-4B22-80BF-7178FF13425E}"/>
            </a:ext>
          </a:extLst>
        </xdr:cNvPr>
        <xdr:cNvGrpSpPr/>
      </xdr:nvGrpSpPr>
      <xdr:grpSpPr>
        <a:xfrm rot="16200000">
          <a:off x="1931455" y="2818529"/>
          <a:ext cx="107574" cy="92500"/>
          <a:chOff x="1800225" y="2152650"/>
          <a:chExt cx="1628775" cy="2028825"/>
        </a:xfrm>
      </xdr:grpSpPr>
      <xdr:pic>
        <xdr:nvPicPr>
          <xdr:cNvPr id="44" name="Picture 30">
            <a:extLst>
              <a:ext uri="{FF2B5EF4-FFF2-40B4-BE49-F238E27FC236}">
                <a16:creationId xmlns:a16="http://schemas.microsoft.com/office/drawing/2014/main" id="{EFCB63C7-18FD-4680-9116-EBAD711F96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5" name="타원 44">
            <a:extLst>
              <a:ext uri="{FF2B5EF4-FFF2-40B4-BE49-F238E27FC236}">
                <a16:creationId xmlns:a16="http://schemas.microsoft.com/office/drawing/2014/main" id="{77E81301-3241-4391-8EE6-D661E7788151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16</xdr:col>
      <xdr:colOff>10644</xdr:colOff>
      <xdr:row>18</xdr:row>
      <xdr:rowOff>12888</xdr:rowOff>
    </xdr:from>
    <xdr:to>
      <xdr:col>17</xdr:col>
      <xdr:colOff>1345</xdr:colOff>
      <xdr:row>18</xdr:row>
      <xdr:rowOff>124946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4DCC59D7-A44E-4322-B610-956071D12799}"/>
            </a:ext>
          </a:extLst>
        </xdr:cNvPr>
        <xdr:cNvGrpSpPr/>
      </xdr:nvGrpSpPr>
      <xdr:grpSpPr>
        <a:xfrm rot="5400000" flipH="1">
          <a:off x="2353628" y="2790993"/>
          <a:ext cx="112058" cy="136377"/>
          <a:chOff x="1800225" y="2152650"/>
          <a:chExt cx="1628775" cy="2028825"/>
        </a:xfrm>
      </xdr:grpSpPr>
      <xdr:pic>
        <xdr:nvPicPr>
          <xdr:cNvPr id="47" name="Picture 30">
            <a:extLst>
              <a:ext uri="{FF2B5EF4-FFF2-40B4-BE49-F238E27FC236}">
                <a16:creationId xmlns:a16="http://schemas.microsoft.com/office/drawing/2014/main" id="{0A6B5BC3-A36B-4313-A868-E2A2B6F014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8" name="타원 47">
            <a:extLst>
              <a:ext uri="{FF2B5EF4-FFF2-40B4-BE49-F238E27FC236}">
                <a16:creationId xmlns:a16="http://schemas.microsoft.com/office/drawing/2014/main" id="{89A66B07-14E8-46A6-AA20-EDE901FA21D6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 editAs="oneCell">
    <xdr:from>
      <xdr:col>63</xdr:col>
      <xdr:colOff>11206</xdr:colOff>
      <xdr:row>9</xdr:row>
      <xdr:rowOff>36019</xdr:rowOff>
    </xdr:from>
    <xdr:to>
      <xdr:col>66</xdr:col>
      <xdr:colOff>82756</xdr:colOff>
      <xdr:row>14</xdr:row>
      <xdr:rowOff>69185</xdr:rowOff>
    </xdr:to>
    <xdr:pic>
      <xdr:nvPicPr>
        <xdr:cNvPr id="49" name="Picture 2">
          <a:extLst>
            <a:ext uri="{FF2B5EF4-FFF2-40B4-BE49-F238E27FC236}">
              <a16:creationId xmlns:a16="http://schemas.microsoft.com/office/drawing/2014/main" id="{C1667AF1-0145-4672-B06C-2CF10A6D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12331" y="1512394"/>
          <a:ext cx="500175" cy="747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63</xdr:col>
      <xdr:colOff>0</xdr:colOff>
      <xdr:row>9</xdr:row>
      <xdr:rowOff>13607</xdr:rowOff>
    </xdr:from>
    <xdr:to>
      <xdr:col>66</xdr:col>
      <xdr:colOff>94050</xdr:colOff>
      <xdr:row>16</xdr:row>
      <xdr:rowOff>13607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B3B43E57-C951-477F-AAEB-41BCE19480C5}"/>
            </a:ext>
          </a:extLst>
        </xdr:cNvPr>
        <xdr:cNvGrpSpPr/>
      </xdr:nvGrpSpPr>
      <xdr:grpSpPr>
        <a:xfrm>
          <a:off x="9177618" y="1492783"/>
          <a:ext cx="531079" cy="1019736"/>
          <a:chOff x="8594912" y="1470372"/>
          <a:chExt cx="519873" cy="1019735"/>
        </a:xfrm>
      </xdr:grpSpPr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6EE42FB3-8DDF-4A19-A7D2-4E8CA2F5FCF8}"/>
              </a:ext>
            </a:extLst>
          </xdr:cNvPr>
          <xdr:cNvSpPr/>
        </xdr:nvSpPr>
        <xdr:spPr>
          <a:xfrm>
            <a:off x="8594912" y="1470372"/>
            <a:ext cx="519873" cy="1006128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50272978-7F82-4A8A-B69F-71490BD67B85}"/>
              </a:ext>
            </a:extLst>
          </xdr:cNvPr>
          <xdr:cNvGrpSpPr/>
        </xdr:nvGrpSpPr>
        <xdr:grpSpPr>
          <a:xfrm flipH="1">
            <a:off x="8968427" y="2344431"/>
            <a:ext cx="119543" cy="145676"/>
            <a:chOff x="1800225" y="2152650"/>
            <a:chExt cx="1628775" cy="2028825"/>
          </a:xfrm>
        </xdr:grpSpPr>
        <xdr:pic>
          <xdr:nvPicPr>
            <xdr:cNvPr id="53" name="Picture 30">
              <a:extLst>
                <a:ext uri="{FF2B5EF4-FFF2-40B4-BE49-F238E27FC236}">
                  <a16:creationId xmlns:a16="http://schemas.microsoft.com/office/drawing/2014/main" id="{8DF64E4C-A734-43F1-9D7A-6CD0AC63CA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/>
            <a:srcRect/>
            <a:stretch>
              <a:fillRect/>
            </a:stretch>
          </xdr:blipFill>
          <xdr:spPr bwMode="auto">
            <a:xfrm flipH="1">
              <a:off x="1800225" y="2152650"/>
              <a:ext cx="1628775" cy="202882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54" name="타원 53">
              <a:extLst>
                <a:ext uri="{FF2B5EF4-FFF2-40B4-BE49-F238E27FC236}">
                  <a16:creationId xmlns:a16="http://schemas.microsoft.com/office/drawing/2014/main" id="{7EF19763-FDD9-4924-B397-2C7D49B8EC64}"/>
                </a:ext>
              </a:extLst>
            </xdr:cNvPr>
            <xdr:cNvSpPr/>
          </xdr:nvSpPr>
          <xdr:spPr>
            <a:xfrm>
              <a:off x="2057400" y="2686050"/>
              <a:ext cx="1095375" cy="1085850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55</xdr:col>
      <xdr:colOff>76201</xdr:colOff>
      <xdr:row>13</xdr:row>
      <xdr:rowOff>123825</xdr:rowOff>
    </xdr:from>
    <xdr:to>
      <xdr:col>59</xdr:col>
      <xdr:colOff>21851</xdr:colOff>
      <xdr:row>17</xdr:row>
      <xdr:rowOff>132185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767D0787-0B8F-4334-B25C-64AD215D4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6" y="2171700"/>
          <a:ext cx="517150" cy="579860"/>
        </a:xfrm>
        <a:prstGeom prst="rect">
          <a:avLst/>
        </a:prstGeom>
      </xdr:spPr>
    </xdr:pic>
    <xdr:clientData/>
  </xdr:twoCellAnchor>
  <xdr:oneCellAnchor>
    <xdr:from>
      <xdr:col>77</xdr:col>
      <xdr:colOff>76201</xdr:colOff>
      <xdr:row>13</xdr:row>
      <xdr:rowOff>123825</xdr:rowOff>
    </xdr:from>
    <xdr:ext cx="523874" cy="579860"/>
    <xdr:pic>
      <xdr:nvPicPr>
        <xdr:cNvPr id="56" name="그림 55">
          <a:extLst>
            <a:ext uri="{FF2B5EF4-FFF2-40B4-BE49-F238E27FC236}">
              <a16:creationId xmlns:a16="http://schemas.microsoft.com/office/drawing/2014/main" id="{F6AF4208-0066-4A9C-8103-516ED5A10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77576" y="2171700"/>
          <a:ext cx="523874" cy="579860"/>
        </a:xfrm>
        <a:prstGeom prst="rect">
          <a:avLst/>
        </a:prstGeom>
      </xdr:spPr>
    </xdr:pic>
    <xdr:clientData/>
  </xdr:oneCellAnchor>
  <xdr:twoCellAnchor>
    <xdr:from>
      <xdr:col>62</xdr:col>
      <xdr:colOff>91889</xdr:colOff>
      <xdr:row>16</xdr:row>
      <xdr:rowOff>35865</xdr:rowOff>
    </xdr:from>
    <xdr:to>
      <xdr:col>65</xdr:col>
      <xdr:colOff>89648</xdr:colOff>
      <xdr:row>17</xdr:row>
      <xdr:rowOff>78443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B5B1C7C-BDAE-4AE6-B333-9F52BA645D19}"/>
            </a:ext>
          </a:extLst>
        </xdr:cNvPr>
        <xdr:cNvSpPr txBox="1"/>
      </xdr:nvSpPr>
      <xdr:spPr>
        <a:xfrm>
          <a:off x="8950139" y="2512365"/>
          <a:ext cx="426384" cy="185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800"/>
            <a:t>E.P.S</a:t>
          </a:r>
          <a:endParaRPr lang="ko-KR" altLang="en-US" sz="800"/>
        </a:p>
      </xdr:txBody>
    </xdr:sp>
    <xdr:clientData/>
  </xdr:twoCellAnchor>
  <xdr:twoCellAnchor>
    <xdr:from>
      <xdr:col>117</xdr:col>
      <xdr:colOff>85389</xdr:colOff>
      <xdr:row>14</xdr:row>
      <xdr:rowOff>140747</xdr:rowOff>
    </xdr:from>
    <xdr:to>
      <xdr:col>121</xdr:col>
      <xdr:colOff>74182</xdr:colOff>
      <xdr:row>18</xdr:row>
      <xdr:rowOff>18379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C9E95EC-B974-4DB9-BBC8-892A40C1C3C8}"/>
            </a:ext>
          </a:extLst>
        </xdr:cNvPr>
        <xdr:cNvSpPr txBox="1"/>
      </xdr:nvSpPr>
      <xdr:spPr>
        <a:xfrm>
          <a:off x="16801764" y="2331497"/>
          <a:ext cx="560293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남자 화장실</a:t>
          </a:r>
        </a:p>
      </xdr:txBody>
    </xdr:sp>
    <xdr:clientData/>
  </xdr:twoCellAnchor>
  <xdr:twoCellAnchor>
    <xdr:from>
      <xdr:col>121</xdr:col>
      <xdr:colOff>8965</xdr:colOff>
      <xdr:row>14</xdr:row>
      <xdr:rowOff>143887</xdr:rowOff>
    </xdr:from>
    <xdr:to>
      <xdr:col>124</xdr:col>
      <xdr:colOff>142537</xdr:colOff>
      <xdr:row>18</xdr:row>
      <xdr:rowOff>21519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9CCBFE2-E965-46B9-8089-F1199E21F8C5}"/>
            </a:ext>
          </a:extLst>
        </xdr:cNvPr>
        <xdr:cNvSpPr txBox="1"/>
      </xdr:nvSpPr>
      <xdr:spPr>
        <a:xfrm>
          <a:off x="17296840" y="2334637"/>
          <a:ext cx="562197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여자 화장실</a:t>
          </a:r>
        </a:p>
      </xdr:txBody>
    </xdr:sp>
    <xdr:clientData/>
  </xdr:twoCellAnchor>
  <xdr:twoCellAnchor>
    <xdr:from>
      <xdr:col>117</xdr:col>
      <xdr:colOff>85389</xdr:colOff>
      <xdr:row>14</xdr:row>
      <xdr:rowOff>140747</xdr:rowOff>
    </xdr:from>
    <xdr:to>
      <xdr:col>121</xdr:col>
      <xdr:colOff>74182</xdr:colOff>
      <xdr:row>18</xdr:row>
      <xdr:rowOff>18379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54523CE-B8BF-4A5F-9960-2271AE00A7C0}"/>
            </a:ext>
          </a:extLst>
        </xdr:cNvPr>
        <xdr:cNvSpPr txBox="1"/>
      </xdr:nvSpPr>
      <xdr:spPr>
        <a:xfrm>
          <a:off x="16801764" y="2331497"/>
          <a:ext cx="560293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남자 화장실</a:t>
          </a:r>
        </a:p>
      </xdr:txBody>
    </xdr:sp>
    <xdr:clientData/>
  </xdr:twoCellAnchor>
  <xdr:twoCellAnchor>
    <xdr:from>
      <xdr:col>121</xdr:col>
      <xdr:colOff>8965</xdr:colOff>
      <xdr:row>14</xdr:row>
      <xdr:rowOff>143887</xdr:rowOff>
    </xdr:from>
    <xdr:to>
      <xdr:col>124</xdr:col>
      <xdr:colOff>142537</xdr:colOff>
      <xdr:row>18</xdr:row>
      <xdr:rowOff>21519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EFA01E9-867F-40E4-B4F0-B7E97CA3411C}"/>
            </a:ext>
          </a:extLst>
        </xdr:cNvPr>
        <xdr:cNvSpPr txBox="1"/>
      </xdr:nvSpPr>
      <xdr:spPr>
        <a:xfrm>
          <a:off x="17296840" y="2334637"/>
          <a:ext cx="562197" cy="449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/>
            <a:t>여자 화장실</a:t>
          </a:r>
        </a:p>
      </xdr:txBody>
    </xdr:sp>
    <xdr:clientData/>
  </xdr:twoCellAnchor>
  <xdr:twoCellAnchor>
    <xdr:from>
      <xdr:col>119</xdr:col>
      <xdr:colOff>45198</xdr:colOff>
      <xdr:row>18</xdr:row>
      <xdr:rowOff>20727</xdr:rowOff>
    </xdr:from>
    <xdr:to>
      <xdr:col>119</xdr:col>
      <xdr:colOff>137698</xdr:colOff>
      <xdr:row>18</xdr:row>
      <xdr:rowOff>128301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495E01DB-761C-4E97-9D5A-90229145E3AF}"/>
            </a:ext>
          </a:extLst>
        </xdr:cNvPr>
        <xdr:cNvGrpSpPr/>
      </xdr:nvGrpSpPr>
      <xdr:grpSpPr>
        <a:xfrm rot="16200000">
          <a:off x="17373161" y="2818529"/>
          <a:ext cx="107574" cy="92500"/>
          <a:chOff x="1800225" y="2152650"/>
          <a:chExt cx="1628775" cy="2028825"/>
        </a:xfrm>
      </xdr:grpSpPr>
      <xdr:pic>
        <xdr:nvPicPr>
          <xdr:cNvPr id="63" name="Picture 30">
            <a:extLst>
              <a:ext uri="{FF2B5EF4-FFF2-40B4-BE49-F238E27FC236}">
                <a16:creationId xmlns:a16="http://schemas.microsoft.com/office/drawing/2014/main" id="{D5C958E5-379C-4139-A14E-6B4C0576AF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1972D4BA-3E38-4D6B-B656-ECE8D8C9C728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122</xdr:col>
      <xdr:colOff>10644</xdr:colOff>
      <xdr:row>18</xdr:row>
      <xdr:rowOff>12888</xdr:rowOff>
    </xdr:from>
    <xdr:to>
      <xdr:col>123</xdr:col>
      <xdr:colOff>1345</xdr:colOff>
      <xdr:row>18</xdr:row>
      <xdr:rowOff>124946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EE630AAF-2676-4DAA-A294-4C4F91D18B47}"/>
            </a:ext>
          </a:extLst>
        </xdr:cNvPr>
        <xdr:cNvGrpSpPr/>
      </xdr:nvGrpSpPr>
      <xdr:grpSpPr>
        <a:xfrm rot="5400000" flipH="1">
          <a:off x="17795333" y="2790993"/>
          <a:ext cx="112058" cy="136378"/>
          <a:chOff x="1800225" y="2152650"/>
          <a:chExt cx="1628775" cy="2028825"/>
        </a:xfrm>
      </xdr:grpSpPr>
      <xdr:pic>
        <xdr:nvPicPr>
          <xdr:cNvPr id="66" name="Picture 30">
            <a:extLst>
              <a:ext uri="{FF2B5EF4-FFF2-40B4-BE49-F238E27FC236}">
                <a16:creationId xmlns:a16="http://schemas.microsoft.com/office/drawing/2014/main" id="{E3AB3B44-2582-4048-8A98-FF28AB953C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 flipH="1">
            <a:off x="1800225" y="2152650"/>
            <a:ext cx="1628775" cy="20288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9D264E96-2BFB-4609-A65F-67C238951DBC}"/>
              </a:ext>
            </a:extLst>
          </xdr:cNvPr>
          <xdr:cNvSpPr/>
        </xdr:nvSpPr>
        <xdr:spPr>
          <a:xfrm>
            <a:off x="2057400" y="2686050"/>
            <a:ext cx="1095375" cy="10858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19</xdr:row>
      <xdr:rowOff>107160</xdr:rowOff>
    </xdr:from>
    <xdr:to>
      <xdr:col>8</xdr:col>
      <xdr:colOff>77982</xdr:colOff>
      <xdr:row>53</xdr:row>
      <xdr:rowOff>37500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EEE0DC84-601C-4FB6-A0D1-326D3584CCA4}"/>
            </a:ext>
          </a:extLst>
        </xdr:cNvPr>
        <xdr:cNvGrpSpPr/>
      </xdr:nvGrpSpPr>
      <xdr:grpSpPr>
        <a:xfrm>
          <a:off x="1165412" y="3043101"/>
          <a:ext cx="77982" cy="4883340"/>
          <a:chOff x="1143000" y="2964660"/>
          <a:chExt cx="77982" cy="4788090"/>
        </a:xfrm>
      </xdr:grpSpPr>
      <xdr:pic>
        <xdr:nvPicPr>
          <xdr:cNvPr id="69" name="그림 68">
            <a:extLst>
              <a:ext uri="{FF2B5EF4-FFF2-40B4-BE49-F238E27FC236}">
                <a16:creationId xmlns:a16="http://schemas.microsoft.com/office/drawing/2014/main" id="{3E7C40F1-04F8-4AE4-8459-227B7A45578D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43000" y="2964660"/>
            <a:ext cx="75600" cy="75600"/>
          </a:xfrm>
          <a:prstGeom prst="rect">
            <a:avLst/>
          </a:prstGeom>
        </xdr:spPr>
      </xdr:pic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F9ED1AA4-9B18-45E1-9D5A-33D566DCB412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45382" y="76771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104772</xdr:colOff>
      <xdr:row>9</xdr:row>
      <xdr:rowOff>0</xdr:rowOff>
    </xdr:from>
    <xdr:to>
      <xdr:col>19</xdr:col>
      <xdr:colOff>39885</xdr:colOff>
      <xdr:row>63</xdr:row>
      <xdr:rowOff>139913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5417017F-811F-49C9-BE67-3966328FDB09}"/>
            </a:ext>
          </a:extLst>
        </xdr:cNvPr>
        <xdr:cNvGrpSpPr/>
      </xdr:nvGrpSpPr>
      <xdr:grpSpPr>
        <a:xfrm>
          <a:off x="2726948" y="1479176"/>
          <a:ext cx="80790" cy="8006443"/>
          <a:chOff x="2676522" y="1428750"/>
          <a:chExt cx="77988" cy="7855163"/>
        </a:xfrm>
      </xdr:grpSpPr>
      <xdr:pic>
        <xdr:nvPicPr>
          <xdr:cNvPr id="72" name="그림 71">
            <a:extLst>
              <a:ext uri="{FF2B5EF4-FFF2-40B4-BE49-F238E27FC236}">
                <a16:creationId xmlns:a16="http://schemas.microsoft.com/office/drawing/2014/main" id="{19C68E2E-1216-4EF3-A02E-04ACD548A3D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73" name="그룹 72">
            <a:extLst>
              <a:ext uri="{FF2B5EF4-FFF2-40B4-BE49-F238E27FC236}">
                <a16:creationId xmlns:a16="http://schemas.microsoft.com/office/drawing/2014/main" id="{D6AD1B66-FD2B-43D4-B2BC-6D4540A1A135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1BD89465-A0D9-44A8-BB7A-08727A396508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" name="직선 연결선 79">
              <a:extLst>
                <a:ext uri="{FF2B5EF4-FFF2-40B4-BE49-F238E27FC236}">
                  <a16:creationId xmlns:a16="http://schemas.microsoft.com/office/drawing/2014/main" id="{259E7D71-90C4-4043-A604-021124C11DCE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직선 연결선 80">
              <a:extLst>
                <a:ext uri="{FF2B5EF4-FFF2-40B4-BE49-F238E27FC236}">
                  <a16:creationId xmlns:a16="http://schemas.microsoft.com/office/drawing/2014/main" id="{53EB8A4A-EC2A-4B50-A512-D6B04F619DB0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4" name="그룹 73">
            <a:extLst>
              <a:ext uri="{FF2B5EF4-FFF2-40B4-BE49-F238E27FC236}">
                <a16:creationId xmlns:a16="http://schemas.microsoft.com/office/drawing/2014/main" id="{E670E01A-AFE5-41E1-B714-565B3A4E727C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76" name="직선 연결선 75">
              <a:extLst>
                <a:ext uri="{FF2B5EF4-FFF2-40B4-BE49-F238E27FC236}">
                  <a16:creationId xmlns:a16="http://schemas.microsoft.com/office/drawing/2014/main" id="{7E54F6E2-AFD2-47A1-BE1A-458E6545BF47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직선 연결선 76">
              <a:extLst>
                <a:ext uri="{FF2B5EF4-FFF2-40B4-BE49-F238E27FC236}">
                  <a16:creationId xmlns:a16="http://schemas.microsoft.com/office/drawing/2014/main" id="{E56DCEF9-ECDE-4026-AFCA-E8AFD1AFEC12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연결선 77">
              <a:extLst>
                <a:ext uri="{FF2B5EF4-FFF2-40B4-BE49-F238E27FC236}">
                  <a16:creationId xmlns:a16="http://schemas.microsoft.com/office/drawing/2014/main" id="{32C6795D-E16D-4689-A6A4-676F14B46C37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75" name="그림 74">
            <a:extLst>
              <a:ext uri="{FF2B5EF4-FFF2-40B4-BE49-F238E27FC236}">
                <a16:creationId xmlns:a16="http://schemas.microsoft.com/office/drawing/2014/main" id="{05F4D4C9-4C2F-4E39-879B-0A833B36C0E0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104772</xdr:colOff>
      <xdr:row>9</xdr:row>
      <xdr:rowOff>1</xdr:rowOff>
    </xdr:from>
    <xdr:to>
      <xdr:col>30</xdr:col>
      <xdr:colOff>39885</xdr:colOff>
      <xdr:row>63</xdr:row>
      <xdr:rowOff>139914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87FB487C-9451-4BA4-8F7D-A769BC3ED0D4}"/>
            </a:ext>
          </a:extLst>
        </xdr:cNvPr>
        <xdr:cNvGrpSpPr/>
      </xdr:nvGrpSpPr>
      <xdr:grpSpPr>
        <a:xfrm>
          <a:off x="4329390" y="1479177"/>
          <a:ext cx="80789" cy="8006443"/>
          <a:chOff x="2676522" y="1428750"/>
          <a:chExt cx="77988" cy="7855163"/>
        </a:xfrm>
      </xdr:grpSpPr>
      <xdr:pic>
        <xdr:nvPicPr>
          <xdr:cNvPr id="83" name="그림 82">
            <a:extLst>
              <a:ext uri="{FF2B5EF4-FFF2-40B4-BE49-F238E27FC236}">
                <a16:creationId xmlns:a16="http://schemas.microsoft.com/office/drawing/2014/main" id="{91E373A8-36C9-4EB6-9338-9FF9A2BD5D73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8377BA69-0329-4894-A815-486E74B9A065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90" name="직선 연결선 89">
              <a:extLst>
                <a:ext uri="{FF2B5EF4-FFF2-40B4-BE49-F238E27FC236}">
                  <a16:creationId xmlns:a16="http://schemas.microsoft.com/office/drawing/2014/main" id="{41730D68-5468-42B6-8C9F-84A46801D6C5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직선 연결선 90">
              <a:extLst>
                <a:ext uri="{FF2B5EF4-FFF2-40B4-BE49-F238E27FC236}">
                  <a16:creationId xmlns:a16="http://schemas.microsoft.com/office/drawing/2014/main" id="{2E0396D9-0A66-44B9-88C1-989B0275DE3F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직선 연결선 91">
              <a:extLst>
                <a:ext uri="{FF2B5EF4-FFF2-40B4-BE49-F238E27FC236}">
                  <a16:creationId xmlns:a16="http://schemas.microsoft.com/office/drawing/2014/main" id="{4634BD5B-E8B0-432E-9675-EE5EBE9346CC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708F69BE-B082-46F3-8684-94A6F23FB663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87" name="직선 연결선 86">
              <a:extLst>
                <a:ext uri="{FF2B5EF4-FFF2-40B4-BE49-F238E27FC236}">
                  <a16:creationId xmlns:a16="http://schemas.microsoft.com/office/drawing/2014/main" id="{329F5795-8BA7-4CA2-ABA0-C9683C1AFFDB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직선 연결선 87">
              <a:extLst>
                <a:ext uri="{FF2B5EF4-FFF2-40B4-BE49-F238E27FC236}">
                  <a16:creationId xmlns:a16="http://schemas.microsoft.com/office/drawing/2014/main" id="{8A28304A-2B64-4045-9E8A-C74D43B2D149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직선 연결선 88">
              <a:extLst>
                <a:ext uri="{FF2B5EF4-FFF2-40B4-BE49-F238E27FC236}">
                  <a16:creationId xmlns:a16="http://schemas.microsoft.com/office/drawing/2014/main" id="{E3E31535-C01F-4756-A86C-20302AB04D64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86" name="그림 85">
            <a:extLst>
              <a:ext uri="{FF2B5EF4-FFF2-40B4-BE49-F238E27FC236}">
                <a16:creationId xmlns:a16="http://schemas.microsoft.com/office/drawing/2014/main" id="{567A51C0-3E46-4168-B03D-64D9E3AE3BE7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40</xdr:col>
      <xdr:colOff>104772</xdr:colOff>
      <xdr:row>9</xdr:row>
      <xdr:rowOff>0</xdr:rowOff>
    </xdr:from>
    <xdr:to>
      <xdr:col>41</xdr:col>
      <xdr:colOff>39885</xdr:colOff>
      <xdr:row>63</xdr:row>
      <xdr:rowOff>139913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5A725F92-F395-4D96-93C3-8620D182BE7B}"/>
            </a:ext>
          </a:extLst>
        </xdr:cNvPr>
        <xdr:cNvGrpSpPr/>
      </xdr:nvGrpSpPr>
      <xdr:grpSpPr>
        <a:xfrm>
          <a:off x="5931831" y="1479176"/>
          <a:ext cx="80789" cy="8006443"/>
          <a:chOff x="2676522" y="1428750"/>
          <a:chExt cx="77988" cy="7855163"/>
        </a:xfrm>
      </xdr:grpSpPr>
      <xdr:pic>
        <xdr:nvPicPr>
          <xdr:cNvPr id="94" name="그림 93">
            <a:extLst>
              <a:ext uri="{FF2B5EF4-FFF2-40B4-BE49-F238E27FC236}">
                <a16:creationId xmlns:a16="http://schemas.microsoft.com/office/drawing/2014/main" id="{579DA5E9-1B57-45AD-BFA0-78B1B22FA05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95" name="그룹 94">
            <a:extLst>
              <a:ext uri="{FF2B5EF4-FFF2-40B4-BE49-F238E27FC236}">
                <a16:creationId xmlns:a16="http://schemas.microsoft.com/office/drawing/2014/main" id="{BEE4CC02-6569-40A7-AC71-448E775EA439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DDDF16E0-B3D4-4185-9D17-5ADAF6C75ED2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2" name="직선 연결선 101">
              <a:extLst>
                <a:ext uri="{FF2B5EF4-FFF2-40B4-BE49-F238E27FC236}">
                  <a16:creationId xmlns:a16="http://schemas.microsoft.com/office/drawing/2014/main" id="{1D9DA063-D20A-4FDA-A002-0424DF02D9DD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직선 연결선 102">
              <a:extLst>
                <a:ext uri="{FF2B5EF4-FFF2-40B4-BE49-F238E27FC236}">
                  <a16:creationId xmlns:a16="http://schemas.microsoft.com/office/drawing/2014/main" id="{13E50BF0-816D-4C1C-90EB-664019D825BA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6" name="그룹 95">
            <a:extLst>
              <a:ext uri="{FF2B5EF4-FFF2-40B4-BE49-F238E27FC236}">
                <a16:creationId xmlns:a16="http://schemas.microsoft.com/office/drawing/2014/main" id="{9A901826-8F0E-459B-AF52-66DC7EEC8BA4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98" name="직선 연결선 97">
              <a:extLst>
                <a:ext uri="{FF2B5EF4-FFF2-40B4-BE49-F238E27FC236}">
                  <a16:creationId xmlns:a16="http://schemas.microsoft.com/office/drawing/2014/main" id="{57ACFE55-548E-44E6-9845-BE542E4E4ED3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3ADA7F64-9BA6-411F-9912-CCA9B7E92D56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직선 연결선 99">
              <a:extLst>
                <a:ext uri="{FF2B5EF4-FFF2-40B4-BE49-F238E27FC236}">
                  <a16:creationId xmlns:a16="http://schemas.microsoft.com/office/drawing/2014/main" id="{79E79094-2087-4DB5-8DC3-BDB2F7BBAA7E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97" name="그림 96">
            <a:extLst>
              <a:ext uri="{FF2B5EF4-FFF2-40B4-BE49-F238E27FC236}">
                <a16:creationId xmlns:a16="http://schemas.microsoft.com/office/drawing/2014/main" id="{B734EB10-E42D-4448-8AC6-F555790BC2FD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51</xdr:col>
      <xdr:colOff>104772</xdr:colOff>
      <xdr:row>9</xdr:row>
      <xdr:rowOff>2382</xdr:rowOff>
    </xdr:from>
    <xdr:to>
      <xdr:col>52</xdr:col>
      <xdr:colOff>39885</xdr:colOff>
      <xdr:row>63</xdr:row>
      <xdr:rowOff>142295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2D845B7C-60B8-4921-A84C-7DB9F3A146D8}"/>
            </a:ext>
          </a:extLst>
        </xdr:cNvPr>
        <xdr:cNvGrpSpPr/>
      </xdr:nvGrpSpPr>
      <xdr:grpSpPr>
        <a:xfrm>
          <a:off x="7534272" y="1481558"/>
          <a:ext cx="80789" cy="8006443"/>
          <a:chOff x="2676522" y="1428750"/>
          <a:chExt cx="77988" cy="7855163"/>
        </a:xfrm>
      </xdr:grpSpPr>
      <xdr:pic>
        <xdr:nvPicPr>
          <xdr:cNvPr id="105" name="그림 104">
            <a:extLst>
              <a:ext uri="{FF2B5EF4-FFF2-40B4-BE49-F238E27FC236}">
                <a16:creationId xmlns:a16="http://schemas.microsoft.com/office/drawing/2014/main" id="{4260FB4C-9BA7-4FE5-83D4-0D2A44186412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06" name="그룹 105">
            <a:extLst>
              <a:ext uri="{FF2B5EF4-FFF2-40B4-BE49-F238E27FC236}">
                <a16:creationId xmlns:a16="http://schemas.microsoft.com/office/drawing/2014/main" id="{E3000CA6-F556-495D-BD15-A51BAAF20A27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12" name="직선 연결선 111">
              <a:extLst>
                <a:ext uri="{FF2B5EF4-FFF2-40B4-BE49-F238E27FC236}">
                  <a16:creationId xmlns:a16="http://schemas.microsoft.com/office/drawing/2014/main" id="{D981E3ED-01BA-4421-9281-BE14C96035F8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3" name="직선 연결선 112">
              <a:extLst>
                <a:ext uri="{FF2B5EF4-FFF2-40B4-BE49-F238E27FC236}">
                  <a16:creationId xmlns:a16="http://schemas.microsoft.com/office/drawing/2014/main" id="{239AE330-5AB3-4B67-8B4D-67DC3E21C682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4" name="직선 연결선 113">
              <a:extLst>
                <a:ext uri="{FF2B5EF4-FFF2-40B4-BE49-F238E27FC236}">
                  <a16:creationId xmlns:a16="http://schemas.microsoft.com/office/drawing/2014/main" id="{70F75009-E13E-4AFD-9B64-ED4BABF2F62F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7" name="그룹 106">
            <a:extLst>
              <a:ext uri="{FF2B5EF4-FFF2-40B4-BE49-F238E27FC236}">
                <a16:creationId xmlns:a16="http://schemas.microsoft.com/office/drawing/2014/main" id="{D9E48A8D-FDA5-4DF3-8F34-99125ED37668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10B50A5F-FAC0-4523-8FE9-89764938509D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직선 연결선 109">
              <a:extLst>
                <a:ext uri="{FF2B5EF4-FFF2-40B4-BE49-F238E27FC236}">
                  <a16:creationId xmlns:a16="http://schemas.microsoft.com/office/drawing/2014/main" id="{DE6E7C7E-3D7E-4C3A-BAF5-0822201720CC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1" name="직선 연결선 110">
              <a:extLst>
                <a:ext uri="{FF2B5EF4-FFF2-40B4-BE49-F238E27FC236}">
                  <a16:creationId xmlns:a16="http://schemas.microsoft.com/office/drawing/2014/main" id="{DD33029F-01DB-4876-93ED-F32403433362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08" name="그림 107">
            <a:extLst>
              <a:ext uri="{FF2B5EF4-FFF2-40B4-BE49-F238E27FC236}">
                <a16:creationId xmlns:a16="http://schemas.microsoft.com/office/drawing/2014/main" id="{C1208A8C-A8AC-4174-9DB0-557E4E4D4560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62</xdr:col>
      <xdr:colOff>104772</xdr:colOff>
      <xdr:row>9</xdr:row>
      <xdr:rowOff>2382</xdr:rowOff>
    </xdr:from>
    <xdr:to>
      <xdr:col>63</xdr:col>
      <xdr:colOff>39885</xdr:colOff>
      <xdr:row>63</xdr:row>
      <xdr:rowOff>142295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64F13549-8CFE-4EC6-90C3-5946C37F6204}"/>
            </a:ext>
          </a:extLst>
        </xdr:cNvPr>
        <xdr:cNvGrpSpPr/>
      </xdr:nvGrpSpPr>
      <xdr:grpSpPr>
        <a:xfrm>
          <a:off x="9136713" y="1481558"/>
          <a:ext cx="80790" cy="8006443"/>
          <a:chOff x="2676522" y="1428750"/>
          <a:chExt cx="77988" cy="7855163"/>
        </a:xfrm>
      </xdr:grpSpPr>
      <xdr:pic>
        <xdr:nvPicPr>
          <xdr:cNvPr id="116" name="그림 115">
            <a:extLst>
              <a:ext uri="{FF2B5EF4-FFF2-40B4-BE49-F238E27FC236}">
                <a16:creationId xmlns:a16="http://schemas.microsoft.com/office/drawing/2014/main" id="{389E094B-841A-471D-A721-B76D377991D0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17" name="그룹 116">
            <a:extLst>
              <a:ext uri="{FF2B5EF4-FFF2-40B4-BE49-F238E27FC236}">
                <a16:creationId xmlns:a16="http://schemas.microsoft.com/office/drawing/2014/main" id="{1EB661D6-4682-4156-BEEE-06E563400570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23" name="직선 연결선 122">
              <a:extLst>
                <a:ext uri="{FF2B5EF4-FFF2-40B4-BE49-F238E27FC236}">
                  <a16:creationId xmlns:a16="http://schemas.microsoft.com/office/drawing/2014/main" id="{E311B8B5-4852-48F8-A666-1131E2D9A491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4" name="직선 연결선 123">
              <a:extLst>
                <a:ext uri="{FF2B5EF4-FFF2-40B4-BE49-F238E27FC236}">
                  <a16:creationId xmlns:a16="http://schemas.microsoft.com/office/drawing/2014/main" id="{B4DEF0B5-E42A-427E-9398-12C9567B289A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5" name="직선 연결선 124">
              <a:extLst>
                <a:ext uri="{FF2B5EF4-FFF2-40B4-BE49-F238E27FC236}">
                  <a16:creationId xmlns:a16="http://schemas.microsoft.com/office/drawing/2014/main" id="{D48F91AD-ABCE-42EE-97D1-2FEE41CBF74A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8" name="그룹 117">
            <a:extLst>
              <a:ext uri="{FF2B5EF4-FFF2-40B4-BE49-F238E27FC236}">
                <a16:creationId xmlns:a16="http://schemas.microsoft.com/office/drawing/2014/main" id="{A51BF1C0-4C82-40F1-9427-2C5F4BB19162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7371D5C6-517C-4BAC-805D-019EDD525E71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8B09DD97-0DDB-4990-A008-768B6525A11D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16E35AB7-85B3-4238-A724-33179C0BE2F0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19" name="그림 118">
            <a:extLst>
              <a:ext uri="{FF2B5EF4-FFF2-40B4-BE49-F238E27FC236}">
                <a16:creationId xmlns:a16="http://schemas.microsoft.com/office/drawing/2014/main" id="{B33430B2-694F-4E1A-89F8-3D746F5A3DDA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73</xdr:col>
      <xdr:colOff>104772</xdr:colOff>
      <xdr:row>9</xdr:row>
      <xdr:rowOff>2383</xdr:rowOff>
    </xdr:from>
    <xdr:to>
      <xdr:col>74</xdr:col>
      <xdr:colOff>39885</xdr:colOff>
      <xdr:row>63</xdr:row>
      <xdr:rowOff>142296</xdr:rowOff>
    </xdr:to>
    <xdr:grpSp>
      <xdr:nvGrpSpPr>
        <xdr:cNvPr id="126" name="그룹 125">
          <a:extLst>
            <a:ext uri="{FF2B5EF4-FFF2-40B4-BE49-F238E27FC236}">
              <a16:creationId xmlns:a16="http://schemas.microsoft.com/office/drawing/2014/main" id="{7E2A487D-AC28-4DA9-A58F-28F31DB5A4AE}"/>
            </a:ext>
          </a:extLst>
        </xdr:cNvPr>
        <xdr:cNvGrpSpPr/>
      </xdr:nvGrpSpPr>
      <xdr:grpSpPr>
        <a:xfrm>
          <a:off x="10739154" y="1481559"/>
          <a:ext cx="80790" cy="8006443"/>
          <a:chOff x="2676522" y="1428750"/>
          <a:chExt cx="77988" cy="7855163"/>
        </a:xfrm>
      </xdr:grpSpPr>
      <xdr:pic>
        <xdr:nvPicPr>
          <xdr:cNvPr id="127" name="그림 126">
            <a:extLst>
              <a:ext uri="{FF2B5EF4-FFF2-40B4-BE49-F238E27FC236}">
                <a16:creationId xmlns:a16="http://schemas.microsoft.com/office/drawing/2014/main" id="{D9330E24-9730-43F1-BD80-1954C8D44371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28" name="그룹 127">
            <a:extLst>
              <a:ext uri="{FF2B5EF4-FFF2-40B4-BE49-F238E27FC236}">
                <a16:creationId xmlns:a16="http://schemas.microsoft.com/office/drawing/2014/main" id="{BFD45AB1-5BA0-4B1F-9B24-BE984A8063EE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34" name="직선 연결선 133">
              <a:extLst>
                <a:ext uri="{FF2B5EF4-FFF2-40B4-BE49-F238E27FC236}">
                  <a16:creationId xmlns:a16="http://schemas.microsoft.com/office/drawing/2014/main" id="{0E1EE00B-AA8C-4684-9F41-84F12FC237F8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직선 연결선 134">
              <a:extLst>
                <a:ext uri="{FF2B5EF4-FFF2-40B4-BE49-F238E27FC236}">
                  <a16:creationId xmlns:a16="http://schemas.microsoft.com/office/drawing/2014/main" id="{3DC9A1C7-45E5-4CB9-A468-C3B1346D44F2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직선 연결선 135">
              <a:extLst>
                <a:ext uri="{FF2B5EF4-FFF2-40B4-BE49-F238E27FC236}">
                  <a16:creationId xmlns:a16="http://schemas.microsoft.com/office/drawing/2014/main" id="{CF9ACCFB-1FE5-4DC4-BE28-781DCBC9040B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9" name="그룹 128">
            <a:extLst>
              <a:ext uri="{FF2B5EF4-FFF2-40B4-BE49-F238E27FC236}">
                <a16:creationId xmlns:a16="http://schemas.microsoft.com/office/drawing/2014/main" id="{64492BD8-888B-4799-A1E4-70E29BFA1D5B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31" name="직선 연결선 130">
              <a:extLst>
                <a:ext uri="{FF2B5EF4-FFF2-40B4-BE49-F238E27FC236}">
                  <a16:creationId xmlns:a16="http://schemas.microsoft.com/office/drawing/2014/main" id="{7CFAB9BB-E4AB-4C92-86FB-C912A7535BFD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직선 연결선 131">
              <a:extLst>
                <a:ext uri="{FF2B5EF4-FFF2-40B4-BE49-F238E27FC236}">
                  <a16:creationId xmlns:a16="http://schemas.microsoft.com/office/drawing/2014/main" id="{93528FF9-811C-45DE-A85C-D82C0F215634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직선 연결선 132">
              <a:extLst>
                <a:ext uri="{FF2B5EF4-FFF2-40B4-BE49-F238E27FC236}">
                  <a16:creationId xmlns:a16="http://schemas.microsoft.com/office/drawing/2014/main" id="{5D4CB481-B2F1-41BF-A80A-8D7063F210F1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30" name="그림 129">
            <a:extLst>
              <a:ext uri="{FF2B5EF4-FFF2-40B4-BE49-F238E27FC236}">
                <a16:creationId xmlns:a16="http://schemas.microsoft.com/office/drawing/2014/main" id="{DA2AF564-58C6-4BF7-A9BB-685BBF21A7D1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84</xdr:col>
      <xdr:colOff>104772</xdr:colOff>
      <xdr:row>9</xdr:row>
      <xdr:rowOff>2384</xdr:rowOff>
    </xdr:from>
    <xdr:to>
      <xdr:col>85</xdr:col>
      <xdr:colOff>39885</xdr:colOff>
      <xdr:row>63</xdr:row>
      <xdr:rowOff>142297</xdr:rowOff>
    </xdr:to>
    <xdr:grpSp>
      <xdr:nvGrpSpPr>
        <xdr:cNvPr id="137" name="그룹 136">
          <a:extLst>
            <a:ext uri="{FF2B5EF4-FFF2-40B4-BE49-F238E27FC236}">
              <a16:creationId xmlns:a16="http://schemas.microsoft.com/office/drawing/2014/main" id="{BF13E082-E40C-4136-AF98-7323992615A9}"/>
            </a:ext>
          </a:extLst>
        </xdr:cNvPr>
        <xdr:cNvGrpSpPr/>
      </xdr:nvGrpSpPr>
      <xdr:grpSpPr>
        <a:xfrm>
          <a:off x="12341596" y="1481560"/>
          <a:ext cx="80789" cy="8006443"/>
          <a:chOff x="2676522" y="1428750"/>
          <a:chExt cx="77988" cy="7855163"/>
        </a:xfrm>
      </xdr:grpSpPr>
      <xdr:pic>
        <xdr:nvPicPr>
          <xdr:cNvPr id="138" name="그림 137">
            <a:extLst>
              <a:ext uri="{FF2B5EF4-FFF2-40B4-BE49-F238E27FC236}">
                <a16:creationId xmlns:a16="http://schemas.microsoft.com/office/drawing/2014/main" id="{8CF9D558-44E7-4C41-86B0-8FCABAA7F331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39" name="그룹 138">
            <a:extLst>
              <a:ext uri="{FF2B5EF4-FFF2-40B4-BE49-F238E27FC236}">
                <a16:creationId xmlns:a16="http://schemas.microsoft.com/office/drawing/2014/main" id="{FFF52418-8BE6-4FAE-B261-F077F83B7C2D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45" name="직선 연결선 144">
              <a:extLst>
                <a:ext uri="{FF2B5EF4-FFF2-40B4-BE49-F238E27FC236}">
                  <a16:creationId xmlns:a16="http://schemas.microsoft.com/office/drawing/2014/main" id="{AB575947-B693-42E4-953B-EB9895705F24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6" name="직선 연결선 145">
              <a:extLst>
                <a:ext uri="{FF2B5EF4-FFF2-40B4-BE49-F238E27FC236}">
                  <a16:creationId xmlns:a16="http://schemas.microsoft.com/office/drawing/2014/main" id="{0CC9EEFC-0B3D-49EF-B81D-1D0D5D2F878E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직선 연결선 146">
              <a:extLst>
                <a:ext uri="{FF2B5EF4-FFF2-40B4-BE49-F238E27FC236}">
                  <a16:creationId xmlns:a16="http://schemas.microsoft.com/office/drawing/2014/main" id="{D4FCA9EB-264D-4F04-915E-9A94D56F1E47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0" name="그룹 139">
            <a:extLst>
              <a:ext uri="{FF2B5EF4-FFF2-40B4-BE49-F238E27FC236}">
                <a16:creationId xmlns:a16="http://schemas.microsoft.com/office/drawing/2014/main" id="{BC2347B9-9551-4953-BA7F-6C6668583330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42" name="직선 연결선 141">
              <a:extLst>
                <a:ext uri="{FF2B5EF4-FFF2-40B4-BE49-F238E27FC236}">
                  <a16:creationId xmlns:a16="http://schemas.microsoft.com/office/drawing/2014/main" id="{1852488B-D7B1-4334-A945-F291D469C27A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3" name="직선 연결선 142">
              <a:extLst>
                <a:ext uri="{FF2B5EF4-FFF2-40B4-BE49-F238E27FC236}">
                  <a16:creationId xmlns:a16="http://schemas.microsoft.com/office/drawing/2014/main" id="{1ABA314D-ED20-4DC5-B7AC-38C97EE47B4E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4" name="직선 연결선 143">
              <a:extLst>
                <a:ext uri="{FF2B5EF4-FFF2-40B4-BE49-F238E27FC236}">
                  <a16:creationId xmlns:a16="http://schemas.microsoft.com/office/drawing/2014/main" id="{4896DF45-6D52-432B-A794-CC965A03B7EB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41" name="그림 140">
            <a:extLst>
              <a:ext uri="{FF2B5EF4-FFF2-40B4-BE49-F238E27FC236}">
                <a16:creationId xmlns:a16="http://schemas.microsoft.com/office/drawing/2014/main" id="{40E8F74C-B121-4869-B9CA-7381687C4B1A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95</xdr:col>
      <xdr:colOff>104771</xdr:colOff>
      <xdr:row>9</xdr:row>
      <xdr:rowOff>2384</xdr:rowOff>
    </xdr:from>
    <xdr:to>
      <xdr:col>96</xdr:col>
      <xdr:colOff>39884</xdr:colOff>
      <xdr:row>63</xdr:row>
      <xdr:rowOff>142297</xdr:rowOff>
    </xdr:to>
    <xdr:grpSp>
      <xdr:nvGrpSpPr>
        <xdr:cNvPr id="148" name="그룹 147">
          <a:extLst>
            <a:ext uri="{FF2B5EF4-FFF2-40B4-BE49-F238E27FC236}">
              <a16:creationId xmlns:a16="http://schemas.microsoft.com/office/drawing/2014/main" id="{A673D9A3-DB86-4DD7-B555-B1B261DA7CC1}"/>
            </a:ext>
          </a:extLst>
        </xdr:cNvPr>
        <xdr:cNvGrpSpPr/>
      </xdr:nvGrpSpPr>
      <xdr:grpSpPr>
        <a:xfrm>
          <a:off x="13944036" y="1481560"/>
          <a:ext cx="80789" cy="8006443"/>
          <a:chOff x="2676522" y="1428750"/>
          <a:chExt cx="77988" cy="7855163"/>
        </a:xfrm>
      </xdr:grpSpPr>
      <xdr:pic>
        <xdr:nvPicPr>
          <xdr:cNvPr id="149" name="그림 148">
            <a:extLst>
              <a:ext uri="{FF2B5EF4-FFF2-40B4-BE49-F238E27FC236}">
                <a16:creationId xmlns:a16="http://schemas.microsoft.com/office/drawing/2014/main" id="{690C5B6F-0BA0-4D99-86B6-6541E91E110F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50" name="그룹 149">
            <a:extLst>
              <a:ext uri="{FF2B5EF4-FFF2-40B4-BE49-F238E27FC236}">
                <a16:creationId xmlns:a16="http://schemas.microsoft.com/office/drawing/2014/main" id="{8A203DB4-13EC-409F-AB7E-A38725CCF9AF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56" name="직선 연결선 155">
              <a:extLst>
                <a:ext uri="{FF2B5EF4-FFF2-40B4-BE49-F238E27FC236}">
                  <a16:creationId xmlns:a16="http://schemas.microsoft.com/office/drawing/2014/main" id="{55FD0B10-56D5-483B-995E-E54D446C9F76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7" name="직선 연결선 156">
              <a:extLst>
                <a:ext uri="{FF2B5EF4-FFF2-40B4-BE49-F238E27FC236}">
                  <a16:creationId xmlns:a16="http://schemas.microsoft.com/office/drawing/2014/main" id="{C08AEF7E-F3C5-48CE-97B9-2AAFDD0BE776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8" name="직선 연결선 157">
              <a:extLst>
                <a:ext uri="{FF2B5EF4-FFF2-40B4-BE49-F238E27FC236}">
                  <a16:creationId xmlns:a16="http://schemas.microsoft.com/office/drawing/2014/main" id="{F756A303-17E4-4DB1-9754-CC0525700CC8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1" name="그룹 150">
            <a:extLst>
              <a:ext uri="{FF2B5EF4-FFF2-40B4-BE49-F238E27FC236}">
                <a16:creationId xmlns:a16="http://schemas.microsoft.com/office/drawing/2014/main" id="{3B5CE2CE-8DD3-476D-B2E1-CB995F88BC1D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53" name="직선 연결선 152">
              <a:extLst>
                <a:ext uri="{FF2B5EF4-FFF2-40B4-BE49-F238E27FC236}">
                  <a16:creationId xmlns:a16="http://schemas.microsoft.com/office/drawing/2014/main" id="{E683E002-BAEA-4BF3-866C-7E635D69C45E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" name="직선 연결선 153">
              <a:extLst>
                <a:ext uri="{FF2B5EF4-FFF2-40B4-BE49-F238E27FC236}">
                  <a16:creationId xmlns:a16="http://schemas.microsoft.com/office/drawing/2014/main" id="{DAE13A44-653F-4525-B631-35E170FC3B56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직선 연결선 154">
              <a:extLst>
                <a:ext uri="{FF2B5EF4-FFF2-40B4-BE49-F238E27FC236}">
                  <a16:creationId xmlns:a16="http://schemas.microsoft.com/office/drawing/2014/main" id="{201BC15F-D844-4A2E-A775-D304BCCC69C2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52" name="그림 151">
            <a:extLst>
              <a:ext uri="{FF2B5EF4-FFF2-40B4-BE49-F238E27FC236}">
                <a16:creationId xmlns:a16="http://schemas.microsoft.com/office/drawing/2014/main" id="{E88BFBF2-1195-4236-9B92-33CF3F6ED7D1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106</xdr:col>
      <xdr:colOff>104770</xdr:colOff>
      <xdr:row>9</xdr:row>
      <xdr:rowOff>2385</xdr:rowOff>
    </xdr:from>
    <xdr:to>
      <xdr:col>107</xdr:col>
      <xdr:colOff>39883</xdr:colOff>
      <xdr:row>63</xdr:row>
      <xdr:rowOff>142298</xdr:rowOff>
    </xdr:to>
    <xdr:grpSp>
      <xdr:nvGrpSpPr>
        <xdr:cNvPr id="159" name="그룹 158">
          <a:extLst>
            <a:ext uri="{FF2B5EF4-FFF2-40B4-BE49-F238E27FC236}">
              <a16:creationId xmlns:a16="http://schemas.microsoft.com/office/drawing/2014/main" id="{7F5E1F37-5FE4-42D1-ABE1-F2834C04D074}"/>
            </a:ext>
          </a:extLst>
        </xdr:cNvPr>
        <xdr:cNvGrpSpPr/>
      </xdr:nvGrpSpPr>
      <xdr:grpSpPr>
        <a:xfrm>
          <a:off x="15546476" y="1481561"/>
          <a:ext cx="80789" cy="8006443"/>
          <a:chOff x="2676522" y="1428750"/>
          <a:chExt cx="77988" cy="7855163"/>
        </a:xfrm>
      </xdr:grpSpPr>
      <xdr:pic>
        <xdr:nvPicPr>
          <xdr:cNvPr id="160" name="그림 159">
            <a:extLst>
              <a:ext uri="{FF2B5EF4-FFF2-40B4-BE49-F238E27FC236}">
                <a16:creationId xmlns:a16="http://schemas.microsoft.com/office/drawing/2014/main" id="{D4AC1A4C-AA8F-4B40-B7B1-AB1A40D4E190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61" name="그룹 160">
            <a:extLst>
              <a:ext uri="{FF2B5EF4-FFF2-40B4-BE49-F238E27FC236}">
                <a16:creationId xmlns:a16="http://schemas.microsoft.com/office/drawing/2014/main" id="{A542B664-8ADE-4D0B-8B33-826C8AF5A51A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67" name="직선 연결선 166">
              <a:extLst>
                <a:ext uri="{FF2B5EF4-FFF2-40B4-BE49-F238E27FC236}">
                  <a16:creationId xmlns:a16="http://schemas.microsoft.com/office/drawing/2014/main" id="{5BC42A33-CB86-4012-9693-04D81BA83D3B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8" name="직선 연결선 167">
              <a:extLst>
                <a:ext uri="{FF2B5EF4-FFF2-40B4-BE49-F238E27FC236}">
                  <a16:creationId xmlns:a16="http://schemas.microsoft.com/office/drawing/2014/main" id="{0A9B39CC-F82B-49B3-9211-879AECE2347E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9" name="직선 연결선 168">
              <a:extLst>
                <a:ext uri="{FF2B5EF4-FFF2-40B4-BE49-F238E27FC236}">
                  <a16:creationId xmlns:a16="http://schemas.microsoft.com/office/drawing/2014/main" id="{4CB2A0F7-8C8A-4CCD-A4E4-44843BEE7DE1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2" name="그룹 161">
            <a:extLst>
              <a:ext uri="{FF2B5EF4-FFF2-40B4-BE49-F238E27FC236}">
                <a16:creationId xmlns:a16="http://schemas.microsoft.com/office/drawing/2014/main" id="{27F5FFC8-0E21-44B1-9BF7-7956938DE0C5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64" name="직선 연결선 163">
              <a:extLst>
                <a:ext uri="{FF2B5EF4-FFF2-40B4-BE49-F238E27FC236}">
                  <a16:creationId xmlns:a16="http://schemas.microsoft.com/office/drawing/2014/main" id="{D1A0A9F0-009E-4DCE-AF67-E7C6166B91AC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5" name="직선 연결선 164">
              <a:extLst>
                <a:ext uri="{FF2B5EF4-FFF2-40B4-BE49-F238E27FC236}">
                  <a16:creationId xmlns:a16="http://schemas.microsoft.com/office/drawing/2014/main" id="{01F04435-57C1-41CA-8EE3-C8DA70A7559D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6" name="직선 연결선 165">
              <a:extLst>
                <a:ext uri="{FF2B5EF4-FFF2-40B4-BE49-F238E27FC236}">
                  <a16:creationId xmlns:a16="http://schemas.microsoft.com/office/drawing/2014/main" id="{2E093846-9FF6-4902-A61C-F3147168F094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63" name="그림 162">
            <a:extLst>
              <a:ext uri="{FF2B5EF4-FFF2-40B4-BE49-F238E27FC236}">
                <a16:creationId xmlns:a16="http://schemas.microsoft.com/office/drawing/2014/main" id="{2180E1D0-C121-4040-A2CF-681EC428BBD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8910" y="1428750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117</xdr:col>
      <xdr:colOff>104768</xdr:colOff>
      <xdr:row>19</xdr:row>
      <xdr:rowOff>116684</xdr:rowOff>
    </xdr:from>
    <xdr:to>
      <xdr:col>118</xdr:col>
      <xdr:colOff>37493</xdr:colOff>
      <xdr:row>63</xdr:row>
      <xdr:rowOff>142297</xdr:rowOff>
    </xdr:to>
    <xdr:grpSp>
      <xdr:nvGrpSpPr>
        <xdr:cNvPr id="170" name="그룹 169">
          <a:extLst>
            <a:ext uri="{FF2B5EF4-FFF2-40B4-BE49-F238E27FC236}">
              <a16:creationId xmlns:a16="http://schemas.microsoft.com/office/drawing/2014/main" id="{961BE41D-1493-4E52-B5FB-F1E312AA5B23}"/>
            </a:ext>
          </a:extLst>
        </xdr:cNvPr>
        <xdr:cNvGrpSpPr/>
      </xdr:nvGrpSpPr>
      <xdr:grpSpPr>
        <a:xfrm>
          <a:off x="17148915" y="3052625"/>
          <a:ext cx="78402" cy="6435378"/>
          <a:chOff x="2676522" y="2971800"/>
          <a:chExt cx="75600" cy="6312113"/>
        </a:xfrm>
      </xdr:grpSpPr>
      <xdr:pic>
        <xdr:nvPicPr>
          <xdr:cNvPr id="171" name="그림 170">
            <a:extLst>
              <a:ext uri="{FF2B5EF4-FFF2-40B4-BE49-F238E27FC236}">
                <a16:creationId xmlns:a16="http://schemas.microsoft.com/office/drawing/2014/main" id="{CABBE413-463E-41CB-8064-176C1CF1D5E2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676522" y="9208313"/>
            <a:ext cx="75600" cy="75600"/>
          </a:xfrm>
          <a:prstGeom prst="rect">
            <a:avLst/>
          </a:prstGeom>
        </xdr:spPr>
      </xdr:pic>
      <xdr:grpSp>
        <xdr:nvGrpSpPr>
          <xdr:cNvPr id="172" name="그룹 171">
            <a:extLst>
              <a:ext uri="{FF2B5EF4-FFF2-40B4-BE49-F238E27FC236}">
                <a16:creationId xmlns:a16="http://schemas.microsoft.com/office/drawing/2014/main" id="{C46C36C6-DB43-4EF0-AA4E-FDDD8D16F15B}"/>
              </a:ext>
            </a:extLst>
          </xdr:cNvPr>
          <xdr:cNvGrpSpPr/>
        </xdr:nvGrpSpPr>
        <xdr:grpSpPr>
          <a:xfrm>
            <a:off x="2695575" y="2971800"/>
            <a:ext cx="43200" cy="57600"/>
            <a:chOff x="2574131" y="3000375"/>
            <a:chExt cx="88107" cy="114309"/>
          </a:xfrm>
        </xdr:grpSpPr>
        <xdr:cxnSp macro="">
          <xdr:nvCxnSpPr>
            <xdr:cNvPr id="177" name="직선 연결선 176">
              <a:extLst>
                <a:ext uri="{FF2B5EF4-FFF2-40B4-BE49-F238E27FC236}">
                  <a16:creationId xmlns:a16="http://schemas.microsoft.com/office/drawing/2014/main" id="{0B2EF686-2CCD-442C-ABE7-3EB2686320A3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8" name="직선 연결선 177">
              <a:extLst>
                <a:ext uri="{FF2B5EF4-FFF2-40B4-BE49-F238E27FC236}">
                  <a16:creationId xmlns:a16="http://schemas.microsoft.com/office/drawing/2014/main" id="{495E2772-91A2-4377-9722-6FF5A523DFAA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9" name="직선 연결선 178">
              <a:extLst>
                <a:ext uri="{FF2B5EF4-FFF2-40B4-BE49-F238E27FC236}">
                  <a16:creationId xmlns:a16="http://schemas.microsoft.com/office/drawing/2014/main" id="{52157B9D-15D6-4535-87F5-717243C6C866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3" name="그룹 172">
            <a:extLst>
              <a:ext uri="{FF2B5EF4-FFF2-40B4-BE49-F238E27FC236}">
                <a16:creationId xmlns:a16="http://schemas.microsoft.com/office/drawing/2014/main" id="{FDBCE0CE-DC50-4813-91A8-940C1D910347}"/>
              </a:ext>
            </a:extLst>
          </xdr:cNvPr>
          <xdr:cNvGrpSpPr/>
        </xdr:nvGrpSpPr>
        <xdr:grpSpPr>
          <a:xfrm>
            <a:off x="2695576" y="7686744"/>
            <a:ext cx="43200" cy="57600"/>
            <a:chOff x="2574131" y="3000375"/>
            <a:chExt cx="88107" cy="114309"/>
          </a:xfrm>
        </xdr:grpSpPr>
        <xdr:cxnSp macro="">
          <xdr:nvCxnSpPr>
            <xdr:cNvPr id="174" name="직선 연결선 173">
              <a:extLst>
                <a:ext uri="{FF2B5EF4-FFF2-40B4-BE49-F238E27FC236}">
                  <a16:creationId xmlns:a16="http://schemas.microsoft.com/office/drawing/2014/main" id="{033DFD97-70B9-4F27-B0CE-4F601144B16F}"/>
                </a:ext>
              </a:extLst>
            </xdr:cNvPr>
            <xdr:cNvCxnSpPr/>
          </xdr:nvCxnSpPr>
          <xdr:spPr>
            <a:xfrm>
              <a:off x="2574131" y="3000375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5" name="직선 연결선 174">
              <a:extLst>
                <a:ext uri="{FF2B5EF4-FFF2-40B4-BE49-F238E27FC236}">
                  <a16:creationId xmlns:a16="http://schemas.microsoft.com/office/drawing/2014/main" id="{C3076849-599B-4E3B-9951-4DED2D689825}"/>
                </a:ext>
              </a:extLst>
            </xdr:cNvPr>
            <xdr:cNvCxnSpPr/>
          </xdr:nvCxnSpPr>
          <xdr:spPr>
            <a:xfrm rot="5400000">
              <a:off x="2564180" y="3055566"/>
              <a:ext cx="10800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6" name="직선 연결선 175">
              <a:extLst>
                <a:ext uri="{FF2B5EF4-FFF2-40B4-BE49-F238E27FC236}">
                  <a16:creationId xmlns:a16="http://schemas.microsoft.com/office/drawing/2014/main" id="{BA585DFE-80CD-4641-972A-89D52FC4E877}"/>
                </a:ext>
              </a:extLst>
            </xdr:cNvPr>
            <xdr:cNvCxnSpPr/>
          </xdr:nvCxnSpPr>
          <xdr:spPr>
            <a:xfrm>
              <a:off x="2574132" y="3114684"/>
              <a:ext cx="88106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128</xdr:col>
      <xdr:colOff>64293</xdr:colOff>
      <xdr:row>19</xdr:row>
      <xdr:rowOff>107157</xdr:rowOff>
    </xdr:from>
    <xdr:to>
      <xdr:col>128</xdr:col>
      <xdr:colOff>142275</xdr:colOff>
      <xdr:row>53</xdr:row>
      <xdr:rowOff>37497</xdr:rowOff>
    </xdr:to>
    <xdr:grpSp>
      <xdr:nvGrpSpPr>
        <xdr:cNvPr id="180" name="그룹 179">
          <a:extLst>
            <a:ext uri="{FF2B5EF4-FFF2-40B4-BE49-F238E27FC236}">
              <a16:creationId xmlns:a16="http://schemas.microsoft.com/office/drawing/2014/main" id="{D47DA8A8-DBAF-4476-B108-F51D5CEDC736}"/>
            </a:ext>
          </a:extLst>
        </xdr:cNvPr>
        <xdr:cNvGrpSpPr/>
      </xdr:nvGrpSpPr>
      <xdr:grpSpPr>
        <a:xfrm>
          <a:off x="18710881" y="3043098"/>
          <a:ext cx="77982" cy="4883340"/>
          <a:chOff x="1143000" y="2964660"/>
          <a:chExt cx="77982" cy="4788090"/>
        </a:xfrm>
      </xdr:grpSpPr>
      <xdr:pic>
        <xdr:nvPicPr>
          <xdr:cNvPr id="181" name="그림 180">
            <a:extLst>
              <a:ext uri="{FF2B5EF4-FFF2-40B4-BE49-F238E27FC236}">
                <a16:creationId xmlns:a16="http://schemas.microsoft.com/office/drawing/2014/main" id="{3F271EBB-327F-46F0-8E3B-8FD2986F9462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43000" y="2964660"/>
            <a:ext cx="75600" cy="75600"/>
          </a:xfrm>
          <a:prstGeom prst="rect">
            <a:avLst/>
          </a:prstGeom>
        </xdr:spPr>
      </xdr:pic>
      <xdr:pic>
        <xdr:nvPicPr>
          <xdr:cNvPr id="182" name="그림 181">
            <a:extLst>
              <a:ext uri="{FF2B5EF4-FFF2-40B4-BE49-F238E27FC236}">
                <a16:creationId xmlns:a16="http://schemas.microsoft.com/office/drawing/2014/main" id="{DAA0C6D6-60B9-42F5-A754-F03B8B301B2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45382" y="7677150"/>
            <a:ext cx="75600" cy="75600"/>
          </a:xfrm>
          <a:prstGeom prst="rect">
            <a:avLst/>
          </a:prstGeom>
        </xdr:spPr>
      </xdr:pic>
      <xdr:pic>
        <xdr:nvPicPr>
          <xdr:cNvPr id="183" name="그림 182">
            <a:extLst>
              <a:ext uri="{FF2B5EF4-FFF2-40B4-BE49-F238E27FC236}">
                <a16:creationId xmlns:a16="http://schemas.microsoft.com/office/drawing/2014/main" id="{AD1A766D-6278-4762-9C80-552A1E83E120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43000" y="4536285"/>
            <a:ext cx="75600" cy="75600"/>
          </a:xfrm>
          <a:prstGeom prst="rect">
            <a:avLst/>
          </a:prstGeom>
        </xdr:spPr>
      </xdr:pic>
    </xdr:grpSp>
    <xdr:clientData/>
  </xdr:twoCellAnchor>
  <xdr:twoCellAnchor>
    <xdr:from>
      <xdr:col>52</xdr:col>
      <xdr:colOff>4762</xdr:colOff>
      <xdr:row>9</xdr:row>
      <xdr:rowOff>61908</xdr:rowOff>
    </xdr:from>
    <xdr:to>
      <xdr:col>53</xdr:col>
      <xdr:colOff>9323</xdr:colOff>
      <xdr:row>63</xdr:row>
      <xdr:rowOff>88107</xdr:rowOff>
    </xdr:to>
    <xdr:grpSp>
      <xdr:nvGrpSpPr>
        <xdr:cNvPr id="184" name="그룹 183">
          <a:extLst>
            <a:ext uri="{FF2B5EF4-FFF2-40B4-BE49-F238E27FC236}">
              <a16:creationId xmlns:a16="http://schemas.microsoft.com/office/drawing/2014/main" id="{F5B889FB-C7E3-4537-85DC-2289C4D25C85}"/>
            </a:ext>
          </a:extLst>
        </xdr:cNvPr>
        <xdr:cNvGrpSpPr/>
      </xdr:nvGrpSpPr>
      <xdr:grpSpPr>
        <a:xfrm>
          <a:off x="7579938" y="1541084"/>
          <a:ext cx="150238" cy="7892729"/>
          <a:chOff x="7419975" y="1483514"/>
          <a:chExt cx="147436" cy="7741449"/>
        </a:xfrm>
      </xdr:grpSpPr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26ABF516-796B-469E-AE46-1AD57B13CD82}"/>
              </a:ext>
            </a:extLst>
          </xdr:cNvPr>
          <xdr:cNvSpPr/>
        </xdr:nvSpPr>
        <xdr:spPr>
          <a:xfrm>
            <a:off x="7419975" y="1483514"/>
            <a:ext cx="18000" cy="1482768"/>
          </a:xfrm>
          <a:prstGeom prst="rect">
            <a:avLst/>
          </a:prstGeom>
          <a:noFill/>
          <a:ln w="6350">
            <a:solidFill>
              <a:srgbClr val="0D97B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grpSp>
        <xdr:nvGrpSpPr>
          <xdr:cNvPr id="186" name="그룹 185">
            <a:extLst>
              <a:ext uri="{FF2B5EF4-FFF2-40B4-BE49-F238E27FC236}">
                <a16:creationId xmlns:a16="http://schemas.microsoft.com/office/drawing/2014/main" id="{5B91A6BE-D885-405E-BADF-8816D314E275}"/>
              </a:ext>
            </a:extLst>
          </xdr:cNvPr>
          <xdr:cNvGrpSpPr/>
        </xdr:nvGrpSpPr>
        <xdr:grpSpPr>
          <a:xfrm>
            <a:off x="7420886" y="3038481"/>
            <a:ext cx="18293" cy="6186482"/>
            <a:chOff x="9049987" y="3072740"/>
            <a:chExt cx="18000" cy="6080037"/>
          </a:xfrm>
        </xdr:grpSpPr>
        <xdr:sp macro="" textlink="">
          <xdr:nvSpPr>
            <xdr:cNvPr id="188" name="직사각형 187">
              <a:extLst>
                <a:ext uri="{FF2B5EF4-FFF2-40B4-BE49-F238E27FC236}">
                  <a16:creationId xmlns:a16="http://schemas.microsoft.com/office/drawing/2014/main" id="{FC864103-AF0E-4B1E-B9FD-5C898AAC06ED}"/>
                </a:ext>
              </a:extLst>
            </xdr:cNvPr>
            <xdr:cNvSpPr/>
          </xdr:nvSpPr>
          <xdr:spPr>
            <a:xfrm>
              <a:off x="9049987" y="3072740"/>
              <a:ext cx="18000" cy="180441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9" name="직사각형 188">
              <a:extLst>
                <a:ext uri="{FF2B5EF4-FFF2-40B4-BE49-F238E27FC236}">
                  <a16:creationId xmlns:a16="http://schemas.microsoft.com/office/drawing/2014/main" id="{0C436593-95A2-4EE5-8F76-744786253441}"/>
                </a:ext>
              </a:extLst>
            </xdr:cNvPr>
            <xdr:cNvSpPr/>
          </xdr:nvSpPr>
          <xdr:spPr>
            <a:xfrm>
              <a:off x="9049987" y="4094048"/>
              <a:ext cx="17712" cy="5058729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0" name="직사각형 189">
              <a:extLst>
                <a:ext uri="{FF2B5EF4-FFF2-40B4-BE49-F238E27FC236}">
                  <a16:creationId xmlns:a16="http://schemas.microsoft.com/office/drawing/2014/main" id="{64005873-ED7F-4BD2-A8FE-E939F3551A74}"/>
                </a:ext>
              </a:extLst>
            </xdr:cNvPr>
            <xdr:cNvSpPr/>
          </xdr:nvSpPr>
          <xdr:spPr>
            <a:xfrm>
              <a:off x="9056000" y="3259768"/>
              <a:ext cx="7200" cy="827905"/>
            </a:xfrm>
            <a:prstGeom prst="rect">
              <a:avLst/>
            </a:prstGeom>
            <a:noFill/>
            <a:ln w="6350">
              <a:solidFill>
                <a:srgbClr val="0D97B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</xdr:grpSp>
      <xdr:pic>
        <xdr:nvPicPr>
          <xdr:cNvPr id="187" name="그림 186">
            <a:extLst>
              <a:ext uri="{FF2B5EF4-FFF2-40B4-BE49-F238E27FC236}">
                <a16:creationId xmlns:a16="http://schemas.microsoft.com/office/drawing/2014/main" id="{7097EC55-E5A3-4A31-B584-943800368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6200000">
            <a:off x="7413991" y="2651554"/>
            <a:ext cx="159405" cy="147435"/>
          </a:xfrm>
          <a:prstGeom prst="rect">
            <a:avLst/>
          </a:prstGeom>
        </xdr:spPr>
      </xdr:pic>
    </xdr:grpSp>
    <xdr:clientData/>
  </xdr:twoCellAnchor>
  <xdr:twoCellAnchor>
    <xdr:from>
      <xdr:col>104</xdr:col>
      <xdr:colOff>19050</xdr:colOff>
      <xdr:row>5</xdr:row>
      <xdr:rowOff>0</xdr:rowOff>
    </xdr:from>
    <xdr:to>
      <xdr:col>120</xdr:col>
      <xdr:colOff>128252</xdr:colOff>
      <xdr:row>7</xdr:row>
      <xdr:rowOff>99211</xdr:rowOff>
    </xdr:to>
    <xdr:sp macro="" textlink="">
      <xdr:nvSpPr>
        <xdr:cNvPr id="191" name="직사각형 190">
          <a:extLst>
            <a:ext uri="{FF2B5EF4-FFF2-40B4-BE49-F238E27FC236}">
              <a16:creationId xmlns:a16="http://schemas.microsoft.com/office/drawing/2014/main" id="{5BFB2A08-4197-4D0C-9A83-83321FEFE25E}"/>
            </a:ext>
          </a:extLst>
        </xdr:cNvPr>
        <xdr:cNvSpPr/>
      </xdr:nvSpPr>
      <xdr:spPr>
        <a:xfrm>
          <a:off x="14878050" y="904875"/>
          <a:ext cx="2395202" cy="384961"/>
        </a:xfrm>
        <a:prstGeom prst="rect">
          <a:avLst/>
        </a:prstGeom>
        <a:noFill/>
        <a:ln w="127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800" b="1" baseline="0">
              <a:solidFill>
                <a:schemeClr val="tx1"/>
              </a:solidFill>
            </a:rPr>
            <a:t>C ZONE</a:t>
          </a:r>
          <a:endParaRPr lang="ko-KR" altLang="en-US" sz="1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136071</xdr:colOff>
      <xdr:row>25</xdr:row>
      <xdr:rowOff>27214</xdr:rowOff>
    </xdr:from>
    <xdr:to>
      <xdr:col>10</xdr:col>
      <xdr:colOff>34920</xdr:colOff>
      <xdr:row>52</xdr:row>
      <xdr:rowOff>131692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9A0F1B1F-1379-44C1-AF5F-DDBB4CAA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9071" y="3789589"/>
          <a:ext cx="184599" cy="396210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25</xdr:row>
      <xdr:rowOff>13606</xdr:rowOff>
    </xdr:from>
    <xdr:to>
      <xdr:col>15</xdr:col>
      <xdr:colOff>75741</xdr:colOff>
      <xdr:row>52</xdr:row>
      <xdr:rowOff>118084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6B51631-0F88-4FC5-8BEF-86FE19D2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7464" y="3775981"/>
          <a:ext cx="191402" cy="3962103"/>
        </a:xfrm>
        <a:prstGeom prst="rect">
          <a:avLst/>
        </a:prstGeom>
      </xdr:spPr>
    </xdr:pic>
    <xdr:clientData/>
  </xdr:twoCellAnchor>
  <xdr:twoCellAnchor editAs="oneCell">
    <xdr:from>
      <xdr:col>12</xdr:col>
      <xdr:colOff>108857</xdr:colOff>
      <xdr:row>25</xdr:row>
      <xdr:rowOff>13606</xdr:rowOff>
    </xdr:from>
    <xdr:to>
      <xdr:col>14</xdr:col>
      <xdr:colOff>7706</xdr:colOff>
      <xdr:row>52</xdr:row>
      <xdr:rowOff>118084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816EE891-58DC-433A-9BA5-10513F79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3357" y="3775981"/>
          <a:ext cx="184599" cy="3962103"/>
        </a:xfrm>
        <a:prstGeom prst="rect">
          <a:avLst/>
        </a:prstGeom>
      </xdr:spPr>
    </xdr:pic>
    <xdr:clientData/>
  </xdr:twoCellAnchor>
  <xdr:twoCellAnchor editAs="oneCell">
    <xdr:from>
      <xdr:col>17</xdr:col>
      <xdr:colOff>81645</xdr:colOff>
      <xdr:row>25</xdr:row>
      <xdr:rowOff>27213</xdr:rowOff>
    </xdr:from>
    <xdr:to>
      <xdr:col>18</xdr:col>
      <xdr:colOff>130173</xdr:colOff>
      <xdr:row>52</xdr:row>
      <xdr:rowOff>131691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920644B9-C254-495C-BF57-A3FA4F41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10520" y="3789588"/>
          <a:ext cx="191403" cy="3962103"/>
        </a:xfrm>
        <a:prstGeom prst="rect">
          <a:avLst/>
        </a:prstGeom>
      </xdr:spPr>
    </xdr:pic>
    <xdr:clientData/>
  </xdr:twoCellAnchor>
  <xdr:twoCellAnchor editAs="oneCell">
    <xdr:from>
      <xdr:col>19</xdr:col>
      <xdr:colOff>2</xdr:colOff>
      <xdr:row>25</xdr:row>
      <xdr:rowOff>27213</xdr:rowOff>
    </xdr:from>
    <xdr:to>
      <xdr:col>20</xdr:col>
      <xdr:colOff>48530</xdr:colOff>
      <xdr:row>52</xdr:row>
      <xdr:rowOff>131691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7E1402F6-E64B-4B29-BC94-99474A90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14627" y="3789588"/>
          <a:ext cx="191403" cy="3962103"/>
        </a:xfrm>
        <a:prstGeom prst="rect">
          <a:avLst/>
        </a:prstGeom>
      </xdr:spPr>
    </xdr:pic>
    <xdr:clientData/>
  </xdr:twoCellAnchor>
  <xdr:twoCellAnchor editAs="oneCell">
    <xdr:from>
      <xdr:col>30</xdr:col>
      <xdr:colOff>68036</xdr:colOff>
      <xdr:row>28</xdr:row>
      <xdr:rowOff>81642</xdr:rowOff>
    </xdr:from>
    <xdr:to>
      <xdr:col>31</xdr:col>
      <xdr:colOff>116848</xdr:colOff>
      <xdr:row>63</xdr:row>
      <xdr:rowOff>95251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131F3BF1-717F-4E9D-9620-2C0A9869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4286" y="4272642"/>
          <a:ext cx="191687" cy="5014234"/>
        </a:xfrm>
        <a:prstGeom prst="rect">
          <a:avLst/>
        </a:prstGeom>
      </xdr:spPr>
    </xdr:pic>
    <xdr:clientData/>
  </xdr:twoCellAnchor>
  <xdr:twoCellAnchor editAs="oneCell">
    <xdr:from>
      <xdr:col>35</xdr:col>
      <xdr:colOff>136072</xdr:colOff>
      <xdr:row>28</xdr:row>
      <xdr:rowOff>54428</xdr:rowOff>
    </xdr:from>
    <xdr:to>
      <xdr:col>37</xdr:col>
      <xdr:colOff>35206</xdr:colOff>
      <xdr:row>63</xdr:row>
      <xdr:rowOff>68037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A7A1BDA0-3F0E-4023-910C-6A8F37759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36697" y="4245428"/>
          <a:ext cx="184884" cy="5014234"/>
        </a:xfrm>
        <a:prstGeom prst="rect">
          <a:avLst/>
        </a:prstGeom>
      </xdr:spPr>
    </xdr:pic>
    <xdr:clientData/>
  </xdr:twoCellAnchor>
  <xdr:twoCellAnchor editAs="oneCell">
    <xdr:from>
      <xdr:col>34</xdr:col>
      <xdr:colOff>81643</xdr:colOff>
      <xdr:row>28</xdr:row>
      <xdr:rowOff>54428</xdr:rowOff>
    </xdr:from>
    <xdr:to>
      <xdr:col>35</xdr:col>
      <xdr:colOff>130455</xdr:colOff>
      <xdr:row>63</xdr:row>
      <xdr:rowOff>68037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B1CC39AD-6564-4A9B-9B4F-E2AFFD41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39393" y="4245428"/>
          <a:ext cx="191687" cy="5014234"/>
        </a:xfrm>
        <a:prstGeom prst="rect">
          <a:avLst/>
        </a:prstGeom>
      </xdr:spPr>
    </xdr:pic>
    <xdr:clientData/>
  </xdr:twoCellAnchor>
  <xdr:twoCellAnchor editAs="oneCell">
    <xdr:from>
      <xdr:col>39</xdr:col>
      <xdr:colOff>81643</xdr:colOff>
      <xdr:row>28</xdr:row>
      <xdr:rowOff>40821</xdr:rowOff>
    </xdr:from>
    <xdr:to>
      <xdr:col>40</xdr:col>
      <xdr:colOff>130455</xdr:colOff>
      <xdr:row>63</xdr:row>
      <xdr:rowOff>54430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2F97FD49-C811-4911-9016-D720E427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53768" y="4231821"/>
          <a:ext cx="191687" cy="5014234"/>
        </a:xfrm>
        <a:prstGeom prst="rect">
          <a:avLst/>
        </a:prstGeom>
      </xdr:spPr>
    </xdr:pic>
    <xdr:clientData/>
  </xdr:twoCellAnchor>
  <xdr:twoCellAnchor editAs="oneCell">
    <xdr:from>
      <xdr:col>41</xdr:col>
      <xdr:colOff>17688</xdr:colOff>
      <xdr:row>35</xdr:row>
      <xdr:rowOff>122463</xdr:rowOff>
    </xdr:from>
    <xdr:to>
      <xdr:col>42</xdr:col>
      <xdr:colOff>79906</xdr:colOff>
      <xdr:row>63</xdr:row>
      <xdr:rowOff>78595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6A6E6FC8-8452-4D00-8E0C-65713029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5563" y="5313588"/>
          <a:ext cx="205093" cy="3956632"/>
        </a:xfrm>
        <a:prstGeom prst="rect">
          <a:avLst/>
        </a:prstGeom>
      </xdr:spPr>
    </xdr:pic>
    <xdr:clientData/>
  </xdr:twoCellAnchor>
  <xdr:twoCellAnchor editAs="oneCell">
    <xdr:from>
      <xdr:col>44</xdr:col>
      <xdr:colOff>126545</xdr:colOff>
      <xdr:row>35</xdr:row>
      <xdr:rowOff>136070</xdr:rowOff>
    </xdr:from>
    <xdr:to>
      <xdr:col>46</xdr:col>
      <xdr:colOff>47810</xdr:colOff>
      <xdr:row>63</xdr:row>
      <xdr:rowOff>92202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48CE526C-B866-40DA-9585-219C0D269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13045" y="5327195"/>
          <a:ext cx="207015" cy="3956632"/>
        </a:xfrm>
        <a:prstGeom prst="rect">
          <a:avLst/>
        </a:prstGeom>
      </xdr:spPr>
    </xdr:pic>
    <xdr:clientData/>
  </xdr:twoCellAnchor>
  <xdr:twoCellAnchor editAs="oneCell">
    <xdr:from>
      <xdr:col>46</xdr:col>
      <xdr:colOff>17687</xdr:colOff>
      <xdr:row>35</xdr:row>
      <xdr:rowOff>136070</xdr:rowOff>
    </xdr:from>
    <xdr:to>
      <xdr:col>47</xdr:col>
      <xdr:colOff>80704</xdr:colOff>
      <xdr:row>63</xdr:row>
      <xdr:rowOff>92202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DC7CAC91-D507-426B-BB09-12113549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89937" y="5327195"/>
          <a:ext cx="205892" cy="3956632"/>
        </a:xfrm>
        <a:prstGeom prst="rect">
          <a:avLst/>
        </a:prstGeom>
      </xdr:spPr>
    </xdr:pic>
    <xdr:clientData/>
  </xdr:twoCellAnchor>
  <xdr:twoCellAnchor editAs="oneCell">
    <xdr:from>
      <xdr:col>50</xdr:col>
      <xdr:colOff>81642</xdr:colOff>
      <xdr:row>28</xdr:row>
      <xdr:rowOff>40821</xdr:rowOff>
    </xdr:from>
    <xdr:to>
      <xdr:col>51</xdr:col>
      <xdr:colOff>131484</xdr:colOff>
      <xdr:row>63</xdr:row>
      <xdr:rowOff>81644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4829FA39-0984-40EA-9F6F-8FF60E171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25392" y="4231821"/>
          <a:ext cx="192717" cy="5041448"/>
        </a:xfrm>
        <a:prstGeom prst="rect">
          <a:avLst/>
        </a:prstGeom>
      </xdr:spPr>
    </xdr:pic>
    <xdr:clientData/>
  </xdr:twoCellAnchor>
  <xdr:twoCellAnchor editAs="oneCell">
    <xdr:from>
      <xdr:col>52</xdr:col>
      <xdr:colOff>85724</xdr:colOff>
      <xdr:row>28</xdr:row>
      <xdr:rowOff>40821</xdr:rowOff>
    </xdr:from>
    <xdr:to>
      <xdr:col>54</xdr:col>
      <xdr:colOff>3458</xdr:colOff>
      <xdr:row>63</xdr:row>
      <xdr:rowOff>105750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3AC49F76-D5B8-494A-8A0D-78DC61762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15224" y="4231821"/>
          <a:ext cx="203484" cy="5065554"/>
        </a:xfrm>
        <a:prstGeom prst="rect">
          <a:avLst/>
        </a:prstGeom>
      </xdr:spPr>
    </xdr:pic>
    <xdr:clientData/>
  </xdr:twoCellAnchor>
  <xdr:twoCellAnchor editAs="oneCell">
    <xdr:from>
      <xdr:col>56</xdr:col>
      <xdr:colOff>95250</xdr:colOff>
      <xdr:row>28</xdr:row>
      <xdr:rowOff>40821</xdr:rowOff>
    </xdr:from>
    <xdr:to>
      <xdr:col>58</xdr:col>
      <xdr:colOff>2216</xdr:colOff>
      <xdr:row>63</xdr:row>
      <xdr:rowOff>81644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8E5ED7F6-D29E-4E5D-87DF-A1D38B353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0" y="4231821"/>
          <a:ext cx="192716" cy="5041448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28</xdr:row>
      <xdr:rowOff>40821</xdr:rowOff>
    </xdr:from>
    <xdr:to>
      <xdr:col>59</xdr:col>
      <xdr:colOff>49841</xdr:colOff>
      <xdr:row>63</xdr:row>
      <xdr:rowOff>81644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CC6DF9AE-C982-45C4-B6C2-35E11FA8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0" y="4231821"/>
          <a:ext cx="192716" cy="5041448"/>
        </a:xfrm>
        <a:prstGeom prst="rect">
          <a:avLst/>
        </a:prstGeom>
      </xdr:spPr>
    </xdr:pic>
    <xdr:clientData/>
  </xdr:twoCellAnchor>
  <xdr:twoCellAnchor editAs="oneCell">
    <xdr:from>
      <xdr:col>61</xdr:col>
      <xdr:colOff>95250</xdr:colOff>
      <xdr:row>28</xdr:row>
      <xdr:rowOff>40821</xdr:rowOff>
    </xdr:from>
    <xdr:to>
      <xdr:col>63</xdr:col>
      <xdr:colOff>2217</xdr:colOff>
      <xdr:row>63</xdr:row>
      <xdr:rowOff>81644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087526C1-4322-4C44-8AF1-4B9BDCC9F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10625" y="4231821"/>
          <a:ext cx="192717" cy="5041448"/>
        </a:xfrm>
        <a:prstGeom prst="rect">
          <a:avLst/>
        </a:prstGeom>
      </xdr:spPr>
    </xdr:pic>
    <xdr:clientData/>
  </xdr:twoCellAnchor>
  <xdr:twoCellAnchor editAs="oneCell">
    <xdr:from>
      <xdr:col>63</xdr:col>
      <xdr:colOff>13608</xdr:colOff>
      <xdr:row>28</xdr:row>
      <xdr:rowOff>40821</xdr:rowOff>
    </xdr:from>
    <xdr:to>
      <xdr:col>64</xdr:col>
      <xdr:colOff>63449</xdr:colOff>
      <xdr:row>63</xdr:row>
      <xdr:rowOff>81644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DEEF2DF4-4963-407F-99ED-DA674018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14733" y="4231821"/>
          <a:ext cx="192716" cy="5041448"/>
        </a:xfrm>
        <a:prstGeom prst="rect">
          <a:avLst/>
        </a:prstGeom>
      </xdr:spPr>
    </xdr:pic>
    <xdr:clientData/>
  </xdr:twoCellAnchor>
  <xdr:twoCellAnchor editAs="oneCell">
    <xdr:from>
      <xdr:col>67</xdr:col>
      <xdr:colOff>44902</xdr:colOff>
      <xdr:row>28</xdr:row>
      <xdr:rowOff>54429</xdr:rowOff>
    </xdr:from>
    <xdr:to>
      <xdr:col>68</xdr:col>
      <xdr:colOff>101181</xdr:colOff>
      <xdr:row>63</xdr:row>
      <xdr:rowOff>119358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180B7BD6-7EEA-4899-A821-C686A438C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17527" y="4245429"/>
          <a:ext cx="199154" cy="5065554"/>
        </a:xfrm>
        <a:prstGeom prst="rect">
          <a:avLst/>
        </a:prstGeom>
      </xdr:spPr>
    </xdr:pic>
    <xdr:clientData/>
  </xdr:twoCellAnchor>
  <xdr:twoCellAnchor editAs="oneCell">
    <xdr:from>
      <xdr:col>68</xdr:col>
      <xdr:colOff>112938</xdr:colOff>
      <xdr:row>28</xdr:row>
      <xdr:rowOff>54429</xdr:rowOff>
    </xdr:from>
    <xdr:to>
      <xdr:col>70</xdr:col>
      <xdr:colOff>19539</xdr:colOff>
      <xdr:row>63</xdr:row>
      <xdr:rowOff>119358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F06940C9-4656-425D-8C96-D5F14763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28438" y="4245429"/>
          <a:ext cx="192351" cy="5065554"/>
        </a:xfrm>
        <a:prstGeom prst="rect">
          <a:avLst/>
        </a:prstGeom>
      </xdr:spPr>
    </xdr:pic>
    <xdr:clientData/>
  </xdr:twoCellAnchor>
  <xdr:twoCellAnchor editAs="oneCell">
    <xdr:from>
      <xdr:col>72</xdr:col>
      <xdr:colOff>126545</xdr:colOff>
      <xdr:row>28</xdr:row>
      <xdr:rowOff>54429</xdr:rowOff>
    </xdr:from>
    <xdr:to>
      <xdr:col>74</xdr:col>
      <xdr:colOff>33146</xdr:colOff>
      <xdr:row>63</xdr:row>
      <xdr:rowOff>119358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42B4AB54-3447-4524-8EAA-B5F5F6CD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3545" y="4245429"/>
          <a:ext cx="192351" cy="5065554"/>
        </a:xfrm>
        <a:prstGeom prst="rect">
          <a:avLst/>
        </a:prstGeom>
      </xdr:spPr>
    </xdr:pic>
    <xdr:clientData/>
  </xdr:twoCellAnchor>
  <xdr:twoCellAnchor editAs="oneCell">
    <xdr:from>
      <xdr:col>74</xdr:col>
      <xdr:colOff>58509</xdr:colOff>
      <xdr:row>28</xdr:row>
      <xdr:rowOff>54429</xdr:rowOff>
    </xdr:from>
    <xdr:to>
      <xdr:col>75</xdr:col>
      <xdr:colOff>114788</xdr:colOff>
      <xdr:row>63</xdr:row>
      <xdr:rowOff>119358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355B80BD-E79E-4B8B-9915-3A98B848E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31259" y="4245429"/>
          <a:ext cx="199154" cy="5065554"/>
        </a:xfrm>
        <a:prstGeom prst="rect">
          <a:avLst/>
        </a:prstGeom>
      </xdr:spPr>
    </xdr:pic>
    <xdr:clientData/>
  </xdr:twoCellAnchor>
  <xdr:twoCellAnchor editAs="oneCell">
    <xdr:from>
      <xdr:col>78</xdr:col>
      <xdr:colOff>140152</xdr:colOff>
      <xdr:row>28</xdr:row>
      <xdr:rowOff>47625</xdr:rowOff>
    </xdr:from>
    <xdr:to>
      <xdr:col>80</xdr:col>
      <xdr:colOff>46753</xdr:colOff>
      <xdr:row>63</xdr:row>
      <xdr:rowOff>112554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74E2CB6E-3CCB-4FDB-9E6B-51AF433C1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84402" y="4238625"/>
          <a:ext cx="192351" cy="5065554"/>
        </a:xfrm>
        <a:prstGeom prst="rect">
          <a:avLst/>
        </a:prstGeom>
      </xdr:spPr>
    </xdr:pic>
    <xdr:clientData/>
  </xdr:twoCellAnchor>
  <xdr:twoCellAnchor editAs="oneCell">
    <xdr:from>
      <xdr:col>80</xdr:col>
      <xdr:colOff>72116</xdr:colOff>
      <xdr:row>28</xdr:row>
      <xdr:rowOff>47625</xdr:rowOff>
    </xdr:from>
    <xdr:to>
      <xdr:col>81</xdr:col>
      <xdr:colOff>128396</xdr:colOff>
      <xdr:row>63</xdr:row>
      <xdr:rowOff>112554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B197D9B3-9A7A-4C0D-AB7C-A0D611703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02116" y="4238625"/>
          <a:ext cx="199155" cy="5065554"/>
        </a:xfrm>
        <a:prstGeom prst="rect">
          <a:avLst/>
        </a:prstGeom>
      </xdr:spPr>
    </xdr:pic>
    <xdr:clientData/>
  </xdr:twoCellAnchor>
  <xdr:twoCellAnchor editAs="oneCell">
    <xdr:from>
      <xdr:col>91</xdr:col>
      <xdr:colOff>34019</xdr:colOff>
      <xdr:row>28</xdr:row>
      <xdr:rowOff>50347</xdr:rowOff>
    </xdr:from>
    <xdr:to>
      <xdr:col>92</xdr:col>
      <xdr:colOff>90298</xdr:colOff>
      <xdr:row>63</xdr:row>
      <xdr:rowOff>115276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6021AD21-4BA1-4C0E-8E47-55FDE044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35644" y="4241347"/>
          <a:ext cx="199154" cy="5065554"/>
        </a:xfrm>
        <a:prstGeom prst="rect">
          <a:avLst/>
        </a:prstGeom>
      </xdr:spPr>
    </xdr:pic>
    <xdr:clientData/>
  </xdr:twoCellAnchor>
  <xdr:oneCellAnchor>
    <xdr:from>
      <xdr:col>95</xdr:col>
      <xdr:colOff>135871</xdr:colOff>
      <xdr:row>28</xdr:row>
      <xdr:rowOff>4870</xdr:rowOff>
    </xdr:from>
    <xdr:ext cx="2371044" cy="5080651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F426C827-EBF5-4211-8C0A-BD65335D7A25}"/>
            </a:ext>
          </a:extLst>
        </xdr:cNvPr>
        <xdr:cNvSpPr txBox="1"/>
      </xdr:nvSpPr>
      <xdr:spPr>
        <a:xfrm>
          <a:off x="13708996" y="4195870"/>
          <a:ext cx="2371044" cy="50806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2000" b="1"/>
            <a:t>F2-00-00-1~618</a:t>
          </a:r>
        </a:p>
        <a:p>
          <a:pPr algn="ctr"/>
          <a:r>
            <a:rPr lang="en-US" altLang="ko-KR" sz="2000" b="1"/>
            <a:t>10</a:t>
          </a:r>
          <a:r>
            <a:rPr lang="ko-KR" altLang="en-US" sz="2000" b="1"/>
            <a:t>줄</a:t>
          </a:r>
          <a:endParaRPr lang="en-US" altLang="ko-KR" sz="2000" b="1"/>
        </a:p>
      </xdr:txBody>
    </xdr:sp>
    <xdr:clientData/>
  </xdr:oneCellAnchor>
  <xdr:twoCellAnchor editAs="oneCell">
    <xdr:from>
      <xdr:col>85</xdr:col>
      <xdr:colOff>20409</xdr:colOff>
      <xdr:row>28</xdr:row>
      <xdr:rowOff>50346</xdr:rowOff>
    </xdr:from>
    <xdr:to>
      <xdr:col>86</xdr:col>
      <xdr:colOff>76689</xdr:colOff>
      <xdr:row>63</xdr:row>
      <xdr:rowOff>115275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1A772440-2331-4522-A50F-E5041E134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64784" y="4241346"/>
          <a:ext cx="199155" cy="5065554"/>
        </a:xfrm>
        <a:prstGeom prst="rect">
          <a:avLst/>
        </a:prstGeom>
      </xdr:spPr>
    </xdr:pic>
    <xdr:clientData/>
  </xdr:twoCellAnchor>
  <xdr:twoCellAnchor editAs="oneCell">
    <xdr:from>
      <xdr:col>86</xdr:col>
      <xdr:colOff>102052</xdr:colOff>
      <xdr:row>28</xdr:row>
      <xdr:rowOff>50346</xdr:rowOff>
    </xdr:from>
    <xdr:to>
      <xdr:col>88</xdr:col>
      <xdr:colOff>8653</xdr:colOff>
      <xdr:row>63</xdr:row>
      <xdr:rowOff>115275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F4BC9278-D06F-4B3D-B8F0-F87DADF00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89302" y="4241346"/>
          <a:ext cx="192351" cy="5065554"/>
        </a:xfrm>
        <a:prstGeom prst="rect">
          <a:avLst/>
        </a:prstGeom>
      </xdr:spPr>
    </xdr:pic>
    <xdr:clientData/>
  </xdr:twoCellAnchor>
  <xdr:oneCellAnchor>
    <xdr:from>
      <xdr:col>96</xdr:col>
      <xdr:colOff>0</xdr:colOff>
      <xdr:row>9</xdr:row>
      <xdr:rowOff>1</xdr:rowOff>
    </xdr:from>
    <xdr:ext cx="3167063" cy="1531938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4E3BDB7-30E3-4E5D-B449-B44C476E4D70}"/>
            </a:ext>
          </a:extLst>
        </xdr:cNvPr>
        <xdr:cNvSpPr txBox="1"/>
      </xdr:nvSpPr>
      <xdr:spPr>
        <a:xfrm>
          <a:off x="13716000" y="1476376"/>
          <a:ext cx="3167063" cy="153193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2000" b="1"/>
            <a:t>F4-00-01~379</a:t>
          </a:r>
          <a:r>
            <a:rPr lang="en-US" altLang="ko-KR" sz="2000" b="1" baseline="0"/>
            <a:t> </a:t>
          </a:r>
        </a:p>
        <a:p>
          <a:pPr algn="ctr"/>
          <a:r>
            <a:rPr lang="en-US" altLang="ko-KR" sz="2000" b="1" baseline="0"/>
            <a:t>11</a:t>
          </a:r>
          <a:r>
            <a:rPr lang="ko-KR" altLang="en-US" sz="2000" b="1" baseline="0"/>
            <a:t>줄</a:t>
          </a:r>
          <a:endParaRPr lang="en-US" altLang="ko-KR" sz="2000" b="1"/>
        </a:p>
      </xdr:txBody>
    </xdr:sp>
    <xdr:clientData/>
  </xdr:oneCellAnchor>
  <xdr:oneCellAnchor>
    <xdr:from>
      <xdr:col>29</xdr:col>
      <xdr:colOff>2485</xdr:colOff>
      <xdr:row>9</xdr:row>
      <xdr:rowOff>3097</xdr:rowOff>
    </xdr:from>
    <xdr:ext cx="3273878" cy="1635083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14B4DA94-F158-40D7-B9D1-90088FA2D2E6}"/>
            </a:ext>
          </a:extLst>
        </xdr:cNvPr>
        <xdr:cNvSpPr txBox="1"/>
      </xdr:nvSpPr>
      <xdr:spPr>
        <a:xfrm>
          <a:off x="4145860" y="1479472"/>
          <a:ext cx="3273878" cy="163508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ko-KR" sz="2000" b="1"/>
            <a:t>F1-00-01~F0-00-410</a:t>
          </a:r>
        </a:p>
        <a:p>
          <a:pPr algn="ctr"/>
          <a:r>
            <a:rPr lang="en-US" altLang="ko-KR" sz="2000" b="1"/>
            <a:t>15</a:t>
          </a:r>
          <a:r>
            <a:rPr lang="ko-KR" altLang="en-US" sz="2000" b="1"/>
            <a:t>줄</a:t>
          </a:r>
          <a:endParaRPr lang="en-US" altLang="ko-KR" sz="2000" b="1"/>
        </a:p>
      </xdr:txBody>
    </xdr:sp>
    <xdr:clientData/>
  </xdr:oneCellAnchor>
  <xdr:twoCellAnchor editAs="oneCell">
    <xdr:from>
      <xdr:col>126</xdr:col>
      <xdr:colOff>72406</xdr:colOff>
      <xdr:row>20</xdr:row>
      <xdr:rowOff>63522</xdr:rowOff>
    </xdr:from>
    <xdr:to>
      <xdr:col>128</xdr:col>
      <xdr:colOff>125028</xdr:colOff>
      <xdr:row>21</xdr:row>
      <xdr:rowOff>129653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F7E0978F-3190-4F0C-BB8B-50383184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074656" y="3111522"/>
          <a:ext cx="338372" cy="209006"/>
        </a:xfrm>
        <a:prstGeom prst="rect">
          <a:avLst/>
        </a:prstGeom>
      </xdr:spPr>
    </xdr:pic>
    <xdr:clientData/>
  </xdr:twoCellAnchor>
  <xdr:twoCellAnchor editAs="oneCell">
    <xdr:from>
      <xdr:col>126</xdr:col>
      <xdr:colOff>92457</xdr:colOff>
      <xdr:row>24</xdr:row>
      <xdr:rowOff>69018</xdr:rowOff>
    </xdr:from>
    <xdr:to>
      <xdr:col>128</xdr:col>
      <xdr:colOff>19793</xdr:colOff>
      <xdr:row>26</xdr:row>
      <xdr:rowOff>112964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27366CA0-D5BA-44B8-9E8C-E43D2F0B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18036402" y="3746823"/>
          <a:ext cx="329696" cy="213086"/>
        </a:xfrm>
        <a:prstGeom prst="rect">
          <a:avLst/>
        </a:prstGeom>
      </xdr:spPr>
    </xdr:pic>
    <xdr:clientData/>
  </xdr:twoCellAnchor>
  <xdr:twoCellAnchor editAs="oneCell">
    <xdr:from>
      <xdr:col>123</xdr:col>
      <xdr:colOff>75718</xdr:colOff>
      <xdr:row>24</xdr:row>
      <xdr:rowOff>73341</xdr:rowOff>
    </xdr:from>
    <xdr:to>
      <xdr:col>124</xdr:col>
      <xdr:colOff>121427</xdr:colOff>
      <xdr:row>26</xdr:row>
      <xdr:rowOff>111554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4142C608-EF2A-452C-861E-8A272F1B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17581653" y="3760531"/>
          <a:ext cx="323963" cy="188584"/>
        </a:xfrm>
        <a:prstGeom prst="rect">
          <a:avLst/>
        </a:prstGeom>
      </xdr:spPr>
    </xdr:pic>
    <xdr:clientData/>
  </xdr:twoCellAnchor>
  <xdr:twoCellAnchor editAs="oneCell">
    <xdr:from>
      <xdr:col>120</xdr:col>
      <xdr:colOff>12006</xdr:colOff>
      <xdr:row>24</xdr:row>
      <xdr:rowOff>70910</xdr:rowOff>
    </xdr:from>
    <xdr:to>
      <xdr:col>121</xdr:col>
      <xdr:colOff>51978</xdr:colOff>
      <xdr:row>26</xdr:row>
      <xdr:rowOff>116928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F75AAD4B-D8F8-4A5B-AC7D-0814675F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17082546" y="3764870"/>
          <a:ext cx="331768" cy="182847"/>
        </a:xfrm>
        <a:prstGeom prst="rect">
          <a:avLst/>
        </a:prstGeom>
      </xdr:spPr>
    </xdr:pic>
    <xdr:clientData/>
  </xdr:twoCellAnchor>
  <xdr:twoCellAnchor editAs="oneCell">
    <xdr:from>
      <xdr:col>116</xdr:col>
      <xdr:colOff>97798</xdr:colOff>
      <xdr:row>24</xdr:row>
      <xdr:rowOff>85539</xdr:rowOff>
    </xdr:from>
    <xdr:to>
      <xdr:col>118</xdr:col>
      <xdr:colOff>3113</xdr:colOff>
      <xdr:row>26</xdr:row>
      <xdr:rowOff>107315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3A5C3C57-9D6B-4B64-9AE3-50E6D092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16613068" y="3763269"/>
          <a:ext cx="307526" cy="191065"/>
        </a:xfrm>
        <a:prstGeom prst="rect">
          <a:avLst/>
        </a:prstGeom>
      </xdr:spPr>
    </xdr:pic>
    <xdr:clientData/>
  </xdr:twoCellAnchor>
  <xdr:oneCellAnchor>
    <xdr:from>
      <xdr:col>116</xdr:col>
      <xdr:colOff>127179</xdr:colOff>
      <xdr:row>19</xdr:row>
      <xdr:rowOff>129886</xdr:rowOff>
    </xdr:from>
    <xdr:ext cx="1214435" cy="535852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13D35937-E578-4E1B-A842-7CA1BDD4FAE5}"/>
            </a:ext>
          </a:extLst>
        </xdr:cNvPr>
        <xdr:cNvSpPr txBox="1"/>
      </xdr:nvSpPr>
      <xdr:spPr>
        <a:xfrm>
          <a:off x="16700679" y="3035011"/>
          <a:ext cx="1214435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 b="1">
              <a:latin typeface="+mj-ea"/>
              <a:ea typeface="+mj-ea"/>
            </a:rPr>
            <a:t>반품</a:t>
          </a:r>
          <a:r>
            <a:rPr lang="en-US" altLang="ko-KR" sz="2000" b="1">
              <a:latin typeface="+mj-ea"/>
              <a:ea typeface="+mj-ea"/>
            </a:rPr>
            <a:t>DAS</a:t>
          </a:r>
          <a:endParaRPr lang="ko-KR" altLang="en-US" sz="2000" b="1">
            <a:latin typeface="+mj-ea"/>
            <a:ea typeface="+mj-ea"/>
          </a:endParaRPr>
        </a:p>
      </xdr:txBody>
    </xdr:sp>
    <xdr:clientData/>
  </xdr:oneCellAnchor>
  <xdr:oneCellAnchor>
    <xdr:from>
      <xdr:col>112</xdr:col>
      <xdr:colOff>132522</xdr:colOff>
      <xdr:row>19</xdr:row>
      <xdr:rowOff>140803</xdr:rowOff>
    </xdr:from>
    <xdr:ext cx="2353412" cy="621195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46C72A75-A47D-495D-B2C7-7927749EAB73}"/>
            </a:ext>
          </a:extLst>
        </xdr:cNvPr>
        <xdr:cNvSpPr txBox="1"/>
      </xdr:nvSpPr>
      <xdr:spPr>
        <a:xfrm>
          <a:off x="16134522" y="3045928"/>
          <a:ext cx="2353412" cy="6211957"/>
        </a:xfrm>
        <a:prstGeom prst="rect">
          <a:avLst/>
        </a:prstGeom>
        <a:solidFill>
          <a:srgbClr val="00B050">
            <a:alpha val="30000"/>
          </a:srgb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altLang="ko-KR" sz="30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119</xdr:col>
      <xdr:colOff>0</xdr:colOff>
      <xdr:row>28</xdr:row>
      <xdr:rowOff>73819</xdr:rowOff>
    </xdr:from>
    <xdr:to>
      <xdr:col>126</xdr:col>
      <xdr:colOff>2381</xdr:colOff>
      <xdr:row>28</xdr:row>
      <xdr:rowOff>73819</xdr:rowOff>
    </xdr:to>
    <xdr:cxnSp macro="">
      <xdr:nvCxnSpPr>
        <xdr:cNvPr id="229" name="직선 연결선 228">
          <a:extLst>
            <a:ext uri="{FF2B5EF4-FFF2-40B4-BE49-F238E27FC236}">
              <a16:creationId xmlns:a16="http://schemas.microsoft.com/office/drawing/2014/main" id="{70508101-1EE4-4D53-A296-CE00813C26F4}"/>
            </a:ext>
          </a:extLst>
        </xdr:cNvPr>
        <xdr:cNvCxnSpPr/>
      </xdr:nvCxnSpPr>
      <xdr:spPr>
        <a:xfrm>
          <a:off x="17002125" y="42648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28</xdr:row>
      <xdr:rowOff>0</xdr:rowOff>
    </xdr:from>
    <xdr:to>
      <xdr:col>119</xdr:col>
      <xdr:colOff>69056</xdr:colOff>
      <xdr:row>28</xdr:row>
      <xdr:rowOff>140494</xdr:rowOff>
    </xdr:to>
    <xdr:cxnSp macro="">
      <xdr:nvCxnSpPr>
        <xdr:cNvPr id="230" name="직선 연결선 229">
          <a:extLst>
            <a:ext uri="{FF2B5EF4-FFF2-40B4-BE49-F238E27FC236}">
              <a16:creationId xmlns:a16="http://schemas.microsoft.com/office/drawing/2014/main" id="{C87F1158-7417-486E-88CE-9CDB501500F2}"/>
            </a:ext>
          </a:extLst>
        </xdr:cNvPr>
        <xdr:cNvCxnSpPr/>
      </xdr:nvCxnSpPr>
      <xdr:spPr>
        <a:xfrm>
          <a:off x="17071181" y="4191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28</xdr:row>
      <xdr:rowOff>0</xdr:rowOff>
    </xdr:from>
    <xdr:to>
      <xdr:col>120</xdr:col>
      <xdr:colOff>69056</xdr:colOff>
      <xdr:row>28</xdr:row>
      <xdr:rowOff>140494</xdr:rowOff>
    </xdr:to>
    <xdr:cxnSp macro="">
      <xdr:nvCxnSpPr>
        <xdr:cNvPr id="231" name="직선 연결선 230">
          <a:extLst>
            <a:ext uri="{FF2B5EF4-FFF2-40B4-BE49-F238E27FC236}">
              <a16:creationId xmlns:a16="http://schemas.microsoft.com/office/drawing/2014/main" id="{AB6841CC-9753-4321-B1AE-70C325D6769E}"/>
            </a:ext>
          </a:extLst>
        </xdr:cNvPr>
        <xdr:cNvCxnSpPr/>
      </xdr:nvCxnSpPr>
      <xdr:spPr>
        <a:xfrm>
          <a:off x="17214056" y="4191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28</xdr:row>
      <xdr:rowOff>2381</xdr:rowOff>
    </xdr:from>
    <xdr:to>
      <xdr:col>121</xdr:col>
      <xdr:colOff>71437</xdr:colOff>
      <xdr:row>29</xdr:row>
      <xdr:rowOff>0</xdr:rowOff>
    </xdr:to>
    <xdr:cxnSp macro="">
      <xdr:nvCxnSpPr>
        <xdr:cNvPr id="232" name="직선 연결선 231">
          <a:extLst>
            <a:ext uri="{FF2B5EF4-FFF2-40B4-BE49-F238E27FC236}">
              <a16:creationId xmlns:a16="http://schemas.microsoft.com/office/drawing/2014/main" id="{A0C393A2-C4BF-4AE7-82FD-8FFFBD2AFE7D}"/>
            </a:ext>
          </a:extLst>
        </xdr:cNvPr>
        <xdr:cNvCxnSpPr/>
      </xdr:nvCxnSpPr>
      <xdr:spPr>
        <a:xfrm>
          <a:off x="17359312" y="41933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28</xdr:row>
      <xdr:rowOff>0</xdr:rowOff>
    </xdr:from>
    <xdr:to>
      <xdr:col>122</xdr:col>
      <xdr:colOff>69055</xdr:colOff>
      <xdr:row>28</xdr:row>
      <xdr:rowOff>140494</xdr:rowOff>
    </xdr:to>
    <xdr:cxnSp macro="">
      <xdr:nvCxnSpPr>
        <xdr:cNvPr id="233" name="직선 연결선 232">
          <a:extLst>
            <a:ext uri="{FF2B5EF4-FFF2-40B4-BE49-F238E27FC236}">
              <a16:creationId xmlns:a16="http://schemas.microsoft.com/office/drawing/2014/main" id="{DCDC4210-BA04-456D-B29E-0AFF8FE0C67D}"/>
            </a:ext>
          </a:extLst>
        </xdr:cNvPr>
        <xdr:cNvCxnSpPr/>
      </xdr:nvCxnSpPr>
      <xdr:spPr>
        <a:xfrm>
          <a:off x="17499805" y="4191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28</xdr:row>
      <xdr:rowOff>2382</xdr:rowOff>
    </xdr:from>
    <xdr:to>
      <xdr:col>123</xdr:col>
      <xdr:colOff>69055</xdr:colOff>
      <xdr:row>29</xdr:row>
      <xdr:rowOff>1</xdr:rowOff>
    </xdr:to>
    <xdr:cxnSp macro="">
      <xdr:nvCxnSpPr>
        <xdr:cNvPr id="234" name="직선 연결선 233">
          <a:extLst>
            <a:ext uri="{FF2B5EF4-FFF2-40B4-BE49-F238E27FC236}">
              <a16:creationId xmlns:a16="http://schemas.microsoft.com/office/drawing/2014/main" id="{63BC833B-40AE-46BB-A2C9-9526DB272991}"/>
            </a:ext>
          </a:extLst>
        </xdr:cNvPr>
        <xdr:cNvCxnSpPr/>
      </xdr:nvCxnSpPr>
      <xdr:spPr>
        <a:xfrm>
          <a:off x="17642680" y="4193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28</xdr:row>
      <xdr:rowOff>2382</xdr:rowOff>
    </xdr:from>
    <xdr:to>
      <xdr:col>124</xdr:col>
      <xdr:colOff>71436</xdr:colOff>
      <xdr:row>29</xdr:row>
      <xdr:rowOff>1</xdr:rowOff>
    </xdr:to>
    <xdr:cxnSp macro="">
      <xdr:nvCxnSpPr>
        <xdr:cNvPr id="235" name="직선 연결선 234">
          <a:extLst>
            <a:ext uri="{FF2B5EF4-FFF2-40B4-BE49-F238E27FC236}">
              <a16:creationId xmlns:a16="http://schemas.microsoft.com/office/drawing/2014/main" id="{7D8AACA2-A473-46CB-9821-538574443689}"/>
            </a:ext>
          </a:extLst>
        </xdr:cNvPr>
        <xdr:cNvCxnSpPr/>
      </xdr:nvCxnSpPr>
      <xdr:spPr>
        <a:xfrm>
          <a:off x="17787936" y="4193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28</xdr:row>
      <xdr:rowOff>2382</xdr:rowOff>
    </xdr:from>
    <xdr:to>
      <xdr:col>125</xdr:col>
      <xdr:colOff>69055</xdr:colOff>
      <xdr:row>29</xdr:row>
      <xdr:rowOff>1</xdr:rowOff>
    </xdr:to>
    <xdr:cxnSp macro="">
      <xdr:nvCxnSpPr>
        <xdr:cNvPr id="236" name="직선 연결선 235">
          <a:extLst>
            <a:ext uri="{FF2B5EF4-FFF2-40B4-BE49-F238E27FC236}">
              <a16:creationId xmlns:a16="http://schemas.microsoft.com/office/drawing/2014/main" id="{CD0923FB-EC9A-440E-BEC4-E7DE50F6DAB4}"/>
            </a:ext>
          </a:extLst>
        </xdr:cNvPr>
        <xdr:cNvCxnSpPr/>
      </xdr:nvCxnSpPr>
      <xdr:spPr>
        <a:xfrm>
          <a:off x="17928430" y="4193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30</xdr:row>
      <xdr:rowOff>73819</xdr:rowOff>
    </xdr:from>
    <xdr:to>
      <xdr:col>126</xdr:col>
      <xdr:colOff>2381</xdr:colOff>
      <xdr:row>30</xdr:row>
      <xdr:rowOff>73819</xdr:rowOff>
    </xdr:to>
    <xdr:cxnSp macro="">
      <xdr:nvCxnSpPr>
        <xdr:cNvPr id="237" name="직선 연결선 236">
          <a:extLst>
            <a:ext uri="{FF2B5EF4-FFF2-40B4-BE49-F238E27FC236}">
              <a16:creationId xmlns:a16="http://schemas.microsoft.com/office/drawing/2014/main" id="{D9CF45F8-F5EB-4217-8787-1ADFD9A7CA01}"/>
            </a:ext>
          </a:extLst>
        </xdr:cNvPr>
        <xdr:cNvCxnSpPr/>
      </xdr:nvCxnSpPr>
      <xdr:spPr>
        <a:xfrm>
          <a:off x="17002125" y="45505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30</xdr:row>
      <xdr:rowOff>0</xdr:rowOff>
    </xdr:from>
    <xdr:to>
      <xdr:col>119</xdr:col>
      <xdr:colOff>69056</xdr:colOff>
      <xdr:row>30</xdr:row>
      <xdr:rowOff>140494</xdr:rowOff>
    </xdr:to>
    <xdr:cxnSp macro="">
      <xdr:nvCxnSpPr>
        <xdr:cNvPr id="238" name="직선 연결선 237">
          <a:extLst>
            <a:ext uri="{FF2B5EF4-FFF2-40B4-BE49-F238E27FC236}">
              <a16:creationId xmlns:a16="http://schemas.microsoft.com/office/drawing/2014/main" id="{73DD986F-7381-4721-AA90-4765501B5C8E}"/>
            </a:ext>
          </a:extLst>
        </xdr:cNvPr>
        <xdr:cNvCxnSpPr/>
      </xdr:nvCxnSpPr>
      <xdr:spPr>
        <a:xfrm>
          <a:off x="17071181" y="4476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30</xdr:row>
      <xdr:rowOff>0</xdr:rowOff>
    </xdr:from>
    <xdr:to>
      <xdr:col>120</xdr:col>
      <xdr:colOff>69056</xdr:colOff>
      <xdr:row>30</xdr:row>
      <xdr:rowOff>140494</xdr:rowOff>
    </xdr:to>
    <xdr:cxnSp macro="">
      <xdr:nvCxnSpPr>
        <xdr:cNvPr id="239" name="직선 연결선 238">
          <a:extLst>
            <a:ext uri="{FF2B5EF4-FFF2-40B4-BE49-F238E27FC236}">
              <a16:creationId xmlns:a16="http://schemas.microsoft.com/office/drawing/2014/main" id="{D613DD68-AD0B-4D83-99CB-8C16AB928FB8}"/>
            </a:ext>
          </a:extLst>
        </xdr:cNvPr>
        <xdr:cNvCxnSpPr/>
      </xdr:nvCxnSpPr>
      <xdr:spPr>
        <a:xfrm>
          <a:off x="17214056" y="4476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30</xdr:row>
      <xdr:rowOff>2381</xdr:rowOff>
    </xdr:from>
    <xdr:to>
      <xdr:col>121</xdr:col>
      <xdr:colOff>71437</xdr:colOff>
      <xdr:row>31</xdr:row>
      <xdr:rowOff>0</xdr:rowOff>
    </xdr:to>
    <xdr:cxnSp macro="">
      <xdr:nvCxnSpPr>
        <xdr:cNvPr id="240" name="직선 연결선 239">
          <a:extLst>
            <a:ext uri="{FF2B5EF4-FFF2-40B4-BE49-F238E27FC236}">
              <a16:creationId xmlns:a16="http://schemas.microsoft.com/office/drawing/2014/main" id="{617036EE-81FB-4449-A845-15A282BBE2FA}"/>
            </a:ext>
          </a:extLst>
        </xdr:cNvPr>
        <xdr:cNvCxnSpPr/>
      </xdr:nvCxnSpPr>
      <xdr:spPr>
        <a:xfrm>
          <a:off x="17359312" y="44791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30</xdr:row>
      <xdr:rowOff>0</xdr:rowOff>
    </xdr:from>
    <xdr:to>
      <xdr:col>122</xdr:col>
      <xdr:colOff>69055</xdr:colOff>
      <xdr:row>30</xdr:row>
      <xdr:rowOff>140494</xdr:rowOff>
    </xdr:to>
    <xdr:cxnSp macro="">
      <xdr:nvCxnSpPr>
        <xdr:cNvPr id="241" name="직선 연결선 240">
          <a:extLst>
            <a:ext uri="{FF2B5EF4-FFF2-40B4-BE49-F238E27FC236}">
              <a16:creationId xmlns:a16="http://schemas.microsoft.com/office/drawing/2014/main" id="{45C63B5B-3EA2-422C-843D-D0965A0B2C65}"/>
            </a:ext>
          </a:extLst>
        </xdr:cNvPr>
        <xdr:cNvCxnSpPr/>
      </xdr:nvCxnSpPr>
      <xdr:spPr>
        <a:xfrm>
          <a:off x="17499805" y="4476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30</xdr:row>
      <xdr:rowOff>2382</xdr:rowOff>
    </xdr:from>
    <xdr:to>
      <xdr:col>123</xdr:col>
      <xdr:colOff>69055</xdr:colOff>
      <xdr:row>31</xdr:row>
      <xdr:rowOff>1</xdr:rowOff>
    </xdr:to>
    <xdr:cxnSp macro="">
      <xdr:nvCxnSpPr>
        <xdr:cNvPr id="242" name="직선 연결선 241">
          <a:extLst>
            <a:ext uri="{FF2B5EF4-FFF2-40B4-BE49-F238E27FC236}">
              <a16:creationId xmlns:a16="http://schemas.microsoft.com/office/drawing/2014/main" id="{698D6D1C-8E1B-4EE7-9315-0200C6A67AE0}"/>
            </a:ext>
          </a:extLst>
        </xdr:cNvPr>
        <xdr:cNvCxnSpPr/>
      </xdr:nvCxnSpPr>
      <xdr:spPr>
        <a:xfrm>
          <a:off x="17642680" y="4479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30</xdr:row>
      <xdr:rowOff>2382</xdr:rowOff>
    </xdr:from>
    <xdr:to>
      <xdr:col>124</xdr:col>
      <xdr:colOff>71436</xdr:colOff>
      <xdr:row>31</xdr:row>
      <xdr:rowOff>1</xdr:rowOff>
    </xdr:to>
    <xdr:cxnSp macro="">
      <xdr:nvCxnSpPr>
        <xdr:cNvPr id="243" name="직선 연결선 242">
          <a:extLst>
            <a:ext uri="{FF2B5EF4-FFF2-40B4-BE49-F238E27FC236}">
              <a16:creationId xmlns:a16="http://schemas.microsoft.com/office/drawing/2014/main" id="{0ED29D78-2883-4A2C-80F6-0870AAFA5BFB}"/>
            </a:ext>
          </a:extLst>
        </xdr:cNvPr>
        <xdr:cNvCxnSpPr/>
      </xdr:nvCxnSpPr>
      <xdr:spPr>
        <a:xfrm>
          <a:off x="17787936" y="4479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30</xdr:row>
      <xdr:rowOff>2382</xdr:rowOff>
    </xdr:from>
    <xdr:to>
      <xdr:col>125</xdr:col>
      <xdr:colOff>69055</xdr:colOff>
      <xdr:row>31</xdr:row>
      <xdr:rowOff>1</xdr:rowOff>
    </xdr:to>
    <xdr:cxnSp macro="">
      <xdr:nvCxnSpPr>
        <xdr:cNvPr id="244" name="직선 연결선 243">
          <a:extLst>
            <a:ext uri="{FF2B5EF4-FFF2-40B4-BE49-F238E27FC236}">
              <a16:creationId xmlns:a16="http://schemas.microsoft.com/office/drawing/2014/main" id="{BB302EA7-D4F9-4410-96A1-4CDDB9D461B3}"/>
            </a:ext>
          </a:extLst>
        </xdr:cNvPr>
        <xdr:cNvCxnSpPr/>
      </xdr:nvCxnSpPr>
      <xdr:spPr>
        <a:xfrm>
          <a:off x="17928430" y="4479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32</xdr:row>
      <xdr:rowOff>73819</xdr:rowOff>
    </xdr:from>
    <xdr:to>
      <xdr:col>126</xdr:col>
      <xdr:colOff>2381</xdr:colOff>
      <xdr:row>32</xdr:row>
      <xdr:rowOff>73819</xdr:rowOff>
    </xdr:to>
    <xdr:cxnSp macro="">
      <xdr:nvCxnSpPr>
        <xdr:cNvPr id="245" name="직선 연결선 244">
          <a:extLst>
            <a:ext uri="{FF2B5EF4-FFF2-40B4-BE49-F238E27FC236}">
              <a16:creationId xmlns:a16="http://schemas.microsoft.com/office/drawing/2014/main" id="{92AC4703-EED3-49EB-96E4-4321E2DB21A3}"/>
            </a:ext>
          </a:extLst>
        </xdr:cNvPr>
        <xdr:cNvCxnSpPr/>
      </xdr:nvCxnSpPr>
      <xdr:spPr>
        <a:xfrm>
          <a:off x="17002125" y="48363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32</xdr:row>
      <xdr:rowOff>0</xdr:rowOff>
    </xdr:from>
    <xdr:to>
      <xdr:col>119</xdr:col>
      <xdr:colOff>69056</xdr:colOff>
      <xdr:row>32</xdr:row>
      <xdr:rowOff>140494</xdr:rowOff>
    </xdr:to>
    <xdr:cxnSp macro="">
      <xdr:nvCxnSpPr>
        <xdr:cNvPr id="246" name="직선 연결선 245">
          <a:extLst>
            <a:ext uri="{FF2B5EF4-FFF2-40B4-BE49-F238E27FC236}">
              <a16:creationId xmlns:a16="http://schemas.microsoft.com/office/drawing/2014/main" id="{ADD70428-14E0-4A05-85E8-367CE16C0087}"/>
            </a:ext>
          </a:extLst>
        </xdr:cNvPr>
        <xdr:cNvCxnSpPr/>
      </xdr:nvCxnSpPr>
      <xdr:spPr>
        <a:xfrm>
          <a:off x="17071181" y="4762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32</xdr:row>
      <xdr:rowOff>0</xdr:rowOff>
    </xdr:from>
    <xdr:to>
      <xdr:col>120</xdr:col>
      <xdr:colOff>69056</xdr:colOff>
      <xdr:row>32</xdr:row>
      <xdr:rowOff>140494</xdr:rowOff>
    </xdr:to>
    <xdr:cxnSp macro="">
      <xdr:nvCxnSpPr>
        <xdr:cNvPr id="247" name="직선 연결선 246">
          <a:extLst>
            <a:ext uri="{FF2B5EF4-FFF2-40B4-BE49-F238E27FC236}">
              <a16:creationId xmlns:a16="http://schemas.microsoft.com/office/drawing/2014/main" id="{E1DDC53E-7BDC-4A6E-8F4A-BBEAC09BDEB9}"/>
            </a:ext>
          </a:extLst>
        </xdr:cNvPr>
        <xdr:cNvCxnSpPr/>
      </xdr:nvCxnSpPr>
      <xdr:spPr>
        <a:xfrm>
          <a:off x="17214056" y="4762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32</xdr:row>
      <xdr:rowOff>2381</xdr:rowOff>
    </xdr:from>
    <xdr:to>
      <xdr:col>121</xdr:col>
      <xdr:colOff>71437</xdr:colOff>
      <xdr:row>33</xdr:row>
      <xdr:rowOff>0</xdr:rowOff>
    </xdr:to>
    <xdr:cxnSp macro="">
      <xdr:nvCxnSpPr>
        <xdr:cNvPr id="248" name="직선 연결선 247">
          <a:extLst>
            <a:ext uri="{FF2B5EF4-FFF2-40B4-BE49-F238E27FC236}">
              <a16:creationId xmlns:a16="http://schemas.microsoft.com/office/drawing/2014/main" id="{8892D79E-3006-4F88-95DF-DEE96C7CCB15}"/>
            </a:ext>
          </a:extLst>
        </xdr:cNvPr>
        <xdr:cNvCxnSpPr/>
      </xdr:nvCxnSpPr>
      <xdr:spPr>
        <a:xfrm>
          <a:off x="17359312" y="47648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32</xdr:row>
      <xdr:rowOff>0</xdr:rowOff>
    </xdr:from>
    <xdr:to>
      <xdr:col>122</xdr:col>
      <xdr:colOff>69055</xdr:colOff>
      <xdr:row>32</xdr:row>
      <xdr:rowOff>140494</xdr:rowOff>
    </xdr:to>
    <xdr:cxnSp macro="">
      <xdr:nvCxnSpPr>
        <xdr:cNvPr id="249" name="직선 연결선 248">
          <a:extLst>
            <a:ext uri="{FF2B5EF4-FFF2-40B4-BE49-F238E27FC236}">
              <a16:creationId xmlns:a16="http://schemas.microsoft.com/office/drawing/2014/main" id="{6F0F118E-A228-489C-97D2-037E1439E7F4}"/>
            </a:ext>
          </a:extLst>
        </xdr:cNvPr>
        <xdr:cNvCxnSpPr/>
      </xdr:nvCxnSpPr>
      <xdr:spPr>
        <a:xfrm>
          <a:off x="17499805" y="4762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32</xdr:row>
      <xdr:rowOff>2382</xdr:rowOff>
    </xdr:from>
    <xdr:to>
      <xdr:col>123</xdr:col>
      <xdr:colOff>69055</xdr:colOff>
      <xdr:row>33</xdr:row>
      <xdr:rowOff>1</xdr:rowOff>
    </xdr:to>
    <xdr:cxnSp macro="">
      <xdr:nvCxnSpPr>
        <xdr:cNvPr id="250" name="직선 연결선 249">
          <a:extLst>
            <a:ext uri="{FF2B5EF4-FFF2-40B4-BE49-F238E27FC236}">
              <a16:creationId xmlns:a16="http://schemas.microsoft.com/office/drawing/2014/main" id="{C573BC64-B427-4997-B784-7D3314CF45BA}"/>
            </a:ext>
          </a:extLst>
        </xdr:cNvPr>
        <xdr:cNvCxnSpPr/>
      </xdr:nvCxnSpPr>
      <xdr:spPr>
        <a:xfrm>
          <a:off x="17642680" y="4764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32</xdr:row>
      <xdr:rowOff>2382</xdr:rowOff>
    </xdr:from>
    <xdr:to>
      <xdr:col>124</xdr:col>
      <xdr:colOff>71436</xdr:colOff>
      <xdr:row>33</xdr:row>
      <xdr:rowOff>1</xdr:rowOff>
    </xdr:to>
    <xdr:cxnSp macro="">
      <xdr:nvCxnSpPr>
        <xdr:cNvPr id="251" name="직선 연결선 250">
          <a:extLst>
            <a:ext uri="{FF2B5EF4-FFF2-40B4-BE49-F238E27FC236}">
              <a16:creationId xmlns:a16="http://schemas.microsoft.com/office/drawing/2014/main" id="{C84FED72-538C-4D51-9308-EDB88737668D}"/>
            </a:ext>
          </a:extLst>
        </xdr:cNvPr>
        <xdr:cNvCxnSpPr/>
      </xdr:nvCxnSpPr>
      <xdr:spPr>
        <a:xfrm>
          <a:off x="17787936" y="4764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32</xdr:row>
      <xdr:rowOff>2382</xdr:rowOff>
    </xdr:from>
    <xdr:to>
      <xdr:col>125</xdr:col>
      <xdr:colOff>69055</xdr:colOff>
      <xdr:row>33</xdr:row>
      <xdr:rowOff>1</xdr:rowOff>
    </xdr:to>
    <xdr:cxnSp macro="">
      <xdr:nvCxnSpPr>
        <xdr:cNvPr id="252" name="직선 연결선 251">
          <a:extLst>
            <a:ext uri="{FF2B5EF4-FFF2-40B4-BE49-F238E27FC236}">
              <a16:creationId xmlns:a16="http://schemas.microsoft.com/office/drawing/2014/main" id="{4915199A-955B-4A12-9554-8A916EBFAAE2}"/>
            </a:ext>
          </a:extLst>
        </xdr:cNvPr>
        <xdr:cNvCxnSpPr/>
      </xdr:nvCxnSpPr>
      <xdr:spPr>
        <a:xfrm>
          <a:off x="17928430" y="4764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34</xdr:row>
      <xdr:rowOff>73819</xdr:rowOff>
    </xdr:from>
    <xdr:to>
      <xdr:col>126</xdr:col>
      <xdr:colOff>2381</xdr:colOff>
      <xdr:row>34</xdr:row>
      <xdr:rowOff>73819</xdr:rowOff>
    </xdr:to>
    <xdr:cxnSp macro="">
      <xdr:nvCxnSpPr>
        <xdr:cNvPr id="253" name="직선 연결선 252">
          <a:extLst>
            <a:ext uri="{FF2B5EF4-FFF2-40B4-BE49-F238E27FC236}">
              <a16:creationId xmlns:a16="http://schemas.microsoft.com/office/drawing/2014/main" id="{83C87500-435D-4D77-90A2-4AE6D75EB580}"/>
            </a:ext>
          </a:extLst>
        </xdr:cNvPr>
        <xdr:cNvCxnSpPr/>
      </xdr:nvCxnSpPr>
      <xdr:spPr>
        <a:xfrm>
          <a:off x="17002125" y="51220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34</xdr:row>
      <xdr:rowOff>0</xdr:rowOff>
    </xdr:from>
    <xdr:to>
      <xdr:col>119</xdr:col>
      <xdr:colOff>69056</xdr:colOff>
      <xdr:row>34</xdr:row>
      <xdr:rowOff>140494</xdr:rowOff>
    </xdr:to>
    <xdr:cxnSp macro="">
      <xdr:nvCxnSpPr>
        <xdr:cNvPr id="254" name="직선 연결선 253">
          <a:extLst>
            <a:ext uri="{FF2B5EF4-FFF2-40B4-BE49-F238E27FC236}">
              <a16:creationId xmlns:a16="http://schemas.microsoft.com/office/drawing/2014/main" id="{312471A5-DDDC-4F9F-8616-0146A815CF8E}"/>
            </a:ext>
          </a:extLst>
        </xdr:cNvPr>
        <xdr:cNvCxnSpPr/>
      </xdr:nvCxnSpPr>
      <xdr:spPr>
        <a:xfrm>
          <a:off x="17071181" y="5048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34</xdr:row>
      <xdr:rowOff>0</xdr:rowOff>
    </xdr:from>
    <xdr:to>
      <xdr:col>120</xdr:col>
      <xdr:colOff>69056</xdr:colOff>
      <xdr:row>34</xdr:row>
      <xdr:rowOff>140494</xdr:rowOff>
    </xdr:to>
    <xdr:cxnSp macro="">
      <xdr:nvCxnSpPr>
        <xdr:cNvPr id="255" name="직선 연결선 254">
          <a:extLst>
            <a:ext uri="{FF2B5EF4-FFF2-40B4-BE49-F238E27FC236}">
              <a16:creationId xmlns:a16="http://schemas.microsoft.com/office/drawing/2014/main" id="{2E29BAB0-29EC-4ACA-8D8D-A45D09614BAF}"/>
            </a:ext>
          </a:extLst>
        </xdr:cNvPr>
        <xdr:cNvCxnSpPr/>
      </xdr:nvCxnSpPr>
      <xdr:spPr>
        <a:xfrm>
          <a:off x="17214056" y="5048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34</xdr:row>
      <xdr:rowOff>2381</xdr:rowOff>
    </xdr:from>
    <xdr:to>
      <xdr:col>121</xdr:col>
      <xdr:colOff>71437</xdr:colOff>
      <xdr:row>35</xdr:row>
      <xdr:rowOff>0</xdr:rowOff>
    </xdr:to>
    <xdr:cxnSp macro="">
      <xdr:nvCxnSpPr>
        <xdr:cNvPr id="256" name="직선 연결선 255">
          <a:extLst>
            <a:ext uri="{FF2B5EF4-FFF2-40B4-BE49-F238E27FC236}">
              <a16:creationId xmlns:a16="http://schemas.microsoft.com/office/drawing/2014/main" id="{02BB55C5-9868-458F-8B59-F153C8061CB6}"/>
            </a:ext>
          </a:extLst>
        </xdr:cNvPr>
        <xdr:cNvCxnSpPr/>
      </xdr:nvCxnSpPr>
      <xdr:spPr>
        <a:xfrm>
          <a:off x="17359312" y="50506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34</xdr:row>
      <xdr:rowOff>0</xdr:rowOff>
    </xdr:from>
    <xdr:to>
      <xdr:col>122</xdr:col>
      <xdr:colOff>69055</xdr:colOff>
      <xdr:row>34</xdr:row>
      <xdr:rowOff>140494</xdr:rowOff>
    </xdr:to>
    <xdr:cxnSp macro="">
      <xdr:nvCxnSpPr>
        <xdr:cNvPr id="257" name="직선 연결선 256">
          <a:extLst>
            <a:ext uri="{FF2B5EF4-FFF2-40B4-BE49-F238E27FC236}">
              <a16:creationId xmlns:a16="http://schemas.microsoft.com/office/drawing/2014/main" id="{D2591E89-1069-44E6-BD00-D77B60A81AC1}"/>
            </a:ext>
          </a:extLst>
        </xdr:cNvPr>
        <xdr:cNvCxnSpPr/>
      </xdr:nvCxnSpPr>
      <xdr:spPr>
        <a:xfrm>
          <a:off x="17499805" y="5048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34</xdr:row>
      <xdr:rowOff>2382</xdr:rowOff>
    </xdr:from>
    <xdr:to>
      <xdr:col>123</xdr:col>
      <xdr:colOff>69055</xdr:colOff>
      <xdr:row>35</xdr:row>
      <xdr:rowOff>1</xdr:rowOff>
    </xdr:to>
    <xdr:cxnSp macro="">
      <xdr:nvCxnSpPr>
        <xdr:cNvPr id="258" name="직선 연결선 257">
          <a:extLst>
            <a:ext uri="{FF2B5EF4-FFF2-40B4-BE49-F238E27FC236}">
              <a16:creationId xmlns:a16="http://schemas.microsoft.com/office/drawing/2014/main" id="{7735CE89-4ABC-420C-BF6B-99F4974DCF7C}"/>
            </a:ext>
          </a:extLst>
        </xdr:cNvPr>
        <xdr:cNvCxnSpPr/>
      </xdr:nvCxnSpPr>
      <xdr:spPr>
        <a:xfrm>
          <a:off x="17642680" y="5050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34</xdr:row>
      <xdr:rowOff>2382</xdr:rowOff>
    </xdr:from>
    <xdr:to>
      <xdr:col>124</xdr:col>
      <xdr:colOff>71436</xdr:colOff>
      <xdr:row>35</xdr:row>
      <xdr:rowOff>1</xdr:rowOff>
    </xdr:to>
    <xdr:cxnSp macro="">
      <xdr:nvCxnSpPr>
        <xdr:cNvPr id="259" name="직선 연결선 258">
          <a:extLst>
            <a:ext uri="{FF2B5EF4-FFF2-40B4-BE49-F238E27FC236}">
              <a16:creationId xmlns:a16="http://schemas.microsoft.com/office/drawing/2014/main" id="{F9CA2EAC-94FF-478F-B7DF-D72B4DA67738}"/>
            </a:ext>
          </a:extLst>
        </xdr:cNvPr>
        <xdr:cNvCxnSpPr/>
      </xdr:nvCxnSpPr>
      <xdr:spPr>
        <a:xfrm>
          <a:off x="17787936" y="5050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34</xdr:row>
      <xdr:rowOff>2382</xdr:rowOff>
    </xdr:from>
    <xdr:to>
      <xdr:col>125</xdr:col>
      <xdr:colOff>69055</xdr:colOff>
      <xdr:row>35</xdr:row>
      <xdr:rowOff>1</xdr:rowOff>
    </xdr:to>
    <xdr:cxnSp macro="">
      <xdr:nvCxnSpPr>
        <xdr:cNvPr id="260" name="직선 연결선 259">
          <a:extLst>
            <a:ext uri="{FF2B5EF4-FFF2-40B4-BE49-F238E27FC236}">
              <a16:creationId xmlns:a16="http://schemas.microsoft.com/office/drawing/2014/main" id="{7DEE6926-2684-47E8-889E-290C7A7FC6DA}"/>
            </a:ext>
          </a:extLst>
        </xdr:cNvPr>
        <xdr:cNvCxnSpPr/>
      </xdr:nvCxnSpPr>
      <xdr:spPr>
        <a:xfrm>
          <a:off x="17928430" y="5050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36</xdr:row>
      <xdr:rowOff>73819</xdr:rowOff>
    </xdr:from>
    <xdr:to>
      <xdr:col>126</xdr:col>
      <xdr:colOff>2381</xdr:colOff>
      <xdr:row>36</xdr:row>
      <xdr:rowOff>73819</xdr:rowOff>
    </xdr:to>
    <xdr:cxnSp macro="">
      <xdr:nvCxnSpPr>
        <xdr:cNvPr id="261" name="직선 연결선 260">
          <a:extLst>
            <a:ext uri="{FF2B5EF4-FFF2-40B4-BE49-F238E27FC236}">
              <a16:creationId xmlns:a16="http://schemas.microsoft.com/office/drawing/2014/main" id="{4E8852B9-E915-4079-8178-2DDD85E95920}"/>
            </a:ext>
          </a:extLst>
        </xdr:cNvPr>
        <xdr:cNvCxnSpPr/>
      </xdr:nvCxnSpPr>
      <xdr:spPr>
        <a:xfrm>
          <a:off x="17002125" y="54078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36</xdr:row>
      <xdr:rowOff>0</xdr:rowOff>
    </xdr:from>
    <xdr:to>
      <xdr:col>119</xdr:col>
      <xdr:colOff>69056</xdr:colOff>
      <xdr:row>36</xdr:row>
      <xdr:rowOff>140494</xdr:rowOff>
    </xdr:to>
    <xdr:cxnSp macro="">
      <xdr:nvCxnSpPr>
        <xdr:cNvPr id="262" name="직선 연결선 261">
          <a:extLst>
            <a:ext uri="{FF2B5EF4-FFF2-40B4-BE49-F238E27FC236}">
              <a16:creationId xmlns:a16="http://schemas.microsoft.com/office/drawing/2014/main" id="{CC9EC5D7-7E27-4849-B0F2-9104A9122FD4}"/>
            </a:ext>
          </a:extLst>
        </xdr:cNvPr>
        <xdr:cNvCxnSpPr/>
      </xdr:nvCxnSpPr>
      <xdr:spPr>
        <a:xfrm>
          <a:off x="17071181" y="5334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36</xdr:row>
      <xdr:rowOff>0</xdr:rowOff>
    </xdr:from>
    <xdr:to>
      <xdr:col>120</xdr:col>
      <xdr:colOff>69056</xdr:colOff>
      <xdr:row>36</xdr:row>
      <xdr:rowOff>140494</xdr:rowOff>
    </xdr:to>
    <xdr:cxnSp macro="">
      <xdr:nvCxnSpPr>
        <xdr:cNvPr id="263" name="직선 연결선 262">
          <a:extLst>
            <a:ext uri="{FF2B5EF4-FFF2-40B4-BE49-F238E27FC236}">
              <a16:creationId xmlns:a16="http://schemas.microsoft.com/office/drawing/2014/main" id="{63466AFA-05F1-4AEC-B337-E2B641037B63}"/>
            </a:ext>
          </a:extLst>
        </xdr:cNvPr>
        <xdr:cNvCxnSpPr/>
      </xdr:nvCxnSpPr>
      <xdr:spPr>
        <a:xfrm>
          <a:off x="17214056" y="5334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36</xdr:row>
      <xdr:rowOff>2381</xdr:rowOff>
    </xdr:from>
    <xdr:to>
      <xdr:col>121</xdr:col>
      <xdr:colOff>71437</xdr:colOff>
      <xdr:row>37</xdr:row>
      <xdr:rowOff>0</xdr:rowOff>
    </xdr:to>
    <xdr:cxnSp macro="">
      <xdr:nvCxnSpPr>
        <xdr:cNvPr id="264" name="직선 연결선 263">
          <a:extLst>
            <a:ext uri="{FF2B5EF4-FFF2-40B4-BE49-F238E27FC236}">
              <a16:creationId xmlns:a16="http://schemas.microsoft.com/office/drawing/2014/main" id="{04D1504F-644E-4276-9A19-F63C313EF737}"/>
            </a:ext>
          </a:extLst>
        </xdr:cNvPr>
        <xdr:cNvCxnSpPr/>
      </xdr:nvCxnSpPr>
      <xdr:spPr>
        <a:xfrm>
          <a:off x="17359312" y="53363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36</xdr:row>
      <xdr:rowOff>0</xdr:rowOff>
    </xdr:from>
    <xdr:to>
      <xdr:col>122</xdr:col>
      <xdr:colOff>69055</xdr:colOff>
      <xdr:row>36</xdr:row>
      <xdr:rowOff>140494</xdr:rowOff>
    </xdr:to>
    <xdr:cxnSp macro="">
      <xdr:nvCxnSpPr>
        <xdr:cNvPr id="265" name="직선 연결선 264">
          <a:extLst>
            <a:ext uri="{FF2B5EF4-FFF2-40B4-BE49-F238E27FC236}">
              <a16:creationId xmlns:a16="http://schemas.microsoft.com/office/drawing/2014/main" id="{EA31FB98-CB81-4A36-8F55-1BBF16353078}"/>
            </a:ext>
          </a:extLst>
        </xdr:cNvPr>
        <xdr:cNvCxnSpPr/>
      </xdr:nvCxnSpPr>
      <xdr:spPr>
        <a:xfrm>
          <a:off x="17499805" y="5334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36</xdr:row>
      <xdr:rowOff>2382</xdr:rowOff>
    </xdr:from>
    <xdr:to>
      <xdr:col>123</xdr:col>
      <xdr:colOff>69055</xdr:colOff>
      <xdr:row>37</xdr:row>
      <xdr:rowOff>1</xdr:rowOff>
    </xdr:to>
    <xdr:cxnSp macro="">
      <xdr:nvCxnSpPr>
        <xdr:cNvPr id="266" name="직선 연결선 265">
          <a:extLst>
            <a:ext uri="{FF2B5EF4-FFF2-40B4-BE49-F238E27FC236}">
              <a16:creationId xmlns:a16="http://schemas.microsoft.com/office/drawing/2014/main" id="{49391E9A-43A9-423D-B05E-3547165C50EF}"/>
            </a:ext>
          </a:extLst>
        </xdr:cNvPr>
        <xdr:cNvCxnSpPr/>
      </xdr:nvCxnSpPr>
      <xdr:spPr>
        <a:xfrm>
          <a:off x="17642680" y="5336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36</xdr:row>
      <xdr:rowOff>2382</xdr:rowOff>
    </xdr:from>
    <xdr:to>
      <xdr:col>124</xdr:col>
      <xdr:colOff>71436</xdr:colOff>
      <xdr:row>37</xdr:row>
      <xdr:rowOff>1</xdr:rowOff>
    </xdr:to>
    <xdr:cxnSp macro="">
      <xdr:nvCxnSpPr>
        <xdr:cNvPr id="267" name="직선 연결선 266">
          <a:extLst>
            <a:ext uri="{FF2B5EF4-FFF2-40B4-BE49-F238E27FC236}">
              <a16:creationId xmlns:a16="http://schemas.microsoft.com/office/drawing/2014/main" id="{AF9BB86F-16D3-489E-813C-DD18D45C833D}"/>
            </a:ext>
          </a:extLst>
        </xdr:cNvPr>
        <xdr:cNvCxnSpPr/>
      </xdr:nvCxnSpPr>
      <xdr:spPr>
        <a:xfrm>
          <a:off x="17787936" y="5336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36</xdr:row>
      <xdr:rowOff>2382</xdr:rowOff>
    </xdr:from>
    <xdr:to>
      <xdr:col>125</xdr:col>
      <xdr:colOff>69055</xdr:colOff>
      <xdr:row>37</xdr:row>
      <xdr:rowOff>1</xdr:rowOff>
    </xdr:to>
    <xdr:cxnSp macro="">
      <xdr:nvCxnSpPr>
        <xdr:cNvPr id="268" name="직선 연결선 267">
          <a:extLst>
            <a:ext uri="{FF2B5EF4-FFF2-40B4-BE49-F238E27FC236}">
              <a16:creationId xmlns:a16="http://schemas.microsoft.com/office/drawing/2014/main" id="{DBFF669B-6AAF-4312-A7C3-1AC290BF7F9F}"/>
            </a:ext>
          </a:extLst>
        </xdr:cNvPr>
        <xdr:cNvCxnSpPr/>
      </xdr:nvCxnSpPr>
      <xdr:spPr>
        <a:xfrm>
          <a:off x="17928430" y="5336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38</xdr:row>
      <xdr:rowOff>73819</xdr:rowOff>
    </xdr:from>
    <xdr:to>
      <xdr:col>126</xdr:col>
      <xdr:colOff>2381</xdr:colOff>
      <xdr:row>38</xdr:row>
      <xdr:rowOff>73819</xdr:rowOff>
    </xdr:to>
    <xdr:cxnSp macro="">
      <xdr:nvCxnSpPr>
        <xdr:cNvPr id="269" name="직선 연결선 268">
          <a:extLst>
            <a:ext uri="{FF2B5EF4-FFF2-40B4-BE49-F238E27FC236}">
              <a16:creationId xmlns:a16="http://schemas.microsoft.com/office/drawing/2014/main" id="{27A59AB4-34B5-46D1-AAD4-355C707B4BC6}"/>
            </a:ext>
          </a:extLst>
        </xdr:cNvPr>
        <xdr:cNvCxnSpPr/>
      </xdr:nvCxnSpPr>
      <xdr:spPr>
        <a:xfrm>
          <a:off x="17002125" y="56935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38</xdr:row>
      <xdr:rowOff>0</xdr:rowOff>
    </xdr:from>
    <xdr:to>
      <xdr:col>119</xdr:col>
      <xdr:colOff>69056</xdr:colOff>
      <xdr:row>38</xdr:row>
      <xdr:rowOff>140494</xdr:rowOff>
    </xdr:to>
    <xdr:cxnSp macro="">
      <xdr:nvCxnSpPr>
        <xdr:cNvPr id="270" name="직선 연결선 269">
          <a:extLst>
            <a:ext uri="{FF2B5EF4-FFF2-40B4-BE49-F238E27FC236}">
              <a16:creationId xmlns:a16="http://schemas.microsoft.com/office/drawing/2014/main" id="{327AD760-4664-4587-9331-E430356A30FD}"/>
            </a:ext>
          </a:extLst>
        </xdr:cNvPr>
        <xdr:cNvCxnSpPr/>
      </xdr:nvCxnSpPr>
      <xdr:spPr>
        <a:xfrm>
          <a:off x="17071181" y="5619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38</xdr:row>
      <xdr:rowOff>0</xdr:rowOff>
    </xdr:from>
    <xdr:to>
      <xdr:col>120</xdr:col>
      <xdr:colOff>69056</xdr:colOff>
      <xdr:row>38</xdr:row>
      <xdr:rowOff>140494</xdr:rowOff>
    </xdr:to>
    <xdr:cxnSp macro="">
      <xdr:nvCxnSpPr>
        <xdr:cNvPr id="271" name="직선 연결선 270">
          <a:extLst>
            <a:ext uri="{FF2B5EF4-FFF2-40B4-BE49-F238E27FC236}">
              <a16:creationId xmlns:a16="http://schemas.microsoft.com/office/drawing/2014/main" id="{8C51439A-4DE2-4011-800F-152811B8165E}"/>
            </a:ext>
          </a:extLst>
        </xdr:cNvPr>
        <xdr:cNvCxnSpPr/>
      </xdr:nvCxnSpPr>
      <xdr:spPr>
        <a:xfrm>
          <a:off x="17214056" y="5619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38</xdr:row>
      <xdr:rowOff>2381</xdr:rowOff>
    </xdr:from>
    <xdr:to>
      <xdr:col>121</xdr:col>
      <xdr:colOff>71437</xdr:colOff>
      <xdr:row>39</xdr:row>
      <xdr:rowOff>0</xdr:rowOff>
    </xdr:to>
    <xdr:cxnSp macro="">
      <xdr:nvCxnSpPr>
        <xdr:cNvPr id="272" name="직선 연결선 271">
          <a:extLst>
            <a:ext uri="{FF2B5EF4-FFF2-40B4-BE49-F238E27FC236}">
              <a16:creationId xmlns:a16="http://schemas.microsoft.com/office/drawing/2014/main" id="{7A35EC79-451E-4787-A482-77D253FD14ED}"/>
            </a:ext>
          </a:extLst>
        </xdr:cNvPr>
        <xdr:cNvCxnSpPr/>
      </xdr:nvCxnSpPr>
      <xdr:spPr>
        <a:xfrm>
          <a:off x="17359312" y="56221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38</xdr:row>
      <xdr:rowOff>0</xdr:rowOff>
    </xdr:from>
    <xdr:to>
      <xdr:col>122</xdr:col>
      <xdr:colOff>69055</xdr:colOff>
      <xdr:row>38</xdr:row>
      <xdr:rowOff>140494</xdr:rowOff>
    </xdr:to>
    <xdr:cxnSp macro="">
      <xdr:nvCxnSpPr>
        <xdr:cNvPr id="273" name="직선 연결선 272">
          <a:extLst>
            <a:ext uri="{FF2B5EF4-FFF2-40B4-BE49-F238E27FC236}">
              <a16:creationId xmlns:a16="http://schemas.microsoft.com/office/drawing/2014/main" id="{755594F5-1238-4216-9541-D903BB5C243B}"/>
            </a:ext>
          </a:extLst>
        </xdr:cNvPr>
        <xdr:cNvCxnSpPr/>
      </xdr:nvCxnSpPr>
      <xdr:spPr>
        <a:xfrm>
          <a:off x="17499805" y="5619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38</xdr:row>
      <xdr:rowOff>2382</xdr:rowOff>
    </xdr:from>
    <xdr:to>
      <xdr:col>123</xdr:col>
      <xdr:colOff>69055</xdr:colOff>
      <xdr:row>39</xdr:row>
      <xdr:rowOff>1</xdr:rowOff>
    </xdr:to>
    <xdr:cxnSp macro="">
      <xdr:nvCxnSpPr>
        <xdr:cNvPr id="274" name="직선 연결선 273">
          <a:extLst>
            <a:ext uri="{FF2B5EF4-FFF2-40B4-BE49-F238E27FC236}">
              <a16:creationId xmlns:a16="http://schemas.microsoft.com/office/drawing/2014/main" id="{E774CAA9-BA37-42D8-A8EA-3EA1A54791EB}"/>
            </a:ext>
          </a:extLst>
        </xdr:cNvPr>
        <xdr:cNvCxnSpPr/>
      </xdr:nvCxnSpPr>
      <xdr:spPr>
        <a:xfrm>
          <a:off x="17642680" y="5622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38</xdr:row>
      <xdr:rowOff>2382</xdr:rowOff>
    </xdr:from>
    <xdr:to>
      <xdr:col>124</xdr:col>
      <xdr:colOff>71436</xdr:colOff>
      <xdr:row>39</xdr:row>
      <xdr:rowOff>1</xdr:rowOff>
    </xdr:to>
    <xdr:cxnSp macro="">
      <xdr:nvCxnSpPr>
        <xdr:cNvPr id="275" name="직선 연결선 274">
          <a:extLst>
            <a:ext uri="{FF2B5EF4-FFF2-40B4-BE49-F238E27FC236}">
              <a16:creationId xmlns:a16="http://schemas.microsoft.com/office/drawing/2014/main" id="{2C1F3731-D879-4430-9344-DBD85D51B5C1}"/>
            </a:ext>
          </a:extLst>
        </xdr:cNvPr>
        <xdr:cNvCxnSpPr/>
      </xdr:nvCxnSpPr>
      <xdr:spPr>
        <a:xfrm>
          <a:off x="17787936" y="5622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38</xdr:row>
      <xdr:rowOff>2382</xdr:rowOff>
    </xdr:from>
    <xdr:to>
      <xdr:col>125</xdr:col>
      <xdr:colOff>69055</xdr:colOff>
      <xdr:row>39</xdr:row>
      <xdr:rowOff>1</xdr:rowOff>
    </xdr:to>
    <xdr:cxnSp macro="">
      <xdr:nvCxnSpPr>
        <xdr:cNvPr id="276" name="직선 연결선 275">
          <a:extLst>
            <a:ext uri="{FF2B5EF4-FFF2-40B4-BE49-F238E27FC236}">
              <a16:creationId xmlns:a16="http://schemas.microsoft.com/office/drawing/2014/main" id="{930510E0-9893-4CB1-AA3C-8209A901763D}"/>
            </a:ext>
          </a:extLst>
        </xdr:cNvPr>
        <xdr:cNvCxnSpPr/>
      </xdr:nvCxnSpPr>
      <xdr:spPr>
        <a:xfrm>
          <a:off x="17928430" y="5622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40</xdr:row>
      <xdr:rowOff>73819</xdr:rowOff>
    </xdr:from>
    <xdr:to>
      <xdr:col>126</xdr:col>
      <xdr:colOff>2381</xdr:colOff>
      <xdr:row>40</xdr:row>
      <xdr:rowOff>73819</xdr:rowOff>
    </xdr:to>
    <xdr:cxnSp macro="">
      <xdr:nvCxnSpPr>
        <xdr:cNvPr id="277" name="직선 연결선 276">
          <a:extLst>
            <a:ext uri="{FF2B5EF4-FFF2-40B4-BE49-F238E27FC236}">
              <a16:creationId xmlns:a16="http://schemas.microsoft.com/office/drawing/2014/main" id="{20054DC5-6340-47D5-8114-481F6DE240C1}"/>
            </a:ext>
          </a:extLst>
        </xdr:cNvPr>
        <xdr:cNvCxnSpPr/>
      </xdr:nvCxnSpPr>
      <xdr:spPr>
        <a:xfrm>
          <a:off x="17002125" y="59793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40</xdr:row>
      <xdr:rowOff>0</xdr:rowOff>
    </xdr:from>
    <xdr:to>
      <xdr:col>119</xdr:col>
      <xdr:colOff>69056</xdr:colOff>
      <xdr:row>40</xdr:row>
      <xdr:rowOff>140494</xdr:rowOff>
    </xdr:to>
    <xdr:cxnSp macro="">
      <xdr:nvCxnSpPr>
        <xdr:cNvPr id="278" name="직선 연결선 277">
          <a:extLst>
            <a:ext uri="{FF2B5EF4-FFF2-40B4-BE49-F238E27FC236}">
              <a16:creationId xmlns:a16="http://schemas.microsoft.com/office/drawing/2014/main" id="{9B5EC088-1E50-4B71-9408-26EA9319922F}"/>
            </a:ext>
          </a:extLst>
        </xdr:cNvPr>
        <xdr:cNvCxnSpPr/>
      </xdr:nvCxnSpPr>
      <xdr:spPr>
        <a:xfrm>
          <a:off x="17071181" y="5905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40</xdr:row>
      <xdr:rowOff>0</xdr:rowOff>
    </xdr:from>
    <xdr:to>
      <xdr:col>120</xdr:col>
      <xdr:colOff>69056</xdr:colOff>
      <xdr:row>40</xdr:row>
      <xdr:rowOff>140494</xdr:rowOff>
    </xdr:to>
    <xdr:cxnSp macro="">
      <xdr:nvCxnSpPr>
        <xdr:cNvPr id="279" name="직선 연결선 278">
          <a:extLst>
            <a:ext uri="{FF2B5EF4-FFF2-40B4-BE49-F238E27FC236}">
              <a16:creationId xmlns:a16="http://schemas.microsoft.com/office/drawing/2014/main" id="{3B0E0482-8EAB-43C6-9CE9-D4554B08653C}"/>
            </a:ext>
          </a:extLst>
        </xdr:cNvPr>
        <xdr:cNvCxnSpPr/>
      </xdr:nvCxnSpPr>
      <xdr:spPr>
        <a:xfrm>
          <a:off x="17214056" y="5905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40</xdr:row>
      <xdr:rowOff>2381</xdr:rowOff>
    </xdr:from>
    <xdr:to>
      <xdr:col>121</xdr:col>
      <xdr:colOff>71437</xdr:colOff>
      <xdr:row>41</xdr:row>
      <xdr:rowOff>0</xdr:rowOff>
    </xdr:to>
    <xdr:cxnSp macro="">
      <xdr:nvCxnSpPr>
        <xdr:cNvPr id="280" name="직선 연결선 279">
          <a:extLst>
            <a:ext uri="{FF2B5EF4-FFF2-40B4-BE49-F238E27FC236}">
              <a16:creationId xmlns:a16="http://schemas.microsoft.com/office/drawing/2014/main" id="{9FBB58E3-1F11-40AF-BB83-601DDC163CFB}"/>
            </a:ext>
          </a:extLst>
        </xdr:cNvPr>
        <xdr:cNvCxnSpPr/>
      </xdr:nvCxnSpPr>
      <xdr:spPr>
        <a:xfrm>
          <a:off x="17359312" y="59078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40</xdr:row>
      <xdr:rowOff>0</xdr:rowOff>
    </xdr:from>
    <xdr:to>
      <xdr:col>122</xdr:col>
      <xdr:colOff>69055</xdr:colOff>
      <xdr:row>40</xdr:row>
      <xdr:rowOff>140494</xdr:rowOff>
    </xdr:to>
    <xdr:cxnSp macro="">
      <xdr:nvCxnSpPr>
        <xdr:cNvPr id="281" name="직선 연결선 280">
          <a:extLst>
            <a:ext uri="{FF2B5EF4-FFF2-40B4-BE49-F238E27FC236}">
              <a16:creationId xmlns:a16="http://schemas.microsoft.com/office/drawing/2014/main" id="{26F0FA95-0A91-492C-9E5A-44951452BBBB}"/>
            </a:ext>
          </a:extLst>
        </xdr:cNvPr>
        <xdr:cNvCxnSpPr/>
      </xdr:nvCxnSpPr>
      <xdr:spPr>
        <a:xfrm>
          <a:off x="17499805" y="5905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40</xdr:row>
      <xdr:rowOff>2382</xdr:rowOff>
    </xdr:from>
    <xdr:to>
      <xdr:col>123</xdr:col>
      <xdr:colOff>69055</xdr:colOff>
      <xdr:row>41</xdr:row>
      <xdr:rowOff>1</xdr:rowOff>
    </xdr:to>
    <xdr:cxnSp macro="">
      <xdr:nvCxnSpPr>
        <xdr:cNvPr id="282" name="직선 연결선 281">
          <a:extLst>
            <a:ext uri="{FF2B5EF4-FFF2-40B4-BE49-F238E27FC236}">
              <a16:creationId xmlns:a16="http://schemas.microsoft.com/office/drawing/2014/main" id="{9D9CFEBE-0A7B-49F3-8267-14D89C86978C}"/>
            </a:ext>
          </a:extLst>
        </xdr:cNvPr>
        <xdr:cNvCxnSpPr/>
      </xdr:nvCxnSpPr>
      <xdr:spPr>
        <a:xfrm>
          <a:off x="17642680" y="5907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40</xdr:row>
      <xdr:rowOff>2382</xdr:rowOff>
    </xdr:from>
    <xdr:to>
      <xdr:col>124</xdr:col>
      <xdr:colOff>71436</xdr:colOff>
      <xdr:row>41</xdr:row>
      <xdr:rowOff>1</xdr:rowOff>
    </xdr:to>
    <xdr:cxnSp macro="">
      <xdr:nvCxnSpPr>
        <xdr:cNvPr id="283" name="직선 연결선 282">
          <a:extLst>
            <a:ext uri="{FF2B5EF4-FFF2-40B4-BE49-F238E27FC236}">
              <a16:creationId xmlns:a16="http://schemas.microsoft.com/office/drawing/2014/main" id="{13C53E37-D644-4C17-96A1-0F1E43595978}"/>
            </a:ext>
          </a:extLst>
        </xdr:cNvPr>
        <xdr:cNvCxnSpPr/>
      </xdr:nvCxnSpPr>
      <xdr:spPr>
        <a:xfrm>
          <a:off x="17787936" y="5907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40</xdr:row>
      <xdr:rowOff>2382</xdr:rowOff>
    </xdr:from>
    <xdr:to>
      <xdr:col>125</xdr:col>
      <xdr:colOff>69055</xdr:colOff>
      <xdr:row>41</xdr:row>
      <xdr:rowOff>1</xdr:rowOff>
    </xdr:to>
    <xdr:cxnSp macro="">
      <xdr:nvCxnSpPr>
        <xdr:cNvPr id="284" name="직선 연결선 283">
          <a:extLst>
            <a:ext uri="{FF2B5EF4-FFF2-40B4-BE49-F238E27FC236}">
              <a16:creationId xmlns:a16="http://schemas.microsoft.com/office/drawing/2014/main" id="{B281CA27-AA23-4846-B4C9-4F2E8DC757A8}"/>
            </a:ext>
          </a:extLst>
        </xdr:cNvPr>
        <xdr:cNvCxnSpPr/>
      </xdr:nvCxnSpPr>
      <xdr:spPr>
        <a:xfrm>
          <a:off x="17928430" y="5907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42</xdr:row>
      <xdr:rowOff>73819</xdr:rowOff>
    </xdr:from>
    <xdr:to>
      <xdr:col>126</xdr:col>
      <xdr:colOff>2381</xdr:colOff>
      <xdr:row>42</xdr:row>
      <xdr:rowOff>73819</xdr:rowOff>
    </xdr:to>
    <xdr:cxnSp macro="">
      <xdr:nvCxnSpPr>
        <xdr:cNvPr id="285" name="직선 연결선 284">
          <a:extLst>
            <a:ext uri="{FF2B5EF4-FFF2-40B4-BE49-F238E27FC236}">
              <a16:creationId xmlns:a16="http://schemas.microsoft.com/office/drawing/2014/main" id="{694ADF57-5D1F-4E4F-8E72-882BD07E3B1D}"/>
            </a:ext>
          </a:extLst>
        </xdr:cNvPr>
        <xdr:cNvCxnSpPr/>
      </xdr:nvCxnSpPr>
      <xdr:spPr>
        <a:xfrm>
          <a:off x="17002125" y="62650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42</xdr:row>
      <xdr:rowOff>0</xdr:rowOff>
    </xdr:from>
    <xdr:to>
      <xdr:col>119</xdr:col>
      <xdr:colOff>69056</xdr:colOff>
      <xdr:row>42</xdr:row>
      <xdr:rowOff>140494</xdr:rowOff>
    </xdr:to>
    <xdr:cxnSp macro="">
      <xdr:nvCxnSpPr>
        <xdr:cNvPr id="286" name="직선 연결선 285">
          <a:extLst>
            <a:ext uri="{FF2B5EF4-FFF2-40B4-BE49-F238E27FC236}">
              <a16:creationId xmlns:a16="http://schemas.microsoft.com/office/drawing/2014/main" id="{8DC4D74B-A21B-460F-8CF9-8C9598F145BB}"/>
            </a:ext>
          </a:extLst>
        </xdr:cNvPr>
        <xdr:cNvCxnSpPr/>
      </xdr:nvCxnSpPr>
      <xdr:spPr>
        <a:xfrm>
          <a:off x="17071181" y="6191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42</xdr:row>
      <xdr:rowOff>0</xdr:rowOff>
    </xdr:from>
    <xdr:to>
      <xdr:col>120</xdr:col>
      <xdr:colOff>69056</xdr:colOff>
      <xdr:row>42</xdr:row>
      <xdr:rowOff>140494</xdr:rowOff>
    </xdr:to>
    <xdr:cxnSp macro="">
      <xdr:nvCxnSpPr>
        <xdr:cNvPr id="287" name="직선 연결선 286">
          <a:extLst>
            <a:ext uri="{FF2B5EF4-FFF2-40B4-BE49-F238E27FC236}">
              <a16:creationId xmlns:a16="http://schemas.microsoft.com/office/drawing/2014/main" id="{7BF65073-B4A4-4648-966C-D58B00EC7FCB}"/>
            </a:ext>
          </a:extLst>
        </xdr:cNvPr>
        <xdr:cNvCxnSpPr/>
      </xdr:nvCxnSpPr>
      <xdr:spPr>
        <a:xfrm>
          <a:off x="17214056" y="6191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42</xdr:row>
      <xdr:rowOff>2381</xdr:rowOff>
    </xdr:from>
    <xdr:to>
      <xdr:col>121</xdr:col>
      <xdr:colOff>71437</xdr:colOff>
      <xdr:row>43</xdr:row>
      <xdr:rowOff>0</xdr:rowOff>
    </xdr:to>
    <xdr:cxnSp macro="">
      <xdr:nvCxnSpPr>
        <xdr:cNvPr id="288" name="직선 연결선 287">
          <a:extLst>
            <a:ext uri="{FF2B5EF4-FFF2-40B4-BE49-F238E27FC236}">
              <a16:creationId xmlns:a16="http://schemas.microsoft.com/office/drawing/2014/main" id="{B53E94AE-0372-4571-85A1-D74EBCB77D5D}"/>
            </a:ext>
          </a:extLst>
        </xdr:cNvPr>
        <xdr:cNvCxnSpPr/>
      </xdr:nvCxnSpPr>
      <xdr:spPr>
        <a:xfrm>
          <a:off x="17359312" y="61936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42</xdr:row>
      <xdr:rowOff>0</xdr:rowOff>
    </xdr:from>
    <xdr:to>
      <xdr:col>122</xdr:col>
      <xdr:colOff>69055</xdr:colOff>
      <xdr:row>42</xdr:row>
      <xdr:rowOff>140494</xdr:rowOff>
    </xdr:to>
    <xdr:cxnSp macro="">
      <xdr:nvCxnSpPr>
        <xdr:cNvPr id="289" name="직선 연결선 288">
          <a:extLst>
            <a:ext uri="{FF2B5EF4-FFF2-40B4-BE49-F238E27FC236}">
              <a16:creationId xmlns:a16="http://schemas.microsoft.com/office/drawing/2014/main" id="{93DC8645-AEA1-4086-B738-185E739A23F5}"/>
            </a:ext>
          </a:extLst>
        </xdr:cNvPr>
        <xdr:cNvCxnSpPr/>
      </xdr:nvCxnSpPr>
      <xdr:spPr>
        <a:xfrm>
          <a:off x="17499805" y="6191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42</xdr:row>
      <xdr:rowOff>2382</xdr:rowOff>
    </xdr:from>
    <xdr:to>
      <xdr:col>123</xdr:col>
      <xdr:colOff>69055</xdr:colOff>
      <xdr:row>43</xdr:row>
      <xdr:rowOff>1</xdr:rowOff>
    </xdr:to>
    <xdr:cxnSp macro="">
      <xdr:nvCxnSpPr>
        <xdr:cNvPr id="290" name="직선 연결선 289">
          <a:extLst>
            <a:ext uri="{FF2B5EF4-FFF2-40B4-BE49-F238E27FC236}">
              <a16:creationId xmlns:a16="http://schemas.microsoft.com/office/drawing/2014/main" id="{1332B10D-1D9B-4D8C-ABAE-913B93371F7C}"/>
            </a:ext>
          </a:extLst>
        </xdr:cNvPr>
        <xdr:cNvCxnSpPr/>
      </xdr:nvCxnSpPr>
      <xdr:spPr>
        <a:xfrm>
          <a:off x="17642680" y="6193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42</xdr:row>
      <xdr:rowOff>2382</xdr:rowOff>
    </xdr:from>
    <xdr:to>
      <xdr:col>124</xdr:col>
      <xdr:colOff>71436</xdr:colOff>
      <xdr:row>43</xdr:row>
      <xdr:rowOff>1</xdr:rowOff>
    </xdr:to>
    <xdr:cxnSp macro="">
      <xdr:nvCxnSpPr>
        <xdr:cNvPr id="291" name="직선 연결선 290">
          <a:extLst>
            <a:ext uri="{FF2B5EF4-FFF2-40B4-BE49-F238E27FC236}">
              <a16:creationId xmlns:a16="http://schemas.microsoft.com/office/drawing/2014/main" id="{69D5DA2B-5F0B-4C7D-BDC8-8AB868CAE73B}"/>
            </a:ext>
          </a:extLst>
        </xdr:cNvPr>
        <xdr:cNvCxnSpPr/>
      </xdr:nvCxnSpPr>
      <xdr:spPr>
        <a:xfrm>
          <a:off x="17787936" y="6193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42</xdr:row>
      <xdr:rowOff>2382</xdr:rowOff>
    </xdr:from>
    <xdr:to>
      <xdr:col>125</xdr:col>
      <xdr:colOff>69055</xdr:colOff>
      <xdr:row>43</xdr:row>
      <xdr:rowOff>1</xdr:rowOff>
    </xdr:to>
    <xdr:cxnSp macro="">
      <xdr:nvCxnSpPr>
        <xdr:cNvPr id="292" name="직선 연결선 291">
          <a:extLst>
            <a:ext uri="{FF2B5EF4-FFF2-40B4-BE49-F238E27FC236}">
              <a16:creationId xmlns:a16="http://schemas.microsoft.com/office/drawing/2014/main" id="{40639D3C-CD16-4DC9-BB5C-D27F52234337}"/>
            </a:ext>
          </a:extLst>
        </xdr:cNvPr>
        <xdr:cNvCxnSpPr/>
      </xdr:nvCxnSpPr>
      <xdr:spPr>
        <a:xfrm>
          <a:off x="17928430" y="6193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44</xdr:row>
      <xdr:rowOff>73819</xdr:rowOff>
    </xdr:from>
    <xdr:to>
      <xdr:col>126</xdr:col>
      <xdr:colOff>2381</xdr:colOff>
      <xdr:row>44</xdr:row>
      <xdr:rowOff>73819</xdr:rowOff>
    </xdr:to>
    <xdr:cxnSp macro="">
      <xdr:nvCxnSpPr>
        <xdr:cNvPr id="293" name="직선 연결선 292">
          <a:extLst>
            <a:ext uri="{FF2B5EF4-FFF2-40B4-BE49-F238E27FC236}">
              <a16:creationId xmlns:a16="http://schemas.microsoft.com/office/drawing/2014/main" id="{7DB86E4E-3489-4A69-A16A-8BB2795800BC}"/>
            </a:ext>
          </a:extLst>
        </xdr:cNvPr>
        <xdr:cNvCxnSpPr/>
      </xdr:nvCxnSpPr>
      <xdr:spPr>
        <a:xfrm>
          <a:off x="17002125" y="65508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44</xdr:row>
      <xdr:rowOff>0</xdr:rowOff>
    </xdr:from>
    <xdr:to>
      <xdr:col>119</xdr:col>
      <xdr:colOff>69056</xdr:colOff>
      <xdr:row>44</xdr:row>
      <xdr:rowOff>140494</xdr:rowOff>
    </xdr:to>
    <xdr:cxnSp macro="">
      <xdr:nvCxnSpPr>
        <xdr:cNvPr id="294" name="직선 연결선 293">
          <a:extLst>
            <a:ext uri="{FF2B5EF4-FFF2-40B4-BE49-F238E27FC236}">
              <a16:creationId xmlns:a16="http://schemas.microsoft.com/office/drawing/2014/main" id="{06E1639C-9037-443C-BBA8-272509E90E94}"/>
            </a:ext>
          </a:extLst>
        </xdr:cNvPr>
        <xdr:cNvCxnSpPr/>
      </xdr:nvCxnSpPr>
      <xdr:spPr>
        <a:xfrm>
          <a:off x="17071181" y="6477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44</xdr:row>
      <xdr:rowOff>0</xdr:rowOff>
    </xdr:from>
    <xdr:to>
      <xdr:col>120</xdr:col>
      <xdr:colOff>69056</xdr:colOff>
      <xdr:row>44</xdr:row>
      <xdr:rowOff>140494</xdr:rowOff>
    </xdr:to>
    <xdr:cxnSp macro="">
      <xdr:nvCxnSpPr>
        <xdr:cNvPr id="295" name="직선 연결선 294">
          <a:extLst>
            <a:ext uri="{FF2B5EF4-FFF2-40B4-BE49-F238E27FC236}">
              <a16:creationId xmlns:a16="http://schemas.microsoft.com/office/drawing/2014/main" id="{8CE5935A-B97E-41DE-B3B3-47FC3F6452A5}"/>
            </a:ext>
          </a:extLst>
        </xdr:cNvPr>
        <xdr:cNvCxnSpPr/>
      </xdr:nvCxnSpPr>
      <xdr:spPr>
        <a:xfrm>
          <a:off x="17214056" y="6477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44</xdr:row>
      <xdr:rowOff>2381</xdr:rowOff>
    </xdr:from>
    <xdr:to>
      <xdr:col>121</xdr:col>
      <xdr:colOff>71437</xdr:colOff>
      <xdr:row>45</xdr:row>
      <xdr:rowOff>0</xdr:rowOff>
    </xdr:to>
    <xdr:cxnSp macro="">
      <xdr:nvCxnSpPr>
        <xdr:cNvPr id="296" name="직선 연결선 295">
          <a:extLst>
            <a:ext uri="{FF2B5EF4-FFF2-40B4-BE49-F238E27FC236}">
              <a16:creationId xmlns:a16="http://schemas.microsoft.com/office/drawing/2014/main" id="{16A595DA-D93A-4FEF-8B4D-A07148DCE6F9}"/>
            </a:ext>
          </a:extLst>
        </xdr:cNvPr>
        <xdr:cNvCxnSpPr/>
      </xdr:nvCxnSpPr>
      <xdr:spPr>
        <a:xfrm>
          <a:off x="17359312" y="64793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44</xdr:row>
      <xdr:rowOff>0</xdr:rowOff>
    </xdr:from>
    <xdr:to>
      <xdr:col>122</xdr:col>
      <xdr:colOff>69055</xdr:colOff>
      <xdr:row>44</xdr:row>
      <xdr:rowOff>140494</xdr:rowOff>
    </xdr:to>
    <xdr:cxnSp macro="">
      <xdr:nvCxnSpPr>
        <xdr:cNvPr id="297" name="직선 연결선 296">
          <a:extLst>
            <a:ext uri="{FF2B5EF4-FFF2-40B4-BE49-F238E27FC236}">
              <a16:creationId xmlns:a16="http://schemas.microsoft.com/office/drawing/2014/main" id="{F3B8BC81-C360-4A02-B1A1-8EFA4F29F127}"/>
            </a:ext>
          </a:extLst>
        </xdr:cNvPr>
        <xdr:cNvCxnSpPr/>
      </xdr:nvCxnSpPr>
      <xdr:spPr>
        <a:xfrm>
          <a:off x="17499805" y="6477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44</xdr:row>
      <xdr:rowOff>2382</xdr:rowOff>
    </xdr:from>
    <xdr:to>
      <xdr:col>123</xdr:col>
      <xdr:colOff>69055</xdr:colOff>
      <xdr:row>45</xdr:row>
      <xdr:rowOff>1</xdr:rowOff>
    </xdr:to>
    <xdr:cxnSp macro="">
      <xdr:nvCxnSpPr>
        <xdr:cNvPr id="298" name="직선 연결선 297">
          <a:extLst>
            <a:ext uri="{FF2B5EF4-FFF2-40B4-BE49-F238E27FC236}">
              <a16:creationId xmlns:a16="http://schemas.microsoft.com/office/drawing/2014/main" id="{6F83FEE6-D780-44FE-91C5-C4D208C58EEA}"/>
            </a:ext>
          </a:extLst>
        </xdr:cNvPr>
        <xdr:cNvCxnSpPr/>
      </xdr:nvCxnSpPr>
      <xdr:spPr>
        <a:xfrm>
          <a:off x="17642680" y="6479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44</xdr:row>
      <xdr:rowOff>2382</xdr:rowOff>
    </xdr:from>
    <xdr:to>
      <xdr:col>124</xdr:col>
      <xdr:colOff>71436</xdr:colOff>
      <xdr:row>45</xdr:row>
      <xdr:rowOff>1</xdr:rowOff>
    </xdr:to>
    <xdr:cxnSp macro="">
      <xdr:nvCxnSpPr>
        <xdr:cNvPr id="299" name="직선 연결선 298">
          <a:extLst>
            <a:ext uri="{FF2B5EF4-FFF2-40B4-BE49-F238E27FC236}">
              <a16:creationId xmlns:a16="http://schemas.microsoft.com/office/drawing/2014/main" id="{FEF0A8DE-D0F6-433C-B801-E5C893C87AAF}"/>
            </a:ext>
          </a:extLst>
        </xdr:cNvPr>
        <xdr:cNvCxnSpPr/>
      </xdr:nvCxnSpPr>
      <xdr:spPr>
        <a:xfrm>
          <a:off x="17787936" y="6479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44</xdr:row>
      <xdr:rowOff>2382</xdr:rowOff>
    </xdr:from>
    <xdr:to>
      <xdr:col>125</xdr:col>
      <xdr:colOff>69055</xdr:colOff>
      <xdr:row>45</xdr:row>
      <xdr:rowOff>1</xdr:rowOff>
    </xdr:to>
    <xdr:cxnSp macro="">
      <xdr:nvCxnSpPr>
        <xdr:cNvPr id="300" name="직선 연결선 299">
          <a:extLst>
            <a:ext uri="{FF2B5EF4-FFF2-40B4-BE49-F238E27FC236}">
              <a16:creationId xmlns:a16="http://schemas.microsoft.com/office/drawing/2014/main" id="{1DC69184-D587-4665-874B-A722852024BE}"/>
            </a:ext>
          </a:extLst>
        </xdr:cNvPr>
        <xdr:cNvCxnSpPr/>
      </xdr:nvCxnSpPr>
      <xdr:spPr>
        <a:xfrm>
          <a:off x="17928430" y="6479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46</xdr:row>
      <xdr:rowOff>73819</xdr:rowOff>
    </xdr:from>
    <xdr:to>
      <xdr:col>126</xdr:col>
      <xdr:colOff>2381</xdr:colOff>
      <xdr:row>46</xdr:row>
      <xdr:rowOff>73819</xdr:rowOff>
    </xdr:to>
    <xdr:cxnSp macro="">
      <xdr:nvCxnSpPr>
        <xdr:cNvPr id="301" name="직선 연결선 300">
          <a:extLst>
            <a:ext uri="{FF2B5EF4-FFF2-40B4-BE49-F238E27FC236}">
              <a16:creationId xmlns:a16="http://schemas.microsoft.com/office/drawing/2014/main" id="{00E10655-2CE8-4D94-A222-1DE464EE10A9}"/>
            </a:ext>
          </a:extLst>
        </xdr:cNvPr>
        <xdr:cNvCxnSpPr/>
      </xdr:nvCxnSpPr>
      <xdr:spPr>
        <a:xfrm>
          <a:off x="17002125" y="68365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46</xdr:row>
      <xdr:rowOff>0</xdr:rowOff>
    </xdr:from>
    <xdr:to>
      <xdr:col>119</xdr:col>
      <xdr:colOff>69056</xdr:colOff>
      <xdr:row>46</xdr:row>
      <xdr:rowOff>140494</xdr:rowOff>
    </xdr:to>
    <xdr:cxnSp macro="">
      <xdr:nvCxnSpPr>
        <xdr:cNvPr id="302" name="직선 연결선 301">
          <a:extLst>
            <a:ext uri="{FF2B5EF4-FFF2-40B4-BE49-F238E27FC236}">
              <a16:creationId xmlns:a16="http://schemas.microsoft.com/office/drawing/2014/main" id="{2821FB52-3E94-44F1-90EB-A973F25F6942}"/>
            </a:ext>
          </a:extLst>
        </xdr:cNvPr>
        <xdr:cNvCxnSpPr/>
      </xdr:nvCxnSpPr>
      <xdr:spPr>
        <a:xfrm>
          <a:off x="17071181" y="6762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46</xdr:row>
      <xdr:rowOff>0</xdr:rowOff>
    </xdr:from>
    <xdr:to>
      <xdr:col>120</xdr:col>
      <xdr:colOff>69056</xdr:colOff>
      <xdr:row>46</xdr:row>
      <xdr:rowOff>140494</xdr:rowOff>
    </xdr:to>
    <xdr:cxnSp macro="">
      <xdr:nvCxnSpPr>
        <xdr:cNvPr id="303" name="직선 연결선 302">
          <a:extLst>
            <a:ext uri="{FF2B5EF4-FFF2-40B4-BE49-F238E27FC236}">
              <a16:creationId xmlns:a16="http://schemas.microsoft.com/office/drawing/2014/main" id="{C4E062E3-B410-4A7B-A5F9-7F98EE3E4DE3}"/>
            </a:ext>
          </a:extLst>
        </xdr:cNvPr>
        <xdr:cNvCxnSpPr/>
      </xdr:nvCxnSpPr>
      <xdr:spPr>
        <a:xfrm>
          <a:off x="17214056" y="6762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46</xdr:row>
      <xdr:rowOff>2381</xdr:rowOff>
    </xdr:from>
    <xdr:to>
      <xdr:col>121</xdr:col>
      <xdr:colOff>71437</xdr:colOff>
      <xdr:row>47</xdr:row>
      <xdr:rowOff>0</xdr:rowOff>
    </xdr:to>
    <xdr:cxnSp macro="">
      <xdr:nvCxnSpPr>
        <xdr:cNvPr id="304" name="직선 연결선 303">
          <a:extLst>
            <a:ext uri="{FF2B5EF4-FFF2-40B4-BE49-F238E27FC236}">
              <a16:creationId xmlns:a16="http://schemas.microsoft.com/office/drawing/2014/main" id="{816AC2C1-2D5D-4F3C-B967-30348F0A6E75}"/>
            </a:ext>
          </a:extLst>
        </xdr:cNvPr>
        <xdr:cNvCxnSpPr/>
      </xdr:nvCxnSpPr>
      <xdr:spPr>
        <a:xfrm>
          <a:off x="17359312" y="67651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46</xdr:row>
      <xdr:rowOff>0</xdr:rowOff>
    </xdr:from>
    <xdr:to>
      <xdr:col>122</xdr:col>
      <xdr:colOff>69055</xdr:colOff>
      <xdr:row>46</xdr:row>
      <xdr:rowOff>140494</xdr:rowOff>
    </xdr:to>
    <xdr:cxnSp macro="">
      <xdr:nvCxnSpPr>
        <xdr:cNvPr id="305" name="직선 연결선 304">
          <a:extLst>
            <a:ext uri="{FF2B5EF4-FFF2-40B4-BE49-F238E27FC236}">
              <a16:creationId xmlns:a16="http://schemas.microsoft.com/office/drawing/2014/main" id="{4D636FB0-DB0C-4BD1-AA24-2DECD9981D12}"/>
            </a:ext>
          </a:extLst>
        </xdr:cNvPr>
        <xdr:cNvCxnSpPr/>
      </xdr:nvCxnSpPr>
      <xdr:spPr>
        <a:xfrm>
          <a:off x="17499805" y="6762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46</xdr:row>
      <xdr:rowOff>2382</xdr:rowOff>
    </xdr:from>
    <xdr:to>
      <xdr:col>123</xdr:col>
      <xdr:colOff>69055</xdr:colOff>
      <xdr:row>47</xdr:row>
      <xdr:rowOff>1</xdr:rowOff>
    </xdr:to>
    <xdr:cxnSp macro="">
      <xdr:nvCxnSpPr>
        <xdr:cNvPr id="306" name="직선 연결선 305">
          <a:extLst>
            <a:ext uri="{FF2B5EF4-FFF2-40B4-BE49-F238E27FC236}">
              <a16:creationId xmlns:a16="http://schemas.microsoft.com/office/drawing/2014/main" id="{DA1D0535-CCA9-4876-BE26-3C284504F144}"/>
            </a:ext>
          </a:extLst>
        </xdr:cNvPr>
        <xdr:cNvCxnSpPr/>
      </xdr:nvCxnSpPr>
      <xdr:spPr>
        <a:xfrm>
          <a:off x="17642680" y="6765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46</xdr:row>
      <xdr:rowOff>2382</xdr:rowOff>
    </xdr:from>
    <xdr:to>
      <xdr:col>124</xdr:col>
      <xdr:colOff>71436</xdr:colOff>
      <xdr:row>47</xdr:row>
      <xdr:rowOff>1</xdr:rowOff>
    </xdr:to>
    <xdr:cxnSp macro="">
      <xdr:nvCxnSpPr>
        <xdr:cNvPr id="307" name="직선 연결선 306">
          <a:extLst>
            <a:ext uri="{FF2B5EF4-FFF2-40B4-BE49-F238E27FC236}">
              <a16:creationId xmlns:a16="http://schemas.microsoft.com/office/drawing/2014/main" id="{21D9E7C7-4076-4E00-B5C3-D82DA8143EF9}"/>
            </a:ext>
          </a:extLst>
        </xdr:cNvPr>
        <xdr:cNvCxnSpPr/>
      </xdr:nvCxnSpPr>
      <xdr:spPr>
        <a:xfrm>
          <a:off x="17787936" y="6765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69055</xdr:colOff>
      <xdr:row>46</xdr:row>
      <xdr:rowOff>2382</xdr:rowOff>
    </xdr:from>
    <xdr:to>
      <xdr:col>125</xdr:col>
      <xdr:colOff>69055</xdr:colOff>
      <xdr:row>47</xdr:row>
      <xdr:rowOff>1</xdr:rowOff>
    </xdr:to>
    <xdr:cxnSp macro="">
      <xdr:nvCxnSpPr>
        <xdr:cNvPr id="308" name="직선 연결선 307">
          <a:extLst>
            <a:ext uri="{FF2B5EF4-FFF2-40B4-BE49-F238E27FC236}">
              <a16:creationId xmlns:a16="http://schemas.microsoft.com/office/drawing/2014/main" id="{283CC233-4DE6-48A8-9ACA-5F16953D751B}"/>
            </a:ext>
          </a:extLst>
        </xdr:cNvPr>
        <xdr:cNvCxnSpPr/>
      </xdr:nvCxnSpPr>
      <xdr:spPr>
        <a:xfrm>
          <a:off x="17928430" y="6765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48</xdr:row>
      <xdr:rowOff>73819</xdr:rowOff>
    </xdr:from>
    <xdr:to>
      <xdr:col>126</xdr:col>
      <xdr:colOff>2381</xdr:colOff>
      <xdr:row>48</xdr:row>
      <xdr:rowOff>73819</xdr:rowOff>
    </xdr:to>
    <xdr:cxnSp macro="">
      <xdr:nvCxnSpPr>
        <xdr:cNvPr id="309" name="직선 연결선 308">
          <a:extLst>
            <a:ext uri="{FF2B5EF4-FFF2-40B4-BE49-F238E27FC236}">
              <a16:creationId xmlns:a16="http://schemas.microsoft.com/office/drawing/2014/main" id="{EC54F462-524B-47C4-BE63-9D1373C195B7}"/>
            </a:ext>
          </a:extLst>
        </xdr:cNvPr>
        <xdr:cNvCxnSpPr/>
      </xdr:nvCxnSpPr>
      <xdr:spPr>
        <a:xfrm>
          <a:off x="17002125" y="71223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48</xdr:row>
      <xdr:rowOff>0</xdr:rowOff>
    </xdr:from>
    <xdr:to>
      <xdr:col>119</xdr:col>
      <xdr:colOff>69056</xdr:colOff>
      <xdr:row>48</xdr:row>
      <xdr:rowOff>140494</xdr:rowOff>
    </xdr:to>
    <xdr:cxnSp macro="">
      <xdr:nvCxnSpPr>
        <xdr:cNvPr id="310" name="직선 연결선 309">
          <a:extLst>
            <a:ext uri="{FF2B5EF4-FFF2-40B4-BE49-F238E27FC236}">
              <a16:creationId xmlns:a16="http://schemas.microsoft.com/office/drawing/2014/main" id="{4F89BA3E-3850-4158-BCFF-B18C76CD9DB0}"/>
            </a:ext>
          </a:extLst>
        </xdr:cNvPr>
        <xdr:cNvCxnSpPr/>
      </xdr:nvCxnSpPr>
      <xdr:spPr>
        <a:xfrm>
          <a:off x="17071181" y="7048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48</xdr:row>
      <xdr:rowOff>0</xdr:rowOff>
    </xdr:from>
    <xdr:to>
      <xdr:col>120</xdr:col>
      <xdr:colOff>69056</xdr:colOff>
      <xdr:row>48</xdr:row>
      <xdr:rowOff>140494</xdr:rowOff>
    </xdr:to>
    <xdr:cxnSp macro="">
      <xdr:nvCxnSpPr>
        <xdr:cNvPr id="311" name="직선 연결선 310">
          <a:extLst>
            <a:ext uri="{FF2B5EF4-FFF2-40B4-BE49-F238E27FC236}">
              <a16:creationId xmlns:a16="http://schemas.microsoft.com/office/drawing/2014/main" id="{0E477F58-4BE2-4D22-9164-149CBE788A97}"/>
            </a:ext>
          </a:extLst>
        </xdr:cNvPr>
        <xdr:cNvCxnSpPr/>
      </xdr:nvCxnSpPr>
      <xdr:spPr>
        <a:xfrm>
          <a:off x="17214056" y="7048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48</xdr:row>
      <xdr:rowOff>2381</xdr:rowOff>
    </xdr:from>
    <xdr:to>
      <xdr:col>121</xdr:col>
      <xdr:colOff>71437</xdr:colOff>
      <xdr:row>49</xdr:row>
      <xdr:rowOff>0</xdr:rowOff>
    </xdr:to>
    <xdr:cxnSp macro="">
      <xdr:nvCxnSpPr>
        <xdr:cNvPr id="312" name="직선 연결선 311">
          <a:extLst>
            <a:ext uri="{FF2B5EF4-FFF2-40B4-BE49-F238E27FC236}">
              <a16:creationId xmlns:a16="http://schemas.microsoft.com/office/drawing/2014/main" id="{272C4D30-1397-4F18-936B-4C294811CB42}"/>
            </a:ext>
          </a:extLst>
        </xdr:cNvPr>
        <xdr:cNvCxnSpPr/>
      </xdr:nvCxnSpPr>
      <xdr:spPr>
        <a:xfrm>
          <a:off x="17359312" y="70508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48</xdr:row>
      <xdr:rowOff>0</xdr:rowOff>
    </xdr:from>
    <xdr:to>
      <xdr:col>122</xdr:col>
      <xdr:colOff>69055</xdr:colOff>
      <xdr:row>48</xdr:row>
      <xdr:rowOff>140494</xdr:rowOff>
    </xdr:to>
    <xdr:cxnSp macro="">
      <xdr:nvCxnSpPr>
        <xdr:cNvPr id="313" name="직선 연결선 312">
          <a:extLst>
            <a:ext uri="{FF2B5EF4-FFF2-40B4-BE49-F238E27FC236}">
              <a16:creationId xmlns:a16="http://schemas.microsoft.com/office/drawing/2014/main" id="{63B2C9DE-C2CB-4253-96E7-FC762BDA4732}"/>
            </a:ext>
          </a:extLst>
        </xdr:cNvPr>
        <xdr:cNvCxnSpPr/>
      </xdr:nvCxnSpPr>
      <xdr:spPr>
        <a:xfrm>
          <a:off x="17499805" y="70485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48</xdr:row>
      <xdr:rowOff>2382</xdr:rowOff>
    </xdr:from>
    <xdr:to>
      <xdr:col>123</xdr:col>
      <xdr:colOff>69055</xdr:colOff>
      <xdr:row>49</xdr:row>
      <xdr:rowOff>1</xdr:rowOff>
    </xdr:to>
    <xdr:cxnSp macro="">
      <xdr:nvCxnSpPr>
        <xdr:cNvPr id="314" name="직선 연결선 313">
          <a:extLst>
            <a:ext uri="{FF2B5EF4-FFF2-40B4-BE49-F238E27FC236}">
              <a16:creationId xmlns:a16="http://schemas.microsoft.com/office/drawing/2014/main" id="{A64273CE-16F9-4A63-9FAD-D12C55F9EC0C}"/>
            </a:ext>
          </a:extLst>
        </xdr:cNvPr>
        <xdr:cNvCxnSpPr/>
      </xdr:nvCxnSpPr>
      <xdr:spPr>
        <a:xfrm>
          <a:off x="17642680" y="7050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48</xdr:row>
      <xdr:rowOff>2382</xdr:rowOff>
    </xdr:from>
    <xdr:to>
      <xdr:col>124</xdr:col>
      <xdr:colOff>71436</xdr:colOff>
      <xdr:row>49</xdr:row>
      <xdr:rowOff>1</xdr:rowOff>
    </xdr:to>
    <xdr:cxnSp macro="">
      <xdr:nvCxnSpPr>
        <xdr:cNvPr id="315" name="직선 연결선 314">
          <a:extLst>
            <a:ext uri="{FF2B5EF4-FFF2-40B4-BE49-F238E27FC236}">
              <a16:creationId xmlns:a16="http://schemas.microsoft.com/office/drawing/2014/main" id="{4B4CCDF3-D38B-43AE-8BAF-244EF521FBE9}"/>
            </a:ext>
          </a:extLst>
        </xdr:cNvPr>
        <xdr:cNvCxnSpPr/>
      </xdr:nvCxnSpPr>
      <xdr:spPr>
        <a:xfrm>
          <a:off x="17787936" y="7050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71629</xdr:colOff>
      <xdr:row>48</xdr:row>
      <xdr:rowOff>2382</xdr:rowOff>
    </xdr:from>
    <xdr:to>
      <xdr:col>125</xdr:col>
      <xdr:colOff>71629</xdr:colOff>
      <xdr:row>49</xdr:row>
      <xdr:rowOff>1</xdr:rowOff>
    </xdr:to>
    <xdr:cxnSp macro="">
      <xdr:nvCxnSpPr>
        <xdr:cNvPr id="316" name="직선 연결선 315">
          <a:extLst>
            <a:ext uri="{FF2B5EF4-FFF2-40B4-BE49-F238E27FC236}">
              <a16:creationId xmlns:a16="http://schemas.microsoft.com/office/drawing/2014/main" id="{C8C54AB4-52D1-4116-9880-5FEC2362E724}"/>
            </a:ext>
          </a:extLst>
        </xdr:cNvPr>
        <xdr:cNvCxnSpPr/>
      </xdr:nvCxnSpPr>
      <xdr:spPr>
        <a:xfrm>
          <a:off x="17931004" y="70508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50</xdr:row>
      <xdr:rowOff>73819</xdr:rowOff>
    </xdr:from>
    <xdr:to>
      <xdr:col>126</xdr:col>
      <xdr:colOff>2381</xdr:colOff>
      <xdr:row>50</xdr:row>
      <xdr:rowOff>73819</xdr:rowOff>
    </xdr:to>
    <xdr:cxnSp macro="">
      <xdr:nvCxnSpPr>
        <xdr:cNvPr id="317" name="직선 연결선 316">
          <a:extLst>
            <a:ext uri="{FF2B5EF4-FFF2-40B4-BE49-F238E27FC236}">
              <a16:creationId xmlns:a16="http://schemas.microsoft.com/office/drawing/2014/main" id="{ECD1CFAF-34BE-4166-9963-807D2D8EA65D}"/>
            </a:ext>
          </a:extLst>
        </xdr:cNvPr>
        <xdr:cNvCxnSpPr/>
      </xdr:nvCxnSpPr>
      <xdr:spPr>
        <a:xfrm>
          <a:off x="17002125" y="740806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50</xdr:row>
      <xdr:rowOff>0</xdr:rowOff>
    </xdr:from>
    <xdr:to>
      <xdr:col>119</xdr:col>
      <xdr:colOff>69056</xdr:colOff>
      <xdr:row>50</xdr:row>
      <xdr:rowOff>140494</xdr:rowOff>
    </xdr:to>
    <xdr:cxnSp macro="">
      <xdr:nvCxnSpPr>
        <xdr:cNvPr id="318" name="직선 연결선 317">
          <a:extLst>
            <a:ext uri="{FF2B5EF4-FFF2-40B4-BE49-F238E27FC236}">
              <a16:creationId xmlns:a16="http://schemas.microsoft.com/office/drawing/2014/main" id="{87EA53E9-8876-4D60-ACAF-9758FDC7FC7C}"/>
            </a:ext>
          </a:extLst>
        </xdr:cNvPr>
        <xdr:cNvCxnSpPr/>
      </xdr:nvCxnSpPr>
      <xdr:spPr>
        <a:xfrm>
          <a:off x="17071181" y="7334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50</xdr:row>
      <xdr:rowOff>0</xdr:rowOff>
    </xdr:from>
    <xdr:to>
      <xdr:col>120</xdr:col>
      <xdr:colOff>69056</xdr:colOff>
      <xdr:row>50</xdr:row>
      <xdr:rowOff>140494</xdr:rowOff>
    </xdr:to>
    <xdr:cxnSp macro="">
      <xdr:nvCxnSpPr>
        <xdr:cNvPr id="319" name="직선 연결선 318">
          <a:extLst>
            <a:ext uri="{FF2B5EF4-FFF2-40B4-BE49-F238E27FC236}">
              <a16:creationId xmlns:a16="http://schemas.microsoft.com/office/drawing/2014/main" id="{3B049B50-1D02-41AE-97C1-667A162BE124}"/>
            </a:ext>
          </a:extLst>
        </xdr:cNvPr>
        <xdr:cNvCxnSpPr/>
      </xdr:nvCxnSpPr>
      <xdr:spPr>
        <a:xfrm>
          <a:off x="17214056" y="7334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50</xdr:row>
      <xdr:rowOff>2381</xdr:rowOff>
    </xdr:from>
    <xdr:to>
      <xdr:col>121</xdr:col>
      <xdr:colOff>71437</xdr:colOff>
      <xdr:row>51</xdr:row>
      <xdr:rowOff>0</xdr:rowOff>
    </xdr:to>
    <xdr:cxnSp macro="">
      <xdr:nvCxnSpPr>
        <xdr:cNvPr id="320" name="직선 연결선 319">
          <a:extLst>
            <a:ext uri="{FF2B5EF4-FFF2-40B4-BE49-F238E27FC236}">
              <a16:creationId xmlns:a16="http://schemas.microsoft.com/office/drawing/2014/main" id="{B6CD4840-5C0F-4A21-BD6F-3D265B20A40B}"/>
            </a:ext>
          </a:extLst>
        </xdr:cNvPr>
        <xdr:cNvCxnSpPr/>
      </xdr:nvCxnSpPr>
      <xdr:spPr>
        <a:xfrm>
          <a:off x="17359312" y="73366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50</xdr:row>
      <xdr:rowOff>0</xdr:rowOff>
    </xdr:from>
    <xdr:to>
      <xdr:col>122</xdr:col>
      <xdr:colOff>69055</xdr:colOff>
      <xdr:row>50</xdr:row>
      <xdr:rowOff>140494</xdr:rowOff>
    </xdr:to>
    <xdr:cxnSp macro="">
      <xdr:nvCxnSpPr>
        <xdr:cNvPr id="321" name="직선 연결선 320">
          <a:extLst>
            <a:ext uri="{FF2B5EF4-FFF2-40B4-BE49-F238E27FC236}">
              <a16:creationId xmlns:a16="http://schemas.microsoft.com/office/drawing/2014/main" id="{D2A3E487-98FE-4F1A-A9C2-D48AD6B78F4D}"/>
            </a:ext>
          </a:extLst>
        </xdr:cNvPr>
        <xdr:cNvCxnSpPr/>
      </xdr:nvCxnSpPr>
      <xdr:spPr>
        <a:xfrm>
          <a:off x="17499805" y="73342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50</xdr:row>
      <xdr:rowOff>2382</xdr:rowOff>
    </xdr:from>
    <xdr:to>
      <xdr:col>123</xdr:col>
      <xdr:colOff>69055</xdr:colOff>
      <xdr:row>51</xdr:row>
      <xdr:rowOff>1</xdr:rowOff>
    </xdr:to>
    <xdr:cxnSp macro="">
      <xdr:nvCxnSpPr>
        <xdr:cNvPr id="322" name="직선 연결선 321">
          <a:extLst>
            <a:ext uri="{FF2B5EF4-FFF2-40B4-BE49-F238E27FC236}">
              <a16:creationId xmlns:a16="http://schemas.microsoft.com/office/drawing/2014/main" id="{9892CE02-3FED-49B6-9AB9-6648F1C288F1}"/>
            </a:ext>
          </a:extLst>
        </xdr:cNvPr>
        <xdr:cNvCxnSpPr/>
      </xdr:nvCxnSpPr>
      <xdr:spPr>
        <a:xfrm>
          <a:off x="17642680" y="7336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50</xdr:row>
      <xdr:rowOff>2382</xdr:rowOff>
    </xdr:from>
    <xdr:to>
      <xdr:col>124</xdr:col>
      <xdr:colOff>71436</xdr:colOff>
      <xdr:row>51</xdr:row>
      <xdr:rowOff>1</xdr:rowOff>
    </xdr:to>
    <xdr:cxnSp macro="">
      <xdr:nvCxnSpPr>
        <xdr:cNvPr id="323" name="직선 연결선 322">
          <a:extLst>
            <a:ext uri="{FF2B5EF4-FFF2-40B4-BE49-F238E27FC236}">
              <a16:creationId xmlns:a16="http://schemas.microsoft.com/office/drawing/2014/main" id="{1E30D122-2A07-4F88-871B-C668694C71F9}"/>
            </a:ext>
          </a:extLst>
        </xdr:cNvPr>
        <xdr:cNvCxnSpPr/>
      </xdr:nvCxnSpPr>
      <xdr:spPr>
        <a:xfrm>
          <a:off x="17787936" y="7336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71629</xdr:colOff>
      <xdr:row>50</xdr:row>
      <xdr:rowOff>2382</xdr:rowOff>
    </xdr:from>
    <xdr:to>
      <xdr:col>125</xdr:col>
      <xdr:colOff>71629</xdr:colOff>
      <xdr:row>51</xdr:row>
      <xdr:rowOff>1</xdr:rowOff>
    </xdr:to>
    <xdr:cxnSp macro="">
      <xdr:nvCxnSpPr>
        <xdr:cNvPr id="324" name="직선 연결선 323">
          <a:extLst>
            <a:ext uri="{FF2B5EF4-FFF2-40B4-BE49-F238E27FC236}">
              <a16:creationId xmlns:a16="http://schemas.microsoft.com/office/drawing/2014/main" id="{7F889BAA-03A0-4E0F-8666-3E516A265C77}"/>
            </a:ext>
          </a:extLst>
        </xdr:cNvPr>
        <xdr:cNvCxnSpPr/>
      </xdr:nvCxnSpPr>
      <xdr:spPr>
        <a:xfrm>
          <a:off x="17931004" y="73366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0</xdr:colOff>
      <xdr:row>52</xdr:row>
      <xdr:rowOff>73819</xdr:rowOff>
    </xdr:from>
    <xdr:to>
      <xdr:col>126</xdr:col>
      <xdr:colOff>2381</xdr:colOff>
      <xdr:row>52</xdr:row>
      <xdr:rowOff>73819</xdr:rowOff>
    </xdr:to>
    <xdr:cxnSp macro="">
      <xdr:nvCxnSpPr>
        <xdr:cNvPr id="325" name="직선 연결선 324">
          <a:extLst>
            <a:ext uri="{FF2B5EF4-FFF2-40B4-BE49-F238E27FC236}">
              <a16:creationId xmlns:a16="http://schemas.microsoft.com/office/drawing/2014/main" id="{C48E8E9F-1A05-4FC4-A40E-E81E0D47CBDC}"/>
            </a:ext>
          </a:extLst>
        </xdr:cNvPr>
        <xdr:cNvCxnSpPr/>
      </xdr:nvCxnSpPr>
      <xdr:spPr>
        <a:xfrm>
          <a:off x="17002125" y="7693819"/>
          <a:ext cx="1002506" cy="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52</xdr:row>
      <xdr:rowOff>0</xdr:rowOff>
    </xdr:from>
    <xdr:to>
      <xdr:col>119</xdr:col>
      <xdr:colOff>69056</xdr:colOff>
      <xdr:row>52</xdr:row>
      <xdr:rowOff>140494</xdr:rowOff>
    </xdr:to>
    <xdr:cxnSp macro="">
      <xdr:nvCxnSpPr>
        <xdr:cNvPr id="326" name="직선 연결선 325">
          <a:extLst>
            <a:ext uri="{FF2B5EF4-FFF2-40B4-BE49-F238E27FC236}">
              <a16:creationId xmlns:a16="http://schemas.microsoft.com/office/drawing/2014/main" id="{BD593745-F282-4D3E-A18F-1C85797DB9B8}"/>
            </a:ext>
          </a:extLst>
        </xdr:cNvPr>
        <xdr:cNvCxnSpPr/>
      </xdr:nvCxnSpPr>
      <xdr:spPr>
        <a:xfrm>
          <a:off x="17071181" y="7620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52</xdr:row>
      <xdr:rowOff>0</xdr:rowOff>
    </xdr:from>
    <xdr:to>
      <xdr:col>120</xdr:col>
      <xdr:colOff>69056</xdr:colOff>
      <xdr:row>52</xdr:row>
      <xdr:rowOff>140494</xdr:rowOff>
    </xdr:to>
    <xdr:cxnSp macro="">
      <xdr:nvCxnSpPr>
        <xdr:cNvPr id="327" name="직선 연결선 326">
          <a:extLst>
            <a:ext uri="{FF2B5EF4-FFF2-40B4-BE49-F238E27FC236}">
              <a16:creationId xmlns:a16="http://schemas.microsoft.com/office/drawing/2014/main" id="{CA02A26C-1C48-40B4-93E5-14CC6B44AD57}"/>
            </a:ext>
          </a:extLst>
        </xdr:cNvPr>
        <xdr:cNvCxnSpPr/>
      </xdr:nvCxnSpPr>
      <xdr:spPr>
        <a:xfrm>
          <a:off x="17214056" y="7620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52</xdr:row>
      <xdr:rowOff>2381</xdr:rowOff>
    </xdr:from>
    <xdr:to>
      <xdr:col>121</xdr:col>
      <xdr:colOff>71437</xdr:colOff>
      <xdr:row>53</xdr:row>
      <xdr:rowOff>0</xdr:rowOff>
    </xdr:to>
    <xdr:cxnSp macro="">
      <xdr:nvCxnSpPr>
        <xdr:cNvPr id="328" name="직선 연결선 327">
          <a:extLst>
            <a:ext uri="{FF2B5EF4-FFF2-40B4-BE49-F238E27FC236}">
              <a16:creationId xmlns:a16="http://schemas.microsoft.com/office/drawing/2014/main" id="{C07D2923-898B-4D79-A919-DE528A4B299A}"/>
            </a:ext>
          </a:extLst>
        </xdr:cNvPr>
        <xdr:cNvCxnSpPr/>
      </xdr:nvCxnSpPr>
      <xdr:spPr>
        <a:xfrm>
          <a:off x="17359312" y="762238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52</xdr:row>
      <xdr:rowOff>0</xdr:rowOff>
    </xdr:from>
    <xdr:to>
      <xdr:col>122</xdr:col>
      <xdr:colOff>69055</xdr:colOff>
      <xdr:row>52</xdr:row>
      <xdr:rowOff>140494</xdr:rowOff>
    </xdr:to>
    <xdr:cxnSp macro="">
      <xdr:nvCxnSpPr>
        <xdr:cNvPr id="329" name="직선 연결선 328">
          <a:extLst>
            <a:ext uri="{FF2B5EF4-FFF2-40B4-BE49-F238E27FC236}">
              <a16:creationId xmlns:a16="http://schemas.microsoft.com/office/drawing/2014/main" id="{8BB6CA37-54F4-4AB6-9C34-AD6A8B9BD9D8}"/>
            </a:ext>
          </a:extLst>
        </xdr:cNvPr>
        <xdr:cNvCxnSpPr/>
      </xdr:nvCxnSpPr>
      <xdr:spPr>
        <a:xfrm>
          <a:off x="17499805" y="762000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52</xdr:row>
      <xdr:rowOff>2382</xdr:rowOff>
    </xdr:from>
    <xdr:to>
      <xdr:col>123</xdr:col>
      <xdr:colOff>69055</xdr:colOff>
      <xdr:row>53</xdr:row>
      <xdr:rowOff>1</xdr:rowOff>
    </xdr:to>
    <xdr:cxnSp macro="">
      <xdr:nvCxnSpPr>
        <xdr:cNvPr id="330" name="직선 연결선 329">
          <a:extLst>
            <a:ext uri="{FF2B5EF4-FFF2-40B4-BE49-F238E27FC236}">
              <a16:creationId xmlns:a16="http://schemas.microsoft.com/office/drawing/2014/main" id="{8D6EF5CC-EE49-48C8-ADA8-D38E26BA0A80}"/>
            </a:ext>
          </a:extLst>
        </xdr:cNvPr>
        <xdr:cNvCxnSpPr/>
      </xdr:nvCxnSpPr>
      <xdr:spPr>
        <a:xfrm>
          <a:off x="17642680" y="7622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71436</xdr:colOff>
      <xdr:row>52</xdr:row>
      <xdr:rowOff>2382</xdr:rowOff>
    </xdr:from>
    <xdr:to>
      <xdr:col>124</xdr:col>
      <xdr:colOff>71436</xdr:colOff>
      <xdr:row>53</xdr:row>
      <xdr:rowOff>1</xdr:rowOff>
    </xdr:to>
    <xdr:cxnSp macro="">
      <xdr:nvCxnSpPr>
        <xdr:cNvPr id="331" name="직선 연결선 330">
          <a:extLst>
            <a:ext uri="{FF2B5EF4-FFF2-40B4-BE49-F238E27FC236}">
              <a16:creationId xmlns:a16="http://schemas.microsoft.com/office/drawing/2014/main" id="{5F5DFAD9-21B3-4786-9E36-6A2821C5F5B9}"/>
            </a:ext>
          </a:extLst>
        </xdr:cNvPr>
        <xdr:cNvCxnSpPr/>
      </xdr:nvCxnSpPr>
      <xdr:spPr>
        <a:xfrm>
          <a:off x="17787936" y="7622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71629</xdr:colOff>
      <xdr:row>52</xdr:row>
      <xdr:rowOff>2382</xdr:rowOff>
    </xdr:from>
    <xdr:to>
      <xdr:col>125</xdr:col>
      <xdr:colOff>71629</xdr:colOff>
      <xdr:row>53</xdr:row>
      <xdr:rowOff>1</xdr:rowOff>
    </xdr:to>
    <xdr:cxnSp macro="">
      <xdr:nvCxnSpPr>
        <xdr:cNvPr id="332" name="직선 연결선 331">
          <a:extLst>
            <a:ext uri="{FF2B5EF4-FFF2-40B4-BE49-F238E27FC236}">
              <a16:creationId xmlns:a16="http://schemas.microsoft.com/office/drawing/2014/main" id="{153EF7A7-1CBB-48DB-8DA3-C1321E2659D6}"/>
            </a:ext>
          </a:extLst>
        </xdr:cNvPr>
        <xdr:cNvCxnSpPr/>
      </xdr:nvCxnSpPr>
      <xdr:spPr>
        <a:xfrm>
          <a:off x="17931004" y="762238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69056</xdr:colOff>
      <xdr:row>54</xdr:row>
      <xdr:rowOff>0</xdr:rowOff>
    </xdr:from>
    <xdr:to>
      <xdr:col>119</xdr:col>
      <xdr:colOff>69056</xdr:colOff>
      <xdr:row>54</xdr:row>
      <xdr:rowOff>140494</xdr:rowOff>
    </xdr:to>
    <xdr:cxnSp macro="">
      <xdr:nvCxnSpPr>
        <xdr:cNvPr id="333" name="직선 연결선 332">
          <a:extLst>
            <a:ext uri="{FF2B5EF4-FFF2-40B4-BE49-F238E27FC236}">
              <a16:creationId xmlns:a16="http://schemas.microsoft.com/office/drawing/2014/main" id="{531F5755-CFF5-48E5-82B8-9CFFB4D1A1D6}"/>
            </a:ext>
          </a:extLst>
        </xdr:cNvPr>
        <xdr:cNvCxnSpPr/>
      </xdr:nvCxnSpPr>
      <xdr:spPr>
        <a:xfrm>
          <a:off x="17071181" y="7905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69056</xdr:colOff>
      <xdr:row>54</xdr:row>
      <xdr:rowOff>0</xdr:rowOff>
    </xdr:from>
    <xdr:to>
      <xdr:col>120</xdr:col>
      <xdr:colOff>69056</xdr:colOff>
      <xdr:row>54</xdr:row>
      <xdr:rowOff>140494</xdr:rowOff>
    </xdr:to>
    <xdr:cxnSp macro="">
      <xdr:nvCxnSpPr>
        <xdr:cNvPr id="334" name="직선 연결선 333">
          <a:extLst>
            <a:ext uri="{FF2B5EF4-FFF2-40B4-BE49-F238E27FC236}">
              <a16:creationId xmlns:a16="http://schemas.microsoft.com/office/drawing/2014/main" id="{508F0718-4F22-4EE5-9912-8B7F37FD0987}"/>
            </a:ext>
          </a:extLst>
        </xdr:cNvPr>
        <xdr:cNvCxnSpPr/>
      </xdr:nvCxnSpPr>
      <xdr:spPr>
        <a:xfrm>
          <a:off x="17214056" y="7905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71437</xdr:colOff>
      <xdr:row>54</xdr:row>
      <xdr:rowOff>2381</xdr:rowOff>
    </xdr:from>
    <xdr:to>
      <xdr:col>121</xdr:col>
      <xdr:colOff>71437</xdr:colOff>
      <xdr:row>55</xdr:row>
      <xdr:rowOff>0</xdr:rowOff>
    </xdr:to>
    <xdr:cxnSp macro="">
      <xdr:nvCxnSpPr>
        <xdr:cNvPr id="335" name="직선 연결선 334">
          <a:extLst>
            <a:ext uri="{FF2B5EF4-FFF2-40B4-BE49-F238E27FC236}">
              <a16:creationId xmlns:a16="http://schemas.microsoft.com/office/drawing/2014/main" id="{8B2F0B07-B895-40BE-A55F-11687CDD3AA3}"/>
            </a:ext>
          </a:extLst>
        </xdr:cNvPr>
        <xdr:cNvCxnSpPr/>
      </xdr:nvCxnSpPr>
      <xdr:spPr>
        <a:xfrm>
          <a:off x="17359312" y="7908131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69055</xdr:colOff>
      <xdr:row>54</xdr:row>
      <xdr:rowOff>0</xdr:rowOff>
    </xdr:from>
    <xdr:to>
      <xdr:col>122</xdr:col>
      <xdr:colOff>69055</xdr:colOff>
      <xdr:row>54</xdr:row>
      <xdr:rowOff>140494</xdr:rowOff>
    </xdr:to>
    <xdr:cxnSp macro="">
      <xdr:nvCxnSpPr>
        <xdr:cNvPr id="336" name="직선 연결선 335">
          <a:extLst>
            <a:ext uri="{FF2B5EF4-FFF2-40B4-BE49-F238E27FC236}">
              <a16:creationId xmlns:a16="http://schemas.microsoft.com/office/drawing/2014/main" id="{CF8CDB46-8AAF-4C39-A08F-BBF64DE0AD13}"/>
            </a:ext>
          </a:extLst>
        </xdr:cNvPr>
        <xdr:cNvCxnSpPr/>
      </xdr:nvCxnSpPr>
      <xdr:spPr>
        <a:xfrm>
          <a:off x="17499805" y="7905750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69055</xdr:colOff>
      <xdr:row>54</xdr:row>
      <xdr:rowOff>2382</xdr:rowOff>
    </xdr:from>
    <xdr:to>
      <xdr:col>123</xdr:col>
      <xdr:colOff>69055</xdr:colOff>
      <xdr:row>55</xdr:row>
      <xdr:rowOff>1</xdr:rowOff>
    </xdr:to>
    <xdr:cxnSp macro="">
      <xdr:nvCxnSpPr>
        <xdr:cNvPr id="337" name="직선 연결선 336">
          <a:extLst>
            <a:ext uri="{FF2B5EF4-FFF2-40B4-BE49-F238E27FC236}">
              <a16:creationId xmlns:a16="http://schemas.microsoft.com/office/drawing/2014/main" id="{EF77BB7A-D614-4029-A2D2-43F2CBE6A25F}"/>
            </a:ext>
          </a:extLst>
        </xdr:cNvPr>
        <xdr:cNvCxnSpPr/>
      </xdr:nvCxnSpPr>
      <xdr:spPr>
        <a:xfrm>
          <a:off x="17642680" y="7908132"/>
          <a:ext cx="0" cy="14049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</xdr:colOff>
      <xdr:row>54</xdr:row>
      <xdr:rowOff>72081</xdr:rowOff>
    </xdr:from>
    <xdr:to>
      <xdr:col>124</xdr:col>
      <xdr:colOff>0</xdr:colOff>
      <xdr:row>54</xdr:row>
      <xdr:rowOff>72081</xdr:rowOff>
    </xdr:to>
    <xdr:cxnSp macro="">
      <xdr:nvCxnSpPr>
        <xdr:cNvPr id="338" name="직선 연결선 337">
          <a:extLst>
            <a:ext uri="{FF2B5EF4-FFF2-40B4-BE49-F238E27FC236}">
              <a16:creationId xmlns:a16="http://schemas.microsoft.com/office/drawing/2014/main" id="{EFA3B76D-2C25-4391-9553-328936917529}"/>
            </a:ext>
          </a:extLst>
        </xdr:cNvPr>
        <xdr:cNvCxnSpPr/>
      </xdr:nvCxnSpPr>
      <xdr:spPr>
        <a:xfrm>
          <a:off x="17002126" y="7977831"/>
          <a:ext cx="714374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0</xdr:rowOff>
    </xdr:from>
    <xdr:to>
      <xdr:col>52</xdr:col>
      <xdr:colOff>0</xdr:colOff>
      <xdr:row>63</xdr:row>
      <xdr:rowOff>133350</xdr:rowOff>
    </xdr:to>
    <xdr:sp macro="" textlink="">
      <xdr:nvSpPr>
        <xdr:cNvPr id="339" name="직사각형 338">
          <a:extLst>
            <a:ext uri="{FF2B5EF4-FFF2-40B4-BE49-F238E27FC236}">
              <a16:creationId xmlns:a16="http://schemas.microsoft.com/office/drawing/2014/main" id="{BC657204-C861-4BCE-8CB3-F36E3BDF95A6}"/>
            </a:ext>
          </a:extLst>
        </xdr:cNvPr>
        <xdr:cNvSpPr/>
      </xdr:nvSpPr>
      <xdr:spPr>
        <a:xfrm>
          <a:off x="1114425" y="3048000"/>
          <a:ext cx="6315075" cy="6276975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19050</xdr:colOff>
      <xdr:row>19</xdr:row>
      <xdr:rowOff>133350</xdr:rowOff>
    </xdr:from>
    <xdr:to>
      <xdr:col>96</xdr:col>
      <xdr:colOff>47625</xdr:colOff>
      <xdr:row>63</xdr:row>
      <xdr:rowOff>123825</xdr:rowOff>
    </xdr:to>
    <xdr:sp macro="" textlink="">
      <xdr:nvSpPr>
        <xdr:cNvPr id="340" name="직사각형 339">
          <a:extLst>
            <a:ext uri="{FF2B5EF4-FFF2-40B4-BE49-F238E27FC236}">
              <a16:creationId xmlns:a16="http://schemas.microsoft.com/office/drawing/2014/main" id="{58AAB683-C3E5-43DD-BA49-EF465606018B}"/>
            </a:ext>
          </a:extLst>
        </xdr:cNvPr>
        <xdr:cNvSpPr/>
      </xdr:nvSpPr>
      <xdr:spPr>
        <a:xfrm>
          <a:off x="7448550" y="3038475"/>
          <a:ext cx="6315075" cy="6276975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12115</xdr:colOff>
      <xdr:row>61</xdr:row>
      <xdr:rowOff>113382</xdr:rowOff>
    </xdr:from>
    <xdr:to>
      <xdr:col>35</xdr:col>
      <xdr:colOff>114786</xdr:colOff>
      <xdr:row>63</xdr:row>
      <xdr:rowOff>29061</xdr:rowOff>
    </xdr:to>
    <xdr:pic>
      <xdr:nvPicPr>
        <xdr:cNvPr id="341" name="그림 340">
          <a:extLst>
            <a:ext uri="{FF2B5EF4-FFF2-40B4-BE49-F238E27FC236}">
              <a16:creationId xmlns:a16="http://schemas.microsoft.com/office/drawing/2014/main" id="{B3D0CCCA-EA6E-4397-86BA-053DE144BC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-256216" r="256216"/>
        <a:stretch/>
      </xdr:blipFill>
      <xdr:spPr>
        <a:xfrm rot="5400000">
          <a:off x="3034548" y="7139824"/>
          <a:ext cx="201429" cy="3960296"/>
        </a:xfrm>
        <a:prstGeom prst="rect">
          <a:avLst/>
        </a:prstGeom>
      </xdr:spPr>
    </xdr:pic>
    <xdr:clientData/>
  </xdr:twoCellAnchor>
  <xdr:twoCellAnchor editAs="oneCell">
    <xdr:from>
      <xdr:col>12</xdr:col>
      <xdr:colOff>19442</xdr:colOff>
      <xdr:row>62</xdr:row>
      <xdr:rowOff>7327</xdr:rowOff>
    </xdr:from>
    <xdr:to>
      <xdr:col>29</xdr:col>
      <xdr:colOff>139212</xdr:colOff>
      <xdr:row>63</xdr:row>
      <xdr:rowOff>80599</xdr:rowOff>
    </xdr:to>
    <xdr:pic>
      <xdr:nvPicPr>
        <xdr:cNvPr id="342" name="그림 341">
          <a:extLst>
            <a:ext uri="{FF2B5EF4-FFF2-40B4-BE49-F238E27FC236}">
              <a16:creationId xmlns:a16="http://schemas.microsoft.com/office/drawing/2014/main" id="{EFB6DA37-E8A6-41FE-9177-6FE530C877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-22727" t="35680" r="17431"/>
        <a:stretch/>
      </xdr:blipFill>
      <xdr:spPr>
        <a:xfrm rot="5400000">
          <a:off x="2900191" y="7889828"/>
          <a:ext cx="216147" cy="2548645"/>
        </a:xfrm>
        <a:prstGeom prst="rect">
          <a:avLst/>
        </a:prstGeom>
      </xdr:spPr>
    </xdr:pic>
    <xdr:clientData/>
  </xdr:twoCellAnchor>
  <xdr:twoCellAnchor>
    <xdr:from>
      <xdr:col>8</xdr:col>
      <xdr:colOff>14654</xdr:colOff>
      <xdr:row>52</xdr:row>
      <xdr:rowOff>95250</xdr:rowOff>
    </xdr:from>
    <xdr:to>
      <xdr:col>11</xdr:col>
      <xdr:colOff>139212</xdr:colOff>
      <xdr:row>54</xdr:row>
      <xdr:rowOff>14654</xdr:rowOff>
    </xdr:to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CA1F45C-65B4-49A1-A490-5160356ABF66}"/>
            </a:ext>
          </a:extLst>
        </xdr:cNvPr>
        <xdr:cNvSpPr txBox="1"/>
      </xdr:nvSpPr>
      <xdr:spPr>
        <a:xfrm>
          <a:off x="1157654" y="7715250"/>
          <a:ext cx="553183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51-01</a:t>
          </a:r>
          <a:endParaRPr lang="ko-KR" altLang="en-US" sz="1100"/>
        </a:p>
      </xdr:txBody>
    </xdr:sp>
    <xdr:clientData/>
  </xdr:twoCellAnchor>
  <xdr:twoCellAnchor>
    <xdr:from>
      <xdr:col>12</xdr:col>
      <xdr:colOff>36635</xdr:colOff>
      <xdr:row>60</xdr:row>
      <xdr:rowOff>95250</xdr:rowOff>
    </xdr:from>
    <xdr:to>
      <xdr:col>23</xdr:col>
      <xdr:colOff>7327</xdr:colOff>
      <xdr:row>62</xdr:row>
      <xdr:rowOff>14654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AC5DBF7C-C857-4B78-801F-0CFCAF5B7160}"/>
            </a:ext>
          </a:extLst>
        </xdr:cNvPr>
        <xdr:cNvSpPr txBox="1"/>
      </xdr:nvSpPr>
      <xdr:spPr>
        <a:xfrm>
          <a:off x="1751135" y="8858250"/>
          <a:ext cx="1542317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51 - 05 - 21~30 - 1~4</a:t>
          </a:r>
          <a:endParaRPr lang="ko-KR" altLang="en-US" sz="1100"/>
        </a:p>
      </xdr:txBody>
    </xdr:sp>
    <xdr:clientData/>
  </xdr:twoCellAnchor>
  <xdr:twoCellAnchor>
    <xdr:from>
      <xdr:col>12</xdr:col>
      <xdr:colOff>29308</xdr:colOff>
      <xdr:row>52</xdr:row>
      <xdr:rowOff>87923</xdr:rowOff>
    </xdr:from>
    <xdr:to>
      <xdr:col>16</xdr:col>
      <xdr:colOff>7328</xdr:colOff>
      <xdr:row>54</xdr:row>
      <xdr:rowOff>7327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41E3956D-9C1C-49A7-864F-E91D91C4E60A}"/>
            </a:ext>
          </a:extLst>
        </xdr:cNvPr>
        <xdr:cNvSpPr txBox="1"/>
      </xdr:nvSpPr>
      <xdr:spPr>
        <a:xfrm>
          <a:off x="1743808" y="7707923"/>
          <a:ext cx="549520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02 03</a:t>
          </a:r>
          <a:endParaRPr lang="ko-KR" altLang="en-US" sz="1100"/>
        </a:p>
      </xdr:txBody>
    </xdr:sp>
    <xdr:clientData/>
  </xdr:twoCellAnchor>
  <xdr:twoCellAnchor>
    <xdr:from>
      <xdr:col>17</xdr:col>
      <xdr:colOff>43962</xdr:colOff>
      <xdr:row>52</xdr:row>
      <xdr:rowOff>102577</xdr:rowOff>
    </xdr:from>
    <xdr:to>
      <xdr:col>21</xdr:col>
      <xdr:colOff>21981</xdr:colOff>
      <xdr:row>54</xdr:row>
      <xdr:rowOff>21981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B52157F9-745D-4759-A4E9-3E462D54EAE1}"/>
            </a:ext>
          </a:extLst>
        </xdr:cNvPr>
        <xdr:cNvSpPr txBox="1"/>
      </xdr:nvSpPr>
      <xdr:spPr>
        <a:xfrm>
          <a:off x="2472837" y="7722577"/>
          <a:ext cx="549519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04 05</a:t>
          </a:r>
          <a:endParaRPr lang="ko-KR" altLang="en-US" sz="1100"/>
        </a:p>
      </xdr:txBody>
    </xdr:sp>
    <xdr:clientData/>
  </xdr:twoCellAnchor>
  <xdr:twoCellAnchor>
    <xdr:from>
      <xdr:col>33</xdr:col>
      <xdr:colOff>117231</xdr:colOff>
      <xdr:row>63</xdr:row>
      <xdr:rowOff>124558</xdr:rowOff>
    </xdr:from>
    <xdr:to>
      <xdr:col>37</xdr:col>
      <xdr:colOff>95250</xdr:colOff>
      <xdr:row>65</xdr:row>
      <xdr:rowOff>43962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CD95E2D3-6DF1-4BD1-90FA-EAAECCF39096}"/>
            </a:ext>
          </a:extLst>
        </xdr:cNvPr>
        <xdr:cNvSpPr txBox="1"/>
      </xdr:nvSpPr>
      <xdr:spPr>
        <a:xfrm>
          <a:off x="4832106" y="9316183"/>
          <a:ext cx="549519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07 08</a:t>
          </a:r>
          <a:endParaRPr lang="ko-KR" altLang="en-US" sz="1100"/>
        </a:p>
      </xdr:txBody>
    </xdr:sp>
    <xdr:clientData/>
  </xdr:twoCellAnchor>
  <xdr:twoCellAnchor>
    <xdr:from>
      <xdr:col>38</xdr:col>
      <xdr:colOff>124557</xdr:colOff>
      <xdr:row>63</xdr:row>
      <xdr:rowOff>131885</xdr:rowOff>
    </xdr:from>
    <xdr:to>
      <xdr:col>42</xdr:col>
      <xdr:colOff>102577</xdr:colOff>
      <xdr:row>65</xdr:row>
      <xdr:rowOff>51289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CAFA5E07-1619-468D-99BB-076EC9C2C219}"/>
            </a:ext>
          </a:extLst>
        </xdr:cNvPr>
        <xdr:cNvSpPr txBox="1"/>
      </xdr:nvSpPr>
      <xdr:spPr>
        <a:xfrm>
          <a:off x="5553807" y="9323510"/>
          <a:ext cx="549520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09  10</a:t>
          </a:r>
          <a:endParaRPr lang="ko-KR" altLang="en-US" sz="1100"/>
        </a:p>
      </xdr:txBody>
    </xdr:sp>
    <xdr:clientData/>
  </xdr:twoCellAnchor>
  <xdr:twoCellAnchor>
    <xdr:from>
      <xdr:col>44</xdr:col>
      <xdr:colOff>14654</xdr:colOff>
      <xdr:row>63</xdr:row>
      <xdr:rowOff>131885</xdr:rowOff>
    </xdr:from>
    <xdr:to>
      <xdr:col>47</xdr:col>
      <xdr:colOff>139211</xdr:colOff>
      <xdr:row>65</xdr:row>
      <xdr:rowOff>51289</xdr:rowOff>
    </xdr:to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644723A5-3130-4DA1-A13E-94C658C532FF}"/>
            </a:ext>
          </a:extLst>
        </xdr:cNvPr>
        <xdr:cNvSpPr txBox="1"/>
      </xdr:nvSpPr>
      <xdr:spPr>
        <a:xfrm>
          <a:off x="6301154" y="9323510"/>
          <a:ext cx="553182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11  12</a:t>
          </a:r>
          <a:endParaRPr lang="ko-KR" altLang="en-US" sz="1100"/>
        </a:p>
      </xdr:txBody>
    </xdr:sp>
    <xdr:clientData/>
  </xdr:twoCellAnchor>
  <xdr:twoCellAnchor>
    <xdr:from>
      <xdr:col>50</xdr:col>
      <xdr:colOff>29308</xdr:colOff>
      <xdr:row>63</xdr:row>
      <xdr:rowOff>131885</xdr:rowOff>
    </xdr:from>
    <xdr:to>
      <xdr:col>54</xdr:col>
      <xdr:colOff>7327</xdr:colOff>
      <xdr:row>65</xdr:row>
      <xdr:rowOff>51289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CCF3596A-D074-4692-BF2C-310558BD0D3A}"/>
            </a:ext>
          </a:extLst>
        </xdr:cNvPr>
        <xdr:cNvSpPr txBox="1"/>
      </xdr:nvSpPr>
      <xdr:spPr>
        <a:xfrm>
          <a:off x="7173058" y="9323510"/>
          <a:ext cx="549519" cy="205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13</a:t>
          </a:r>
          <a:r>
            <a:rPr lang="en-US" altLang="ko-KR" sz="1100" baseline="0"/>
            <a:t> </a:t>
          </a:r>
          <a:r>
            <a:rPr lang="en-US" altLang="ko-KR" sz="1100"/>
            <a:t> 01</a:t>
          </a:r>
          <a:endParaRPr lang="ko-KR" altLang="en-US" sz="1100"/>
        </a:p>
      </xdr:txBody>
    </xdr:sp>
    <xdr:clientData/>
  </xdr:twoCellAnchor>
  <xdr:twoCellAnchor>
    <xdr:from>
      <xdr:col>29</xdr:col>
      <xdr:colOff>139213</xdr:colOff>
      <xdr:row>63</xdr:row>
      <xdr:rowOff>124558</xdr:rowOff>
    </xdr:from>
    <xdr:to>
      <xdr:col>33</xdr:col>
      <xdr:colOff>29309</xdr:colOff>
      <xdr:row>65</xdr:row>
      <xdr:rowOff>51288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88A12CB-DC54-4976-92F9-F1EF1567794D}"/>
            </a:ext>
          </a:extLst>
        </xdr:cNvPr>
        <xdr:cNvSpPr txBox="1"/>
      </xdr:nvSpPr>
      <xdr:spPr>
        <a:xfrm>
          <a:off x="4282588" y="9316183"/>
          <a:ext cx="461596" cy="2124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</a:p>
        <a:p>
          <a:endParaRPr lang="ko-KR" altLang="en-US" sz="9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21248</xdr:colOff>
          <xdr:row>71</xdr:row>
          <xdr:rowOff>55685</xdr:rowOff>
        </xdr:from>
        <xdr:to>
          <xdr:col>90</xdr:col>
          <xdr:colOff>30773</xdr:colOff>
          <xdr:row>76</xdr:row>
          <xdr:rowOff>36635</xdr:rowOff>
        </xdr:to>
        <xdr:pic>
          <xdr:nvPicPr>
            <xdr:cNvPr id="352" name="그림 351">
              <a:extLst>
                <a:ext uri="{FF2B5EF4-FFF2-40B4-BE49-F238E27FC236}">
                  <a16:creationId xmlns:a16="http://schemas.microsoft.com/office/drawing/2014/main" id="{782712ED-E67A-47FA-80D4-98851405758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30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3735998" y="10390310"/>
              <a:ext cx="9153525" cy="695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56</xdr:col>
      <xdr:colOff>6897</xdr:colOff>
      <xdr:row>64</xdr:row>
      <xdr:rowOff>9481</xdr:rowOff>
    </xdr:from>
    <xdr:to>
      <xdr:col>59</xdr:col>
      <xdr:colOff>130593</xdr:colOff>
      <xdr:row>65</xdr:row>
      <xdr:rowOff>74561</xdr:rowOff>
    </xdr:to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72DD4C73-B00A-4552-A0B5-8FD2EBFCFAAC}"/>
            </a:ext>
          </a:extLst>
        </xdr:cNvPr>
        <xdr:cNvSpPr txBox="1"/>
      </xdr:nvSpPr>
      <xdr:spPr>
        <a:xfrm>
          <a:off x="8007897" y="9343981"/>
          <a:ext cx="552321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02 03</a:t>
          </a:r>
          <a:endParaRPr lang="ko-KR" altLang="en-US" sz="1100"/>
        </a:p>
      </xdr:txBody>
    </xdr:sp>
    <xdr:clientData/>
  </xdr:twoCellAnchor>
  <xdr:twoCellAnchor>
    <xdr:from>
      <xdr:col>60</xdr:col>
      <xdr:colOff>122403</xdr:colOff>
      <xdr:row>64</xdr:row>
      <xdr:rowOff>24136</xdr:rowOff>
    </xdr:from>
    <xdr:to>
      <xdr:col>64</xdr:col>
      <xdr:colOff>100422</xdr:colOff>
      <xdr:row>65</xdr:row>
      <xdr:rowOff>89216</xdr:rowOff>
    </xdr:to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FA00C2B2-64E2-4D9E-AD2B-4F8EA05F995B}"/>
            </a:ext>
          </a:extLst>
        </xdr:cNvPr>
        <xdr:cNvSpPr txBox="1"/>
      </xdr:nvSpPr>
      <xdr:spPr>
        <a:xfrm>
          <a:off x="8694903" y="9358636"/>
          <a:ext cx="549519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04 05</a:t>
          </a:r>
          <a:endParaRPr lang="ko-KR" altLang="en-US" sz="1100"/>
        </a:p>
      </xdr:txBody>
    </xdr:sp>
    <xdr:clientData/>
  </xdr:twoCellAnchor>
  <xdr:twoCellAnchor>
    <xdr:from>
      <xdr:col>66</xdr:col>
      <xdr:colOff>61202</xdr:colOff>
      <xdr:row>64</xdr:row>
      <xdr:rowOff>57323</xdr:rowOff>
    </xdr:from>
    <xdr:to>
      <xdr:col>70</xdr:col>
      <xdr:colOff>39220</xdr:colOff>
      <xdr:row>65</xdr:row>
      <xdr:rowOff>122403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2A3B049B-5322-4171-86B5-F54EDCE2B0C4}"/>
            </a:ext>
          </a:extLst>
        </xdr:cNvPr>
        <xdr:cNvSpPr txBox="1"/>
      </xdr:nvSpPr>
      <xdr:spPr>
        <a:xfrm>
          <a:off x="9490952" y="9391823"/>
          <a:ext cx="549518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06 07 </a:t>
          </a:r>
          <a:endParaRPr lang="ko-KR" altLang="en-US" sz="1100"/>
        </a:p>
      </xdr:txBody>
    </xdr:sp>
    <xdr:clientData/>
  </xdr:twoCellAnchor>
  <xdr:twoCellAnchor>
    <xdr:from>
      <xdr:col>72</xdr:col>
      <xdr:colOff>49996</xdr:colOff>
      <xdr:row>64</xdr:row>
      <xdr:rowOff>57323</xdr:rowOff>
    </xdr:from>
    <xdr:to>
      <xdr:col>76</xdr:col>
      <xdr:colOff>28014</xdr:colOff>
      <xdr:row>65</xdr:row>
      <xdr:rowOff>122403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8519DB5C-241E-48D1-925D-F248CC5C3798}"/>
            </a:ext>
          </a:extLst>
        </xdr:cNvPr>
        <xdr:cNvSpPr txBox="1"/>
      </xdr:nvSpPr>
      <xdr:spPr>
        <a:xfrm>
          <a:off x="10336996" y="9391823"/>
          <a:ext cx="549518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08 09 </a:t>
          </a:r>
          <a:endParaRPr lang="ko-KR" altLang="en-US" sz="1100"/>
        </a:p>
      </xdr:txBody>
    </xdr:sp>
    <xdr:clientData/>
  </xdr:twoCellAnchor>
  <xdr:twoCellAnchor>
    <xdr:from>
      <xdr:col>78</xdr:col>
      <xdr:colOff>27584</xdr:colOff>
      <xdr:row>64</xdr:row>
      <xdr:rowOff>57323</xdr:rowOff>
    </xdr:from>
    <xdr:to>
      <xdr:col>82</xdr:col>
      <xdr:colOff>5602</xdr:colOff>
      <xdr:row>65</xdr:row>
      <xdr:rowOff>122403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AFB634AE-EDBD-4F12-9FD6-F1309D49AB81}"/>
            </a:ext>
          </a:extLst>
        </xdr:cNvPr>
        <xdr:cNvSpPr txBox="1"/>
      </xdr:nvSpPr>
      <xdr:spPr>
        <a:xfrm>
          <a:off x="11171834" y="9391823"/>
          <a:ext cx="549518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10 11 </a:t>
          </a:r>
          <a:endParaRPr lang="ko-KR" altLang="en-US" sz="1100"/>
        </a:p>
      </xdr:txBody>
    </xdr:sp>
    <xdr:clientData/>
  </xdr:twoCellAnchor>
  <xdr:twoCellAnchor>
    <xdr:from>
      <xdr:col>84</xdr:col>
      <xdr:colOff>83613</xdr:colOff>
      <xdr:row>64</xdr:row>
      <xdr:rowOff>57323</xdr:rowOff>
    </xdr:from>
    <xdr:to>
      <xdr:col>88</xdr:col>
      <xdr:colOff>61632</xdr:colOff>
      <xdr:row>65</xdr:row>
      <xdr:rowOff>122403</xdr:rowOff>
    </xdr:to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31EBA9C3-BB4C-47B0-9520-89EAAAF84DA6}"/>
            </a:ext>
          </a:extLst>
        </xdr:cNvPr>
        <xdr:cNvSpPr txBox="1"/>
      </xdr:nvSpPr>
      <xdr:spPr>
        <a:xfrm>
          <a:off x="12085113" y="9391823"/>
          <a:ext cx="549519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12 13 </a:t>
          </a:r>
          <a:endParaRPr lang="ko-KR" altLang="en-US" sz="1100"/>
        </a:p>
      </xdr:txBody>
    </xdr:sp>
    <xdr:clientData/>
  </xdr:twoCellAnchor>
  <xdr:twoCellAnchor>
    <xdr:from>
      <xdr:col>90</xdr:col>
      <xdr:colOff>83614</xdr:colOff>
      <xdr:row>64</xdr:row>
      <xdr:rowOff>57323</xdr:rowOff>
    </xdr:from>
    <xdr:to>
      <xdr:col>94</xdr:col>
      <xdr:colOff>61632</xdr:colOff>
      <xdr:row>65</xdr:row>
      <xdr:rowOff>122403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B8FDD3B5-EA8A-49CC-A29F-D3DEBE864D3B}"/>
            </a:ext>
          </a:extLst>
        </xdr:cNvPr>
        <xdr:cNvSpPr txBox="1"/>
      </xdr:nvSpPr>
      <xdr:spPr>
        <a:xfrm>
          <a:off x="12942364" y="9391823"/>
          <a:ext cx="549518" cy="20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14</a:t>
          </a:r>
          <a:endParaRPr lang="ko-KR" altLang="en-US" sz="1100"/>
        </a:p>
      </xdr:txBody>
    </xdr:sp>
    <xdr:clientData/>
  </xdr:twoCellAnchor>
  <xdr:twoCellAnchor>
    <xdr:from>
      <xdr:col>52</xdr:col>
      <xdr:colOff>11206</xdr:colOff>
      <xdr:row>9</xdr:row>
      <xdr:rowOff>22413</xdr:rowOff>
    </xdr:from>
    <xdr:to>
      <xdr:col>62</xdr:col>
      <xdr:colOff>145676</xdr:colOff>
      <xdr:row>19</xdr:row>
      <xdr:rowOff>112060</xdr:rowOff>
    </xdr:to>
    <xdr:sp macro="" textlink="">
      <xdr:nvSpPr>
        <xdr:cNvPr id="360" name="L 도형 359">
          <a:extLst>
            <a:ext uri="{FF2B5EF4-FFF2-40B4-BE49-F238E27FC236}">
              <a16:creationId xmlns:a16="http://schemas.microsoft.com/office/drawing/2014/main" id="{285C414F-983E-45DE-9543-65490B9181EB}"/>
            </a:ext>
          </a:extLst>
        </xdr:cNvPr>
        <xdr:cNvSpPr/>
      </xdr:nvSpPr>
      <xdr:spPr>
        <a:xfrm rot="5400000">
          <a:off x="7463117" y="1476377"/>
          <a:ext cx="1518397" cy="1563220"/>
        </a:xfrm>
        <a:prstGeom prst="corner">
          <a:avLst>
            <a:gd name="adj1" fmla="val 18027"/>
            <a:gd name="adj2" fmla="val 18900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FO-00-01~31 </a:t>
          </a:r>
          <a:r>
            <a:rPr lang="ko-KR" altLang="en-US" sz="1100">
              <a:solidFill>
                <a:schemeClr val="tx1"/>
              </a:solidFill>
            </a:rPr>
            <a:t>행거평치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T193"/>
  <sheetViews>
    <sheetView showGridLines="0" tabSelected="1" zoomScale="85" zoomScaleNormal="85" workbookViewId="0">
      <pane xSplit="9" ySplit="23" topLeftCell="J185" activePane="bottomRight" state="frozen"/>
      <selection pane="topRight" activeCell="H1" sqref="H1"/>
      <selection pane="bottomLeft" activeCell="A6" sqref="A6"/>
      <selection pane="bottomRight" activeCell="X12" sqref="X12"/>
    </sheetView>
  </sheetViews>
  <sheetFormatPr defaultRowHeight="16.899999999999999" outlineLevelRow="1" outlineLevelCol="1" x14ac:dyDescent="0.6"/>
  <cols>
    <col min="4" max="4" width="6.5" style="1" customWidth="1"/>
    <col min="5" max="5" width="8" style="1" bestFit="1" customWidth="1"/>
    <col min="6" max="6" width="8" style="1" customWidth="1"/>
    <col min="7" max="7" width="8.625" style="1" customWidth="1"/>
    <col min="8" max="8" width="8.125" bestFit="1" customWidth="1"/>
    <col min="9" max="9" width="8.75" bestFit="1" customWidth="1"/>
    <col min="10" max="11" width="10.5" hidden="1" customWidth="1" outlineLevel="1"/>
    <col min="12" max="12" width="9.5" hidden="1" customWidth="1" outlineLevel="1"/>
    <col min="13" max="16" width="9" hidden="1" customWidth="1" outlineLevel="1"/>
    <col min="17" max="17" width="14.625" hidden="1" customWidth="1" outlineLevel="1"/>
    <col min="18" max="18" width="3.625" customWidth="1" collapsed="1"/>
    <col min="19" max="19" width="9.5" bestFit="1" customWidth="1"/>
    <col min="20" max="21" width="10.5" customWidth="1"/>
  </cols>
  <sheetData>
    <row r="2" spans="2:384" x14ac:dyDescent="0.6">
      <c r="B2" s="2"/>
      <c r="I2" s="35"/>
      <c r="Q2" s="7" t="s">
        <v>30</v>
      </c>
      <c r="R2" s="7"/>
    </row>
    <row r="3" spans="2:384" outlineLevel="1" x14ac:dyDescent="0.6">
      <c r="B3" s="2"/>
      <c r="H3" s="287" t="s">
        <v>65</v>
      </c>
      <c r="I3" s="264" t="s">
        <v>64</v>
      </c>
      <c r="J3" s="265"/>
      <c r="K3" s="265"/>
      <c r="L3" s="265"/>
      <c r="M3" s="265"/>
      <c r="N3" s="265"/>
      <c r="O3" s="265"/>
      <c r="P3" s="265"/>
      <c r="Q3" s="266"/>
      <c r="R3" s="267"/>
      <c r="S3" s="268">
        <v>1157</v>
      </c>
      <c r="T3" s="268">
        <v>1157</v>
      </c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R3" s="268">
        <v>1866</v>
      </c>
      <c r="CS3" s="268">
        <v>1875</v>
      </c>
      <c r="CT3" s="268">
        <v>1876</v>
      </c>
      <c r="CU3" s="268">
        <v>1822</v>
      </c>
      <c r="CV3" s="268">
        <v>1836</v>
      </c>
      <c r="CW3" s="268">
        <v>1817</v>
      </c>
      <c r="CX3" s="268">
        <v>1807</v>
      </c>
      <c r="CY3" s="268">
        <v>1807</v>
      </c>
      <c r="CZ3" s="268">
        <v>1807</v>
      </c>
      <c r="DA3" s="268">
        <v>1812</v>
      </c>
      <c r="DB3" s="268">
        <v>1814</v>
      </c>
      <c r="DC3" s="268">
        <v>1801</v>
      </c>
      <c r="DD3" s="268">
        <v>1794</v>
      </c>
      <c r="DE3" s="268">
        <v>1770</v>
      </c>
      <c r="DF3" s="268">
        <v>1770</v>
      </c>
      <c r="DG3" s="268">
        <v>1752</v>
      </c>
      <c r="DH3" s="268">
        <v>1774</v>
      </c>
      <c r="DI3" s="268">
        <v>1799</v>
      </c>
      <c r="DJ3" s="268">
        <v>1798</v>
      </c>
      <c r="DK3" s="268">
        <v>1776</v>
      </c>
      <c r="DL3" s="268">
        <v>1767</v>
      </c>
      <c r="DM3" s="268">
        <v>1767</v>
      </c>
      <c r="DN3" s="268">
        <v>1783</v>
      </c>
      <c r="DO3" s="268">
        <v>1794</v>
      </c>
      <c r="DP3" s="268">
        <v>1780</v>
      </c>
      <c r="DQ3" s="268">
        <v>1880</v>
      </c>
      <c r="DR3" s="268">
        <v>1874</v>
      </c>
      <c r="DS3" s="268">
        <v>1837</v>
      </c>
      <c r="DT3" s="268">
        <v>1837</v>
      </c>
      <c r="DU3" s="268">
        <v>1821</v>
      </c>
      <c r="DV3" s="268">
        <v>1893</v>
      </c>
      <c r="DW3" s="268">
        <v>1870</v>
      </c>
      <c r="DX3" s="268">
        <v>1869</v>
      </c>
      <c r="DY3" s="268">
        <v>1782</v>
      </c>
      <c r="DZ3" s="268">
        <v>1753</v>
      </c>
      <c r="EA3" s="268">
        <v>1753</v>
      </c>
      <c r="EB3" s="268">
        <v>1757</v>
      </c>
      <c r="EC3" s="268">
        <v>1783</v>
      </c>
      <c r="ED3" s="268">
        <v>1770</v>
      </c>
      <c r="EE3" s="268">
        <v>1798</v>
      </c>
      <c r="EF3" s="268">
        <v>1721</v>
      </c>
      <c r="EG3" s="268">
        <v>1635</v>
      </c>
      <c r="EH3" s="268">
        <v>1635</v>
      </c>
      <c r="EI3" s="268">
        <v>1601</v>
      </c>
      <c r="EJ3" s="268">
        <v>1673</v>
      </c>
      <c r="EK3" s="268">
        <v>1604</v>
      </c>
      <c r="EL3" s="268">
        <v>1581</v>
      </c>
      <c r="EM3" s="268">
        <v>1508</v>
      </c>
      <c r="EN3" s="268">
        <v>1473</v>
      </c>
      <c r="EO3" s="268">
        <v>1473</v>
      </c>
      <c r="EP3" s="268">
        <v>1460</v>
      </c>
      <c r="EQ3" s="268">
        <v>1120</v>
      </c>
      <c r="ER3" s="268">
        <v>1112</v>
      </c>
      <c r="ES3" s="268">
        <v>1123</v>
      </c>
      <c r="ET3" s="268">
        <v>1166</v>
      </c>
      <c r="EU3" s="268">
        <v>1150</v>
      </c>
      <c r="EV3" s="268">
        <v>1150</v>
      </c>
      <c r="EW3" s="268">
        <v>1157</v>
      </c>
      <c r="EX3" s="268">
        <v>1257</v>
      </c>
      <c r="EY3" s="268">
        <v>1246</v>
      </c>
      <c r="EZ3" s="268">
        <v>1246</v>
      </c>
      <c r="FA3" s="268">
        <v>1241</v>
      </c>
      <c r="FB3" s="268">
        <v>1211</v>
      </c>
      <c r="FC3" s="268">
        <v>1211</v>
      </c>
      <c r="FD3" s="268">
        <v>1160</v>
      </c>
      <c r="FE3" s="268">
        <v>1239</v>
      </c>
      <c r="FF3" s="268">
        <v>1202</v>
      </c>
      <c r="FG3" s="268">
        <v>1207</v>
      </c>
      <c r="FH3" s="268">
        <v>1114</v>
      </c>
      <c r="FI3" s="268">
        <v>1072</v>
      </c>
      <c r="FJ3" s="268">
        <v>1072</v>
      </c>
      <c r="FK3" s="268">
        <v>1100</v>
      </c>
      <c r="FL3" s="268">
        <v>1135</v>
      </c>
      <c r="FM3" s="268">
        <v>1148</v>
      </c>
      <c r="FN3" s="268">
        <v>1146</v>
      </c>
      <c r="FO3" s="268">
        <v>1089</v>
      </c>
      <c r="FP3" s="268">
        <v>966</v>
      </c>
      <c r="FQ3" s="268">
        <v>966</v>
      </c>
      <c r="FR3" s="268">
        <v>1007</v>
      </c>
      <c r="FS3" s="268">
        <v>1021</v>
      </c>
      <c r="FT3" s="268">
        <v>1025</v>
      </c>
      <c r="FU3" s="268">
        <v>1010</v>
      </c>
      <c r="FV3" s="268">
        <v>977</v>
      </c>
      <c r="FW3" s="268">
        <v>968</v>
      </c>
      <c r="FX3" s="268">
        <v>968</v>
      </c>
      <c r="FY3" s="268">
        <v>1051</v>
      </c>
      <c r="FZ3" s="268">
        <v>1116</v>
      </c>
      <c r="GA3" s="268">
        <v>1117</v>
      </c>
      <c r="GB3" s="268">
        <v>1135</v>
      </c>
      <c r="GC3" s="268">
        <v>1187</v>
      </c>
      <c r="GD3" s="268">
        <v>1163</v>
      </c>
      <c r="GE3" s="268">
        <v>1163</v>
      </c>
      <c r="GF3" s="268">
        <v>1189</v>
      </c>
      <c r="GG3" s="268">
        <v>1214</v>
      </c>
      <c r="GH3" s="268">
        <v>1162</v>
      </c>
      <c r="GI3" s="268">
        <v>1160</v>
      </c>
      <c r="GJ3" s="268">
        <v>1124</v>
      </c>
      <c r="GK3" s="268">
        <v>1110</v>
      </c>
      <c r="GL3" s="268">
        <v>1110</v>
      </c>
      <c r="GM3" s="268">
        <v>1178</v>
      </c>
      <c r="GN3" s="268">
        <v>1204</v>
      </c>
      <c r="GO3" s="268">
        <v>1257</v>
      </c>
      <c r="GP3" s="268">
        <v>1269</v>
      </c>
      <c r="GQ3" s="268">
        <v>1200</v>
      </c>
      <c r="GR3" s="268">
        <v>1196</v>
      </c>
      <c r="GS3" s="268">
        <v>1196</v>
      </c>
      <c r="GT3" s="268">
        <v>1196</v>
      </c>
      <c r="GU3" s="268">
        <v>1236</v>
      </c>
      <c r="GV3" s="268">
        <v>1275</v>
      </c>
      <c r="GW3" s="268">
        <v>1286</v>
      </c>
      <c r="GX3" s="268">
        <v>1295</v>
      </c>
      <c r="GY3" s="268">
        <v>1291</v>
      </c>
      <c r="GZ3" s="268">
        <v>1291</v>
      </c>
      <c r="HA3" s="268">
        <v>1291</v>
      </c>
      <c r="HB3" s="268">
        <v>1321</v>
      </c>
      <c r="HC3" s="268">
        <v>1425</v>
      </c>
      <c r="HD3" s="268">
        <v>1507</v>
      </c>
      <c r="HE3" s="268">
        <v>1468</v>
      </c>
      <c r="HF3" s="268">
        <v>1454</v>
      </c>
      <c r="HG3" s="268">
        <v>1454</v>
      </c>
      <c r="HH3" s="268">
        <v>1489</v>
      </c>
      <c r="HI3" s="268">
        <v>1529</v>
      </c>
      <c r="HJ3" s="268">
        <v>1529</v>
      </c>
      <c r="HK3" s="268">
        <v>1538</v>
      </c>
      <c r="HL3" s="268">
        <v>1498</v>
      </c>
      <c r="HM3" s="268">
        <v>1489</v>
      </c>
      <c r="HN3" s="268">
        <v>1489</v>
      </c>
      <c r="HO3" s="268">
        <v>1520</v>
      </c>
      <c r="HP3" s="268">
        <v>1545</v>
      </c>
      <c r="HQ3" s="268">
        <v>1579</v>
      </c>
      <c r="HR3" s="268">
        <v>1563</v>
      </c>
      <c r="HS3" s="268">
        <v>1602</v>
      </c>
      <c r="HT3" s="268">
        <v>1594</v>
      </c>
      <c r="HU3" s="268">
        <v>1594</v>
      </c>
      <c r="HV3" s="268">
        <v>1593</v>
      </c>
      <c r="HW3" s="268">
        <v>1608</v>
      </c>
      <c r="HX3" s="268">
        <v>1609</v>
      </c>
      <c r="HY3" s="268">
        <v>1615</v>
      </c>
      <c r="HZ3" s="268">
        <v>1588</v>
      </c>
      <c r="IA3" s="268">
        <v>1586</v>
      </c>
      <c r="IB3" s="268">
        <v>1586</v>
      </c>
      <c r="IC3" s="268">
        <v>1602</v>
      </c>
      <c r="ID3" s="268">
        <v>1654</v>
      </c>
      <c r="IE3" s="268">
        <v>1650</v>
      </c>
      <c r="IF3" s="268">
        <v>1674</v>
      </c>
      <c r="IG3" s="268">
        <v>1664</v>
      </c>
      <c r="IH3" s="268">
        <v>1659</v>
      </c>
      <c r="II3" s="268">
        <v>1659</v>
      </c>
      <c r="IJ3" s="268">
        <v>1659</v>
      </c>
      <c r="IK3" s="268">
        <v>1719</v>
      </c>
      <c r="IL3" s="268"/>
      <c r="IM3" s="268"/>
      <c r="IN3" s="268"/>
      <c r="IO3" s="268"/>
      <c r="IP3" s="268"/>
      <c r="IQ3" s="268"/>
      <c r="IR3" s="268"/>
      <c r="IS3" s="268"/>
      <c r="IT3" s="268"/>
      <c r="IU3" s="268"/>
      <c r="IV3" s="268"/>
      <c r="IW3" s="268"/>
      <c r="IX3" s="268"/>
      <c r="IY3" s="268"/>
      <c r="IZ3" s="268"/>
      <c r="JA3" s="268"/>
      <c r="JB3" s="268"/>
      <c r="JC3" s="268"/>
      <c r="JD3" s="268"/>
      <c r="JE3" s="268"/>
      <c r="JF3" s="268"/>
      <c r="JG3" s="268"/>
      <c r="JH3" s="268"/>
      <c r="JI3" s="268"/>
      <c r="JJ3" s="268"/>
      <c r="JK3" s="268"/>
      <c r="JL3" s="268"/>
      <c r="JM3" s="268"/>
      <c r="JN3" s="268"/>
      <c r="JO3" s="268"/>
      <c r="JP3" s="268"/>
      <c r="JQ3" s="268"/>
      <c r="JR3" s="268"/>
      <c r="JS3" s="268"/>
      <c r="JT3" s="268"/>
      <c r="JU3" s="268"/>
      <c r="JV3" s="268"/>
      <c r="JW3" s="268"/>
      <c r="JX3" s="268"/>
      <c r="JY3" s="268"/>
      <c r="JZ3" s="268"/>
      <c r="KA3" s="268"/>
      <c r="KB3" s="268"/>
      <c r="KC3" s="268"/>
      <c r="KD3" s="268"/>
      <c r="KE3" s="268"/>
      <c r="KF3" s="268"/>
      <c r="KG3" s="268"/>
      <c r="KH3" s="268"/>
      <c r="KI3" s="268"/>
      <c r="KJ3" s="268"/>
      <c r="KK3" s="268"/>
      <c r="KL3" s="268"/>
      <c r="KM3" s="268"/>
      <c r="KN3" s="268"/>
      <c r="KO3" s="268"/>
      <c r="KP3" s="268"/>
      <c r="KQ3" s="268"/>
      <c r="KR3" s="268"/>
      <c r="KS3" s="268"/>
      <c r="KT3" s="268"/>
      <c r="KU3" s="268"/>
      <c r="KV3" s="268"/>
      <c r="KW3" s="268"/>
      <c r="KX3" s="268"/>
      <c r="KY3" s="268"/>
      <c r="KZ3" s="268"/>
      <c r="LA3" s="268"/>
      <c r="LB3" s="268"/>
      <c r="LC3" s="268"/>
      <c r="LD3" s="268"/>
      <c r="LE3" s="268"/>
      <c r="LF3" s="268"/>
      <c r="LG3" s="268"/>
      <c r="LH3" s="268"/>
      <c r="LI3" s="268"/>
      <c r="LJ3" s="268"/>
      <c r="LK3" s="268"/>
      <c r="LL3" s="268"/>
      <c r="LM3" s="268"/>
      <c r="LN3" s="268"/>
      <c r="LO3" s="268"/>
      <c r="LP3" s="268"/>
      <c r="LQ3" s="268"/>
      <c r="LR3" s="268"/>
      <c r="LS3" s="268"/>
      <c r="LT3" s="268"/>
      <c r="LU3" s="268"/>
      <c r="LV3" s="268"/>
      <c r="LW3" s="268"/>
      <c r="LX3" s="268"/>
      <c r="LY3" s="268"/>
      <c r="LZ3" s="268"/>
      <c r="MA3" s="268"/>
      <c r="MB3" s="268"/>
      <c r="MC3" s="268"/>
      <c r="MD3" s="268"/>
      <c r="ME3" s="268"/>
      <c r="MF3" s="268"/>
      <c r="MG3" s="268"/>
      <c r="MH3" s="268"/>
      <c r="MI3" s="268"/>
      <c r="MJ3" s="268"/>
      <c r="MK3" s="268"/>
      <c r="ML3" s="268"/>
      <c r="MM3" s="268"/>
      <c r="MN3" s="268"/>
      <c r="MO3" s="268"/>
      <c r="MP3" s="268"/>
      <c r="MQ3" s="268"/>
      <c r="MR3" s="268"/>
      <c r="MS3" s="268"/>
      <c r="MT3" s="268"/>
      <c r="MU3" s="268"/>
      <c r="MV3" s="268"/>
      <c r="MW3" s="268"/>
      <c r="MX3" s="268"/>
      <c r="MY3" s="268"/>
      <c r="MZ3" s="268"/>
      <c r="NA3" s="268"/>
      <c r="NB3" s="268"/>
      <c r="NC3" s="268"/>
      <c r="ND3" s="268"/>
      <c r="NE3" s="268"/>
      <c r="NF3" s="268"/>
      <c r="NG3" s="268"/>
      <c r="NH3" s="268"/>
      <c r="NI3" s="268"/>
      <c r="NJ3" s="268"/>
      <c r="NK3" s="268"/>
      <c r="NL3" s="268"/>
      <c r="NM3" s="268"/>
      <c r="NN3" s="268"/>
      <c r="NO3" s="268"/>
      <c r="NP3" s="268"/>
      <c r="NQ3" s="268"/>
      <c r="NR3" s="268"/>
      <c r="NS3" s="268"/>
      <c r="NT3" s="268"/>
    </row>
    <row r="4" spans="2:384" outlineLevel="1" x14ac:dyDescent="0.6">
      <c r="B4" s="2"/>
      <c r="H4" s="288"/>
      <c r="I4" s="264" t="s">
        <v>62</v>
      </c>
      <c r="J4" s="265"/>
      <c r="K4" s="265"/>
      <c r="L4" s="265"/>
      <c r="M4" s="265"/>
      <c r="N4" s="265"/>
      <c r="O4" s="265"/>
      <c r="P4" s="265"/>
      <c r="Q4" s="266"/>
      <c r="R4" s="267"/>
      <c r="S4" s="268">
        <v>30655</v>
      </c>
      <c r="T4" s="268">
        <v>30655</v>
      </c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8"/>
      <c r="BA4" s="268"/>
      <c r="BB4" s="268"/>
      <c r="BC4" s="268"/>
      <c r="BD4" s="268"/>
      <c r="BE4" s="268"/>
      <c r="BF4" s="268"/>
      <c r="BG4" s="268"/>
      <c r="BH4" s="268"/>
      <c r="BI4" s="268"/>
      <c r="BJ4" s="268"/>
      <c r="BK4" s="268"/>
      <c r="BL4" s="268"/>
      <c r="BM4" s="268"/>
      <c r="BN4" s="268"/>
      <c r="BO4" s="268"/>
      <c r="BP4" s="268"/>
      <c r="BQ4" s="268"/>
      <c r="BR4" s="268"/>
      <c r="BS4" s="268"/>
      <c r="BT4" s="268"/>
      <c r="BU4" s="268"/>
      <c r="BV4" s="268"/>
      <c r="BW4" s="268"/>
      <c r="BX4" s="268"/>
      <c r="BY4" s="268"/>
      <c r="BZ4" s="268"/>
      <c r="CA4" s="268"/>
      <c r="CB4" s="268"/>
      <c r="CC4" s="268"/>
      <c r="CD4" s="268"/>
      <c r="CE4" s="268"/>
      <c r="CF4" s="268"/>
      <c r="CG4" s="268"/>
      <c r="CH4" s="268"/>
      <c r="CI4" s="268"/>
      <c r="CJ4" s="268"/>
      <c r="CK4" s="268"/>
      <c r="CL4" s="268"/>
      <c r="CM4" s="268"/>
      <c r="CN4" s="268"/>
      <c r="CO4" s="268"/>
      <c r="CP4" s="268"/>
      <c r="CQ4" s="268"/>
      <c r="CR4" s="268">
        <v>22441</v>
      </c>
      <c r="CS4" s="268">
        <v>22659</v>
      </c>
      <c r="CT4" s="268">
        <v>22940</v>
      </c>
      <c r="CU4" s="268">
        <v>21790</v>
      </c>
      <c r="CV4" s="268">
        <v>22293</v>
      </c>
      <c r="CW4" s="268">
        <v>20067</v>
      </c>
      <c r="CX4" s="268">
        <v>19540</v>
      </c>
      <c r="CY4" s="268">
        <v>19540</v>
      </c>
      <c r="CZ4" s="268">
        <v>19892</v>
      </c>
      <c r="DA4" s="268">
        <v>20250</v>
      </c>
      <c r="DB4" s="268">
        <v>19855</v>
      </c>
      <c r="DC4" s="268">
        <v>19448</v>
      </c>
      <c r="DD4" s="268">
        <v>18205</v>
      </c>
      <c r="DE4" s="268">
        <v>16639</v>
      </c>
      <c r="DF4" s="268">
        <v>16639</v>
      </c>
      <c r="DG4" s="268">
        <v>16416</v>
      </c>
      <c r="DH4" s="268">
        <v>16664</v>
      </c>
      <c r="DI4" s="268">
        <v>16313</v>
      </c>
      <c r="DJ4" s="268">
        <v>16184</v>
      </c>
      <c r="DK4" s="268">
        <v>15475</v>
      </c>
      <c r="DL4" s="268">
        <v>15069</v>
      </c>
      <c r="DM4" s="268">
        <v>15069</v>
      </c>
      <c r="DN4" s="268">
        <v>14988</v>
      </c>
      <c r="DO4" s="268">
        <v>15177</v>
      </c>
      <c r="DP4" s="268">
        <v>14659</v>
      </c>
      <c r="DQ4" s="268">
        <v>16253</v>
      </c>
      <c r="DR4" s="268">
        <v>16591</v>
      </c>
      <c r="DS4" s="268">
        <v>14780</v>
      </c>
      <c r="DT4" s="268">
        <v>14780</v>
      </c>
      <c r="DU4" s="268">
        <v>16531</v>
      </c>
      <c r="DV4" s="268">
        <v>17632</v>
      </c>
      <c r="DW4" s="268">
        <v>17278</v>
      </c>
      <c r="DX4" s="268">
        <v>17255</v>
      </c>
      <c r="DY4" s="268">
        <v>15221</v>
      </c>
      <c r="DZ4" s="268">
        <v>14682</v>
      </c>
      <c r="EA4" s="268">
        <v>14682</v>
      </c>
      <c r="EB4" s="268">
        <v>14737</v>
      </c>
      <c r="EC4" s="268">
        <v>15602</v>
      </c>
      <c r="ED4" s="268">
        <v>16288</v>
      </c>
      <c r="EE4" s="268">
        <v>16878</v>
      </c>
      <c r="EF4" s="268">
        <v>15358</v>
      </c>
      <c r="EG4" s="268">
        <v>13460</v>
      </c>
      <c r="EH4" s="268">
        <v>13460</v>
      </c>
      <c r="EI4" s="268">
        <v>13242</v>
      </c>
      <c r="EJ4" s="268">
        <v>13414</v>
      </c>
      <c r="EK4" s="268">
        <v>12567</v>
      </c>
      <c r="EL4" s="268">
        <v>12480</v>
      </c>
      <c r="EM4" s="268">
        <v>11867</v>
      </c>
      <c r="EN4" s="268">
        <v>11165</v>
      </c>
      <c r="EO4" s="268">
        <v>11165</v>
      </c>
      <c r="EP4" s="268">
        <v>10949</v>
      </c>
      <c r="EQ4" s="268">
        <v>10864</v>
      </c>
      <c r="ER4" s="268">
        <v>10418</v>
      </c>
      <c r="ES4" s="268">
        <v>11443</v>
      </c>
      <c r="ET4" s="268">
        <v>11983</v>
      </c>
      <c r="EU4" s="268">
        <v>10626</v>
      </c>
      <c r="EV4" s="268">
        <v>10626</v>
      </c>
      <c r="EW4" s="268">
        <v>11464</v>
      </c>
      <c r="EX4" s="268">
        <v>12884</v>
      </c>
      <c r="EY4" s="268">
        <v>12141</v>
      </c>
      <c r="EZ4" s="268">
        <v>12741</v>
      </c>
      <c r="FA4" s="268">
        <v>13144</v>
      </c>
      <c r="FB4" s="268">
        <v>11768</v>
      </c>
      <c r="FC4" s="268">
        <v>11768</v>
      </c>
      <c r="FD4" s="268">
        <v>13841</v>
      </c>
      <c r="FE4" s="268">
        <v>14682</v>
      </c>
      <c r="FF4" s="268">
        <v>13836</v>
      </c>
      <c r="FG4" s="268">
        <v>12677</v>
      </c>
      <c r="FH4" s="268">
        <v>11051</v>
      </c>
      <c r="FI4" s="268">
        <v>9871</v>
      </c>
      <c r="FJ4" s="268">
        <v>9871</v>
      </c>
      <c r="FK4" s="268">
        <v>12247</v>
      </c>
      <c r="FL4" s="268">
        <v>13291</v>
      </c>
      <c r="FM4" s="268">
        <v>13929</v>
      </c>
      <c r="FN4" s="268">
        <v>13952</v>
      </c>
      <c r="FO4" s="268">
        <v>14040</v>
      </c>
      <c r="FP4" s="268">
        <v>13493</v>
      </c>
      <c r="FQ4" s="268">
        <v>13493</v>
      </c>
      <c r="FR4" s="268">
        <v>15747</v>
      </c>
      <c r="FS4" s="268">
        <v>17416</v>
      </c>
      <c r="FT4" s="268">
        <v>18965</v>
      </c>
      <c r="FU4" s="268">
        <v>18937</v>
      </c>
      <c r="FV4" s="268">
        <v>15548</v>
      </c>
      <c r="FW4" s="268">
        <v>13806</v>
      </c>
      <c r="FX4" s="268">
        <v>13806</v>
      </c>
      <c r="FY4" s="268">
        <v>15749</v>
      </c>
      <c r="FZ4" s="268">
        <v>19467</v>
      </c>
      <c r="GA4" s="268">
        <v>21827</v>
      </c>
      <c r="GB4" s="268">
        <v>24510</v>
      </c>
      <c r="GC4" s="268">
        <v>22912</v>
      </c>
      <c r="GD4" s="268">
        <v>20885</v>
      </c>
      <c r="GE4" s="268">
        <v>20885</v>
      </c>
      <c r="GF4" s="268">
        <v>22271</v>
      </c>
      <c r="GG4" s="268">
        <v>22802</v>
      </c>
      <c r="GH4" s="268">
        <v>22661</v>
      </c>
      <c r="GI4" s="268">
        <v>23079</v>
      </c>
      <c r="GJ4" s="268">
        <v>18827</v>
      </c>
      <c r="GK4" s="268">
        <v>18281</v>
      </c>
      <c r="GL4" s="268">
        <v>18281</v>
      </c>
      <c r="GM4" s="268">
        <v>20382</v>
      </c>
      <c r="GN4" s="268">
        <v>21950</v>
      </c>
      <c r="GO4" s="268">
        <v>23097</v>
      </c>
      <c r="GP4" s="268">
        <v>24682</v>
      </c>
      <c r="GQ4" s="268">
        <v>21355</v>
      </c>
      <c r="GR4" s="268">
        <v>21035</v>
      </c>
      <c r="GS4" s="268">
        <v>21035</v>
      </c>
      <c r="GT4" s="268">
        <v>21573</v>
      </c>
      <c r="GU4" s="268">
        <v>24056</v>
      </c>
      <c r="GV4" s="268">
        <v>24318</v>
      </c>
      <c r="GW4" s="268">
        <v>24397</v>
      </c>
      <c r="GX4" s="268">
        <v>23791</v>
      </c>
      <c r="GY4" s="268">
        <v>23522</v>
      </c>
      <c r="GZ4" s="268">
        <v>23522</v>
      </c>
      <c r="HA4" s="268">
        <v>24267</v>
      </c>
      <c r="HB4" s="268">
        <v>26268</v>
      </c>
      <c r="HC4" s="268">
        <v>28100</v>
      </c>
      <c r="HD4" s="268">
        <v>29817</v>
      </c>
      <c r="HE4" s="268">
        <v>29552</v>
      </c>
      <c r="HF4" s="268">
        <v>29183</v>
      </c>
      <c r="HG4" s="268">
        <v>29183</v>
      </c>
      <c r="HH4" s="268">
        <v>30728</v>
      </c>
      <c r="HI4" s="268">
        <v>32587</v>
      </c>
      <c r="HJ4" s="268">
        <v>32985</v>
      </c>
      <c r="HK4" s="268">
        <v>33789</v>
      </c>
      <c r="HL4" s="268">
        <v>28821</v>
      </c>
      <c r="HM4" s="268">
        <v>28104</v>
      </c>
      <c r="HN4" s="268">
        <v>28104</v>
      </c>
      <c r="HO4" s="268">
        <v>30431</v>
      </c>
      <c r="HP4" s="268">
        <v>32062</v>
      </c>
      <c r="HQ4" s="268">
        <v>33099</v>
      </c>
      <c r="HR4" s="268">
        <v>36511</v>
      </c>
      <c r="HS4" s="268">
        <v>37250</v>
      </c>
      <c r="HT4" s="268">
        <v>36849</v>
      </c>
      <c r="HU4" s="268">
        <v>36849</v>
      </c>
      <c r="HV4" s="268">
        <v>36975</v>
      </c>
      <c r="HW4" s="268">
        <v>38161</v>
      </c>
      <c r="HX4" s="268">
        <v>38731</v>
      </c>
      <c r="HY4" s="268">
        <v>39792</v>
      </c>
      <c r="HZ4" s="268">
        <v>34480</v>
      </c>
      <c r="IA4" s="268">
        <v>34048</v>
      </c>
      <c r="IB4" s="268">
        <v>34048</v>
      </c>
      <c r="IC4" s="268">
        <v>34840</v>
      </c>
      <c r="ID4" s="268">
        <v>36933</v>
      </c>
      <c r="IE4" s="268">
        <v>36543</v>
      </c>
      <c r="IF4" s="268">
        <v>37383</v>
      </c>
      <c r="IG4" s="268">
        <v>34400</v>
      </c>
      <c r="IH4" s="268">
        <v>33507</v>
      </c>
      <c r="II4" s="268">
        <v>33507</v>
      </c>
      <c r="IJ4" s="268">
        <v>33507</v>
      </c>
      <c r="IK4" s="268">
        <v>37914</v>
      </c>
      <c r="IL4" s="268"/>
      <c r="IM4" s="268"/>
      <c r="IN4" s="268"/>
      <c r="IO4" s="268"/>
      <c r="IP4" s="268"/>
      <c r="IQ4" s="268"/>
      <c r="IR4" s="268"/>
      <c r="IS4" s="268"/>
      <c r="IT4" s="268"/>
      <c r="IU4" s="268"/>
      <c r="IV4" s="268"/>
      <c r="IW4" s="268"/>
      <c r="IX4" s="268"/>
      <c r="IY4" s="268"/>
      <c r="IZ4" s="268"/>
      <c r="JA4" s="268"/>
      <c r="JB4" s="268"/>
      <c r="JC4" s="268"/>
      <c r="JD4" s="268"/>
      <c r="JE4" s="268"/>
      <c r="JF4" s="268"/>
      <c r="JG4" s="268"/>
      <c r="JH4" s="268"/>
      <c r="JI4" s="268"/>
      <c r="JJ4" s="268"/>
      <c r="JK4" s="268"/>
      <c r="JL4" s="268"/>
      <c r="JM4" s="268"/>
      <c r="JN4" s="268"/>
      <c r="JO4" s="268"/>
      <c r="JP4" s="268"/>
      <c r="JQ4" s="268"/>
      <c r="JR4" s="268"/>
      <c r="JS4" s="268"/>
      <c r="JT4" s="268"/>
      <c r="JU4" s="268"/>
      <c r="JV4" s="268"/>
      <c r="JW4" s="268"/>
      <c r="JX4" s="268"/>
      <c r="JY4" s="268"/>
      <c r="JZ4" s="268"/>
      <c r="KA4" s="268"/>
      <c r="KB4" s="268"/>
      <c r="KC4" s="268"/>
      <c r="KD4" s="268"/>
      <c r="KE4" s="268"/>
      <c r="KF4" s="268"/>
      <c r="KG4" s="268"/>
      <c r="KH4" s="268"/>
      <c r="KI4" s="268"/>
      <c r="KJ4" s="268"/>
      <c r="KK4" s="268"/>
      <c r="KL4" s="268"/>
      <c r="KM4" s="268"/>
      <c r="KN4" s="268"/>
      <c r="KO4" s="268"/>
      <c r="KP4" s="268"/>
      <c r="KQ4" s="268"/>
      <c r="KR4" s="268"/>
      <c r="KS4" s="268"/>
      <c r="KT4" s="268"/>
      <c r="KU4" s="268"/>
      <c r="KV4" s="268"/>
      <c r="KW4" s="268"/>
      <c r="KX4" s="268"/>
      <c r="KY4" s="268"/>
      <c r="KZ4" s="268"/>
      <c r="LA4" s="268"/>
      <c r="LB4" s="268"/>
      <c r="LC4" s="268"/>
      <c r="LD4" s="268"/>
      <c r="LE4" s="268"/>
      <c r="LF4" s="268"/>
      <c r="LG4" s="268"/>
      <c r="LH4" s="268"/>
      <c r="LI4" s="268"/>
      <c r="LJ4" s="268"/>
      <c r="LK4" s="268"/>
      <c r="LL4" s="268"/>
      <c r="LM4" s="268"/>
      <c r="LN4" s="268"/>
      <c r="LO4" s="268"/>
      <c r="LP4" s="268"/>
      <c r="LQ4" s="268"/>
      <c r="LR4" s="268"/>
      <c r="LS4" s="268"/>
      <c r="LT4" s="268"/>
      <c r="LU4" s="268"/>
      <c r="LV4" s="268"/>
      <c r="LW4" s="268"/>
      <c r="LX4" s="268"/>
      <c r="LY4" s="268"/>
      <c r="LZ4" s="268"/>
      <c r="MA4" s="268"/>
      <c r="MB4" s="268"/>
      <c r="MC4" s="268"/>
      <c r="MD4" s="268"/>
      <c r="ME4" s="268"/>
      <c r="MF4" s="268"/>
      <c r="MG4" s="268"/>
      <c r="MH4" s="268"/>
      <c r="MI4" s="268"/>
      <c r="MJ4" s="268"/>
      <c r="MK4" s="268"/>
      <c r="ML4" s="268"/>
      <c r="MM4" s="268"/>
      <c r="MN4" s="268"/>
      <c r="MO4" s="268"/>
      <c r="MP4" s="268"/>
      <c r="MQ4" s="268"/>
      <c r="MR4" s="268"/>
      <c r="MS4" s="268"/>
      <c r="MT4" s="268"/>
      <c r="MU4" s="268"/>
      <c r="MV4" s="268"/>
      <c r="MW4" s="268"/>
      <c r="MX4" s="268"/>
      <c r="MY4" s="268"/>
      <c r="MZ4" s="268"/>
      <c r="NA4" s="268"/>
      <c r="NB4" s="268"/>
      <c r="NC4" s="268"/>
      <c r="ND4" s="268"/>
      <c r="NE4" s="268"/>
      <c r="NF4" s="268"/>
      <c r="NG4" s="268"/>
      <c r="NH4" s="268"/>
      <c r="NI4" s="268"/>
      <c r="NJ4" s="268"/>
      <c r="NK4" s="268"/>
      <c r="NL4" s="268"/>
      <c r="NM4" s="268"/>
      <c r="NN4" s="268"/>
      <c r="NO4" s="268"/>
      <c r="NP4" s="268"/>
      <c r="NQ4" s="268"/>
      <c r="NR4" s="268"/>
      <c r="NS4" s="268"/>
      <c r="NT4" s="268"/>
    </row>
    <row r="5" spans="2:384" outlineLevel="1" x14ac:dyDescent="0.6">
      <c r="B5" s="2"/>
      <c r="H5" s="288"/>
      <c r="I5" s="264" t="s">
        <v>63</v>
      </c>
      <c r="J5" s="265"/>
      <c r="K5" s="265"/>
      <c r="L5" s="265"/>
      <c r="M5" s="265"/>
      <c r="N5" s="265"/>
      <c r="O5" s="265"/>
      <c r="P5" s="265"/>
      <c r="Q5" s="266"/>
      <c r="R5" s="267"/>
      <c r="S5" s="268">
        <v>553624</v>
      </c>
      <c r="T5" s="268">
        <v>553624</v>
      </c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8"/>
      <c r="BG5" s="268"/>
      <c r="BH5" s="268"/>
      <c r="BI5" s="268"/>
      <c r="BJ5" s="268"/>
      <c r="BK5" s="268"/>
      <c r="BL5" s="268"/>
      <c r="BM5" s="268"/>
      <c r="BN5" s="268"/>
      <c r="BO5" s="268"/>
      <c r="BP5" s="268"/>
      <c r="BQ5" s="268"/>
      <c r="BR5" s="268"/>
      <c r="BS5" s="268"/>
      <c r="BT5" s="268"/>
      <c r="BU5" s="268"/>
      <c r="BV5" s="268"/>
      <c r="BW5" s="268"/>
      <c r="BX5" s="268"/>
      <c r="BY5" s="268"/>
      <c r="BZ5" s="268"/>
      <c r="CA5" s="268"/>
      <c r="CB5" s="268"/>
      <c r="CC5" s="268"/>
      <c r="CD5" s="268"/>
      <c r="CE5" s="268"/>
      <c r="CF5" s="268"/>
      <c r="CG5" s="268"/>
      <c r="CH5" s="268"/>
      <c r="CI5" s="268"/>
      <c r="CJ5" s="268"/>
      <c r="CK5" s="268"/>
      <c r="CL5" s="268"/>
      <c r="CM5" s="268"/>
      <c r="CN5" s="268"/>
      <c r="CO5" s="268"/>
      <c r="CP5" s="268"/>
      <c r="CQ5" s="268"/>
      <c r="CR5" s="268">
        <v>403673</v>
      </c>
      <c r="CS5" s="268">
        <v>408095</v>
      </c>
      <c r="CT5" s="268">
        <v>414946</v>
      </c>
      <c r="CU5" s="268">
        <v>387641</v>
      </c>
      <c r="CV5" s="268">
        <v>394060</v>
      </c>
      <c r="CW5" s="268">
        <v>355193</v>
      </c>
      <c r="CX5" s="268">
        <v>346318</v>
      </c>
      <c r="CY5" s="268">
        <v>346318</v>
      </c>
      <c r="CZ5" s="268">
        <v>351165</v>
      </c>
      <c r="DA5" s="268">
        <v>354902</v>
      </c>
      <c r="DB5" s="268">
        <v>346171</v>
      </c>
      <c r="DC5" s="268">
        <v>341528</v>
      </c>
      <c r="DD5" s="268">
        <v>322703</v>
      </c>
      <c r="DE5" s="268">
        <v>297334</v>
      </c>
      <c r="DF5" s="268">
        <v>297334</v>
      </c>
      <c r="DG5" s="268">
        <v>293070</v>
      </c>
      <c r="DH5" s="268">
        <v>296364</v>
      </c>
      <c r="DI5" s="268">
        <v>289237</v>
      </c>
      <c r="DJ5" s="268">
        <v>286997</v>
      </c>
      <c r="DK5" s="268">
        <v>273387</v>
      </c>
      <c r="DL5" s="268">
        <v>265228</v>
      </c>
      <c r="DM5" s="268">
        <v>265228</v>
      </c>
      <c r="DN5" s="268">
        <v>263081</v>
      </c>
      <c r="DO5" s="268">
        <v>266942</v>
      </c>
      <c r="DP5" s="268">
        <v>257130</v>
      </c>
      <c r="DQ5" s="268">
        <v>285113</v>
      </c>
      <c r="DR5" s="268">
        <v>287785</v>
      </c>
      <c r="DS5" s="268">
        <v>254874</v>
      </c>
      <c r="DT5" s="268">
        <v>254874</v>
      </c>
      <c r="DU5" s="268">
        <v>308741</v>
      </c>
      <c r="DV5" s="268">
        <v>325241</v>
      </c>
      <c r="DW5" s="268">
        <v>324203</v>
      </c>
      <c r="DX5" s="268">
        <v>323761</v>
      </c>
      <c r="DY5" s="268">
        <v>282517</v>
      </c>
      <c r="DZ5" s="268">
        <v>270511</v>
      </c>
      <c r="EA5" s="268">
        <v>270511</v>
      </c>
      <c r="EB5" s="268">
        <v>269914</v>
      </c>
      <c r="EC5" s="268">
        <v>287493</v>
      </c>
      <c r="ED5" s="268">
        <v>300500</v>
      </c>
      <c r="EE5" s="268">
        <v>310102</v>
      </c>
      <c r="EF5" s="268">
        <v>288401</v>
      </c>
      <c r="EG5" s="268">
        <v>255722</v>
      </c>
      <c r="EH5" s="268">
        <v>255722</v>
      </c>
      <c r="EI5" s="268">
        <v>245657</v>
      </c>
      <c r="EJ5" s="268">
        <v>247463</v>
      </c>
      <c r="EK5" s="268">
        <v>231812</v>
      </c>
      <c r="EL5" s="268">
        <v>229327</v>
      </c>
      <c r="EM5" s="268">
        <v>218040</v>
      </c>
      <c r="EN5" s="268">
        <v>203377</v>
      </c>
      <c r="EO5" s="268">
        <v>203377</v>
      </c>
      <c r="EP5" s="268">
        <v>199759</v>
      </c>
      <c r="EQ5" s="268">
        <v>204322</v>
      </c>
      <c r="ER5" s="268">
        <v>198090</v>
      </c>
      <c r="ES5" s="268">
        <v>214560</v>
      </c>
      <c r="ET5" s="268">
        <v>218607</v>
      </c>
      <c r="EU5" s="268">
        <v>194146</v>
      </c>
      <c r="EV5" s="268">
        <v>194146</v>
      </c>
      <c r="EW5" s="268">
        <v>220558</v>
      </c>
      <c r="EX5" s="268">
        <v>245506</v>
      </c>
      <c r="EY5" s="268">
        <v>226547</v>
      </c>
      <c r="EZ5" s="268">
        <v>235920</v>
      </c>
      <c r="FA5" s="268">
        <v>327266</v>
      </c>
      <c r="FB5" s="268">
        <v>210436</v>
      </c>
      <c r="FC5" s="268">
        <v>210436</v>
      </c>
      <c r="FD5" s="268">
        <v>282706</v>
      </c>
      <c r="FE5" s="268">
        <v>294007</v>
      </c>
      <c r="FF5" s="268">
        <v>275955</v>
      </c>
      <c r="FG5" s="268">
        <v>242379</v>
      </c>
      <c r="FH5" s="268">
        <v>218607</v>
      </c>
      <c r="FI5" s="268">
        <v>190033</v>
      </c>
      <c r="FJ5" s="268">
        <v>190033</v>
      </c>
      <c r="FK5" s="268">
        <v>236465</v>
      </c>
      <c r="FL5" s="268">
        <v>257676</v>
      </c>
      <c r="FM5" s="268">
        <v>263867</v>
      </c>
      <c r="FN5" s="268">
        <v>262928</v>
      </c>
      <c r="FO5" s="268">
        <v>256903</v>
      </c>
      <c r="FP5" s="268">
        <v>245340</v>
      </c>
      <c r="FQ5" s="268">
        <v>245340</v>
      </c>
      <c r="FR5" s="268">
        <v>283681</v>
      </c>
      <c r="FS5" s="268">
        <v>331110</v>
      </c>
      <c r="FT5" s="268">
        <v>349277</v>
      </c>
      <c r="FU5" s="268">
        <v>348823</v>
      </c>
      <c r="FV5" s="268">
        <v>283187</v>
      </c>
      <c r="FW5" s="268">
        <v>255103</v>
      </c>
      <c r="FX5" s="268">
        <v>255103</v>
      </c>
      <c r="FY5" s="268">
        <v>283038</v>
      </c>
      <c r="FZ5" s="268">
        <v>346197</v>
      </c>
      <c r="GA5" s="268">
        <v>373241</v>
      </c>
      <c r="GB5" s="268">
        <v>415965</v>
      </c>
      <c r="GC5" s="268">
        <v>374062</v>
      </c>
      <c r="GD5" s="268">
        <v>338075</v>
      </c>
      <c r="GE5" s="268">
        <v>338075</v>
      </c>
      <c r="GF5" s="268">
        <v>352388</v>
      </c>
      <c r="GG5" s="268">
        <v>359809</v>
      </c>
      <c r="GH5" s="268">
        <v>355085</v>
      </c>
      <c r="GI5" s="268">
        <v>373774</v>
      </c>
      <c r="GJ5" s="268">
        <v>304355</v>
      </c>
      <c r="GK5" s="268">
        <v>296413</v>
      </c>
      <c r="GL5" s="268">
        <v>296413</v>
      </c>
      <c r="GM5" s="268">
        <v>323995</v>
      </c>
      <c r="GN5" s="268">
        <v>344833</v>
      </c>
      <c r="GO5" s="268">
        <v>360530</v>
      </c>
      <c r="GP5" s="268">
        <v>381052</v>
      </c>
      <c r="GQ5" s="268">
        <v>330986</v>
      </c>
      <c r="GR5" s="268">
        <v>325737</v>
      </c>
      <c r="GS5" s="268">
        <v>325737</v>
      </c>
      <c r="GT5" s="268">
        <v>336740</v>
      </c>
      <c r="GU5" s="268">
        <v>370422</v>
      </c>
      <c r="GV5" s="268">
        <v>375911</v>
      </c>
      <c r="GW5" s="268">
        <v>378328</v>
      </c>
      <c r="GX5" s="268">
        <v>371866</v>
      </c>
      <c r="GY5" s="268">
        <v>366470</v>
      </c>
      <c r="GZ5" s="268">
        <v>366470</v>
      </c>
      <c r="HA5" s="268">
        <v>372091</v>
      </c>
      <c r="HB5" s="268">
        <v>398683</v>
      </c>
      <c r="HC5" s="268">
        <v>417539</v>
      </c>
      <c r="HD5" s="268">
        <v>445366</v>
      </c>
      <c r="HE5" s="268">
        <v>440586</v>
      </c>
      <c r="HF5" s="268">
        <v>434430</v>
      </c>
      <c r="HG5" s="268">
        <v>434430</v>
      </c>
      <c r="HH5" s="268">
        <v>457955</v>
      </c>
      <c r="HI5" s="268">
        <v>485410</v>
      </c>
      <c r="HJ5" s="268">
        <v>490578</v>
      </c>
      <c r="HK5" s="268">
        <v>506134</v>
      </c>
      <c r="HL5" s="268">
        <v>444264</v>
      </c>
      <c r="HM5" s="268">
        <v>436318</v>
      </c>
      <c r="HN5" s="268">
        <v>436318</v>
      </c>
      <c r="HO5" s="268">
        <v>491908</v>
      </c>
      <c r="HP5" s="268">
        <v>511011</v>
      </c>
      <c r="HQ5" s="268">
        <v>524326</v>
      </c>
      <c r="HR5" s="268">
        <v>582642</v>
      </c>
      <c r="HS5" s="268">
        <v>590522</v>
      </c>
      <c r="HT5" s="268">
        <v>584052</v>
      </c>
      <c r="HU5" s="268">
        <v>584052</v>
      </c>
      <c r="HV5" s="268">
        <v>585429</v>
      </c>
      <c r="HW5" s="268">
        <v>601822</v>
      </c>
      <c r="HX5" s="268">
        <v>616098</v>
      </c>
      <c r="HY5" s="268">
        <v>630469</v>
      </c>
      <c r="HZ5" s="268">
        <v>555026</v>
      </c>
      <c r="IA5" s="268">
        <v>549646</v>
      </c>
      <c r="IB5" s="268">
        <v>549646</v>
      </c>
      <c r="IC5" s="268">
        <v>557209</v>
      </c>
      <c r="ID5" s="268">
        <v>586788</v>
      </c>
      <c r="IE5" s="268">
        <v>582107</v>
      </c>
      <c r="IF5" s="268">
        <v>600996</v>
      </c>
      <c r="IG5" s="268">
        <v>548359</v>
      </c>
      <c r="IH5" s="268">
        <v>534633</v>
      </c>
      <c r="II5" s="268">
        <v>534633</v>
      </c>
      <c r="IJ5" s="268">
        <v>534633</v>
      </c>
      <c r="IK5" s="268">
        <v>605758</v>
      </c>
      <c r="IL5" s="268"/>
      <c r="IM5" s="268"/>
      <c r="IN5" s="268"/>
      <c r="IO5" s="268"/>
      <c r="IP5" s="268"/>
      <c r="IQ5" s="268"/>
      <c r="IR5" s="268"/>
      <c r="IS5" s="268"/>
      <c r="IT5" s="268"/>
      <c r="IU5" s="268"/>
      <c r="IV5" s="268"/>
      <c r="IW5" s="268"/>
      <c r="IX5" s="268"/>
      <c r="IY5" s="268"/>
      <c r="IZ5" s="268"/>
      <c r="JA5" s="268"/>
      <c r="JB5" s="268"/>
      <c r="JC5" s="268"/>
      <c r="JD5" s="268"/>
      <c r="JE5" s="268"/>
      <c r="JF5" s="268"/>
      <c r="JG5" s="268"/>
      <c r="JH5" s="268"/>
      <c r="JI5" s="268"/>
      <c r="JJ5" s="268"/>
      <c r="JK5" s="268"/>
      <c r="JL5" s="268"/>
      <c r="JM5" s="268"/>
      <c r="JN5" s="268"/>
      <c r="JO5" s="268"/>
      <c r="JP5" s="268"/>
      <c r="JQ5" s="268"/>
      <c r="JR5" s="268"/>
      <c r="JS5" s="268"/>
      <c r="JT5" s="268"/>
      <c r="JU5" s="268"/>
      <c r="JV5" s="268"/>
      <c r="JW5" s="268"/>
      <c r="JX5" s="268"/>
      <c r="JY5" s="268"/>
      <c r="JZ5" s="268"/>
      <c r="KA5" s="268"/>
      <c r="KB5" s="268"/>
      <c r="KC5" s="268"/>
      <c r="KD5" s="268"/>
      <c r="KE5" s="268"/>
      <c r="KF5" s="268"/>
      <c r="KG5" s="268"/>
      <c r="KH5" s="268"/>
      <c r="KI5" s="268"/>
      <c r="KJ5" s="268"/>
      <c r="KK5" s="268"/>
      <c r="KL5" s="268"/>
      <c r="KM5" s="268"/>
      <c r="KN5" s="268"/>
      <c r="KO5" s="268"/>
      <c r="KP5" s="268"/>
      <c r="KQ5" s="268"/>
      <c r="KR5" s="268"/>
      <c r="KS5" s="268"/>
      <c r="KT5" s="268"/>
      <c r="KU5" s="268"/>
      <c r="KV5" s="268"/>
      <c r="KW5" s="268"/>
      <c r="KX5" s="268"/>
      <c r="KY5" s="268"/>
      <c r="KZ5" s="268"/>
      <c r="LA5" s="268"/>
      <c r="LB5" s="268"/>
      <c r="LC5" s="268"/>
      <c r="LD5" s="268"/>
      <c r="LE5" s="268"/>
      <c r="LF5" s="268"/>
      <c r="LG5" s="268"/>
      <c r="LH5" s="268"/>
      <c r="LI5" s="268"/>
      <c r="LJ5" s="268"/>
      <c r="LK5" s="268"/>
      <c r="LL5" s="268"/>
      <c r="LM5" s="268"/>
      <c r="LN5" s="268"/>
      <c r="LO5" s="268"/>
      <c r="LP5" s="268"/>
      <c r="LQ5" s="268"/>
      <c r="LR5" s="268"/>
      <c r="LS5" s="268"/>
      <c r="LT5" s="268"/>
      <c r="LU5" s="268"/>
      <c r="LV5" s="268"/>
      <c r="LW5" s="268"/>
      <c r="LX5" s="268"/>
      <c r="LY5" s="268"/>
      <c r="LZ5" s="268"/>
      <c r="MA5" s="268"/>
      <c r="MB5" s="268"/>
      <c r="MC5" s="268"/>
      <c r="MD5" s="268"/>
      <c r="ME5" s="268"/>
      <c r="MF5" s="268"/>
      <c r="MG5" s="268"/>
      <c r="MH5" s="268"/>
      <c r="MI5" s="268"/>
      <c r="MJ5" s="268"/>
      <c r="MK5" s="268"/>
      <c r="ML5" s="268"/>
      <c r="MM5" s="268"/>
      <c r="MN5" s="268"/>
      <c r="MO5" s="268"/>
      <c r="MP5" s="268"/>
      <c r="MQ5" s="268"/>
      <c r="MR5" s="268"/>
      <c r="MS5" s="268"/>
      <c r="MT5" s="268"/>
      <c r="MU5" s="268"/>
      <c r="MV5" s="268"/>
      <c r="MW5" s="268"/>
      <c r="MX5" s="268"/>
      <c r="MY5" s="268"/>
      <c r="MZ5" s="268"/>
      <c r="NA5" s="268"/>
      <c r="NB5" s="268"/>
      <c r="NC5" s="268"/>
      <c r="ND5" s="268"/>
      <c r="NE5" s="268"/>
      <c r="NF5" s="268"/>
      <c r="NG5" s="268"/>
      <c r="NH5" s="268"/>
      <c r="NI5" s="268"/>
      <c r="NJ5" s="268"/>
      <c r="NK5" s="268"/>
      <c r="NL5" s="268"/>
      <c r="NM5" s="268"/>
      <c r="NN5" s="268"/>
      <c r="NO5" s="268"/>
      <c r="NP5" s="268"/>
      <c r="NQ5" s="268"/>
      <c r="NR5" s="268"/>
      <c r="NS5" s="268"/>
      <c r="NT5" s="268"/>
    </row>
    <row r="6" spans="2:384" outlineLevel="1" x14ac:dyDescent="0.6">
      <c r="B6" s="2"/>
      <c r="H6" s="289" t="s">
        <v>66</v>
      </c>
      <c r="I6" s="55" t="s">
        <v>64</v>
      </c>
      <c r="J6" s="138"/>
      <c r="K6" s="138"/>
      <c r="L6" s="138"/>
      <c r="M6" s="138"/>
      <c r="N6" s="138"/>
      <c r="O6" s="138"/>
      <c r="P6" s="138"/>
      <c r="Q6" s="139"/>
      <c r="R6" s="7"/>
      <c r="S6" s="140">
        <v>3980</v>
      </c>
      <c r="T6" s="140">
        <v>3980</v>
      </c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>
        <v>5504</v>
      </c>
      <c r="CS6" s="140">
        <v>5438</v>
      </c>
      <c r="CT6" s="140">
        <v>5486</v>
      </c>
      <c r="CU6" s="140">
        <v>5482</v>
      </c>
      <c r="CV6" s="140">
        <v>5590</v>
      </c>
      <c r="CW6" s="140">
        <v>5540</v>
      </c>
      <c r="CX6" s="140">
        <v>5476</v>
      </c>
      <c r="CY6" s="140">
        <v>5476</v>
      </c>
      <c r="CZ6" s="140">
        <v>5466</v>
      </c>
      <c r="DA6" s="140">
        <v>5474</v>
      </c>
      <c r="DB6" s="140">
        <v>5489</v>
      </c>
      <c r="DC6" s="140">
        <v>5612</v>
      </c>
      <c r="DD6" s="140">
        <v>5573</v>
      </c>
      <c r="DE6" s="140">
        <v>5537</v>
      </c>
      <c r="DF6" s="140">
        <v>5537</v>
      </c>
      <c r="DG6" s="140">
        <v>5482</v>
      </c>
      <c r="DH6" s="140">
        <v>5527</v>
      </c>
      <c r="DI6" s="140">
        <v>5566</v>
      </c>
      <c r="DJ6" s="140">
        <v>5605</v>
      </c>
      <c r="DK6" s="140">
        <v>5567</v>
      </c>
      <c r="DL6" s="140">
        <v>5506</v>
      </c>
      <c r="DM6" s="140">
        <v>5506</v>
      </c>
      <c r="DN6" s="140">
        <v>5485</v>
      </c>
      <c r="DO6" s="140">
        <v>5550</v>
      </c>
      <c r="DP6" s="140">
        <v>5491</v>
      </c>
      <c r="DQ6" s="140">
        <v>5632</v>
      </c>
      <c r="DR6" s="140">
        <v>5698</v>
      </c>
      <c r="DS6" s="140">
        <v>5614</v>
      </c>
      <c r="DT6" s="140">
        <v>5614</v>
      </c>
      <c r="DU6" s="140">
        <v>5734</v>
      </c>
      <c r="DV6" s="140">
        <v>5797</v>
      </c>
      <c r="DW6" s="140">
        <v>5820</v>
      </c>
      <c r="DX6" s="140">
        <v>5797</v>
      </c>
      <c r="DY6" s="140">
        <v>5659</v>
      </c>
      <c r="DZ6" s="140">
        <v>5494</v>
      </c>
      <c r="EA6" s="140">
        <v>5494</v>
      </c>
      <c r="EB6" s="140">
        <v>5518</v>
      </c>
      <c r="EC6" s="140">
        <v>5501</v>
      </c>
      <c r="ED6" s="140">
        <v>5500</v>
      </c>
      <c r="EE6" s="140">
        <v>5472</v>
      </c>
      <c r="EF6" s="140">
        <v>5535</v>
      </c>
      <c r="EG6" s="140">
        <v>5387</v>
      </c>
      <c r="EH6" s="140">
        <v>5387</v>
      </c>
      <c r="EI6" s="140">
        <v>5396</v>
      </c>
      <c r="EJ6" s="140">
        <v>5462</v>
      </c>
      <c r="EK6" s="140">
        <v>5218</v>
      </c>
      <c r="EL6" s="140">
        <v>5215</v>
      </c>
      <c r="EM6" s="140">
        <v>5073</v>
      </c>
      <c r="EN6" s="140">
        <v>5026</v>
      </c>
      <c r="EO6" s="140">
        <v>5026</v>
      </c>
      <c r="EP6" s="140">
        <v>4803</v>
      </c>
      <c r="EQ6" s="140">
        <v>4674</v>
      </c>
      <c r="ER6" s="140">
        <v>4678</v>
      </c>
      <c r="ES6" s="140">
        <v>4755</v>
      </c>
      <c r="ET6" s="140">
        <v>4750</v>
      </c>
      <c r="EU6" s="140">
        <v>4612</v>
      </c>
      <c r="EV6" s="140">
        <v>4612</v>
      </c>
      <c r="EW6" s="140">
        <v>4616</v>
      </c>
      <c r="EX6" s="140">
        <v>4745</v>
      </c>
      <c r="EY6" s="140">
        <v>4569</v>
      </c>
      <c r="EZ6" s="140">
        <v>4512</v>
      </c>
      <c r="FA6" s="140">
        <v>4453</v>
      </c>
      <c r="FB6" s="140">
        <v>4165</v>
      </c>
      <c r="FC6" s="140">
        <v>4165</v>
      </c>
      <c r="FD6" s="140">
        <v>4287</v>
      </c>
      <c r="FE6" s="140">
        <v>4310</v>
      </c>
      <c r="FF6" s="140">
        <v>4154</v>
      </c>
      <c r="FG6" s="140">
        <v>4062</v>
      </c>
      <c r="FH6" s="140">
        <v>3860</v>
      </c>
      <c r="FI6" s="140">
        <v>3764</v>
      </c>
      <c r="FJ6" s="140">
        <v>3764</v>
      </c>
      <c r="FK6" s="140">
        <v>3762</v>
      </c>
      <c r="FL6" s="140">
        <v>3843</v>
      </c>
      <c r="FM6" s="140">
        <v>3878</v>
      </c>
      <c r="FN6" s="140">
        <v>3900</v>
      </c>
      <c r="FO6" s="140">
        <v>3823</v>
      </c>
      <c r="FP6" s="140">
        <v>3714</v>
      </c>
      <c r="FQ6" s="140">
        <v>3714</v>
      </c>
      <c r="FR6" s="140">
        <v>3807</v>
      </c>
      <c r="FS6" s="140">
        <v>3936</v>
      </c>
      <c r="FT6" s="140">
        <v>3991</v>
      </c>
      <c r="FU6" s="140">
        <v>3864</v>
      </c>
      <c r="FV6" s="140">
        <v>3823</v>
      </c>
      <c r="FW6" s="140">
        <v>3704</v>
      </c>
      <c r="FX6" s="140">
        <v>3704</v>
      </c>
      <c r="FY6" s="140">
        <v>3742</v>
      </c>
      <c r="FZ6" s="140">
        <v>3810</v>
      </c>
      <c r="GA6" s="140">
        <v>3802</v>
      </c>
      <c r="GB6" s="140">
        <v>3796</v>
      </c>
      <c r="GC6" s="140">
        <v>3821</v>
      </c>
      <c r="GD6" s="140">
        <v>3685</v>
      </c>
      <c r="GE6" s="140">
        <v>3685</v>
      </c>
      <c r="GF6" s="140">
        <v>3760</v>
      </c>
      <c r="GG6" s="140">
        <v>3717</v>
      </c>
      <c r="GH6" s="140">
        <v>3689</v>
      </c>
      <c r="GI6" s="140">
        <v>3584</v>
      </c>
      <c r="GJ6" s="140">
        <v>3511</v>
      </c>
      <c r="GK6" s="140">
        <v>3402</v>
      </c>
      <c r="GL6" s="140">
        <v>3402</v>
      </c>
      <c r="GM6" s="140">
        <v>3549</v>
      </c>
      <c r="GN6" s="140">
        <v>3571</v>
      </c>
      <c r="GO6" s="140">
        <v>3658</v>
      </c>
      <c r="GP6" s="140">
        <v>3679</v>
      </c>
      <c r="GQ6" s="140">
        <v>3617</v>
      </c>
      <c r="GR6" s="140">
        <v>3589</v>
      </c>
      <c r="GS6" s="140">
        <v>3589</v>
      </c>
      <c r="GT6" s="140">
        <v>3567</v>
      </c>
      <c r="GU6" s="140">
        <v>3686</v>
      </c>
      <c r="GV6" s="140">
        <v>3767</v>
      </c>
      <c r="GW6" s="140">
        <v>3721</v>
      </c>
      <c r="GX6" s="140">
        <v>3802</v>
      </c>
      <c r="GY6" s="140">
        <v>3724</v>
      </c>
      <c r="GZ6" s="140">
        <v>3724</v>
      </c>
      <c r="HA6" s="140">
        <v>3780</v>
      </c>
      <c r="HB6" s="140">
        <v>3880</v>
      </c>
      <c r="HC6" s="140">
        <v>4041</v>
      </c>
      <c r="HD6" s="140">
        <v>4125</v>
      </c>
      <c r="HE6" s="140">
        <v>4138</v>
      </c>
      <c r="HF6" s="140">
        <v>4103</v>
      </c>
      <c r="HG6" s="140">
        <v>4103</v>
      </c>
      <c r="HH6" s="140">
        <v>4205</v>
      </c>
      <c r="HI6" s="140">
        <v>4227</v>
      </c>
      <c r="HJ6" s="140">
        <v>4221</v>
      </c>
      <c r="HK6" s="140">
        <v>4227</v>
      </c>
      <c r="HL6" s="140">
        <v>4193</v>
      </c>
      <c r="HM6" s="140">
        <v>4159</v>
      </c>
      <c r="HN6" s="140">
        <v>4159</v>
      </c>
      <c r="HO6" s="140">
        <v>4274</v>
      </c>
      <c r="HP6" s="140">
        <v>4299</v>
      </c>
      <c r="HQ6" s="140">
        <v>4378</v>
      </c>
      <c r="HR6" s="140">
        <v>4493</v>
      </c>
      <c r="HS6" s="140">
        <v>4500</v>
      </c>
      <c r="HT6" s="140">
        <v>4465</v>
      </c>
      <c r="HU6" s="140">
        <v>4465</v>
      </c>
      <c r="HV6" s="140">
        <v>4450</v>
      </c>
      <c r="HW6" s="140">
        <v>4483</v>
      </c>
      <c r="HX6" s="140">
        <v>4560</v>
      </c>
      <c r="HY6" s="140">
        <v>4561</v>
      </c>
      <c r="HZ6" s="140">
        <v>4557</v>
      </c>
      <c r="IA6" s="140">
        <v>4514</v>
      </c>
      <c r="IB6" s="140">
        <v>4514</v>
      </c>
      <c r="IC6" s="140">
        <v>4568</v>
      </c>
      <c r="ID6" s="140">
        <v>4732</v>
      </c>
      <c r="IE6" s="140">
        <v>4729</v>
      </c>
      <c r="IF6" s="140">
        <v>4909</v>
      </c>
      <c r="IG6" s="140">
        <v>4845</v>
      </c>
      <c r="IH6" s="140">
        <v>4818</v>
      </c>
      <c r="II6" s="140">
        <v>4818</v>
      </c>
      <c r="IJ6" s="140">
        <v>4818</v>
      </c>
      <c r="IK6" s="140">
        <v>5089</v>
      </c>
      <c r="IL6" s="140"/>
      <c r="IM6" s="140"/>
      <c r="IN6" s="140"/>
      <c r="IO6" s="140"/>
      <c r="IP6" s="140"/>
      <c r="IQ6" s="140"/>
      <c r="IR6" s="140"/>
      <c r="IS6" s="140"/>
      <c r="IT6" s="140"/>
      <c r="IU6" s="140"/>
      <c r="IV6" s="140"/>
      <c r="IW6" s="140"/>
      <c r="IX6" s="140"/>
      <c r="IY6" s="140"/>
      <c r="IZ6" s="140"/>
      <c r="JA6" s="140"/>
      <c r="JB6" s="140"/>
      <c r="JC6" s="140"/>
      <c r="JD6" s="140"/>
      <c r="JE6" s="140"/>
      <c r="JF6" s="140"/>
      <c r="JG6" s="140"/>
      <c r="JH6" s="140"/>
      <c r="JI6" s="140"/>
      <c r="JJ6" s="140"/>
      <c r="JK6" s="140"/>
      <c r="JL6" s="140"/>
      <c r="JM6" s="140"/>
      <c r="JN6" s="140"/>
      <c r="JO6" s="140"/>
      <c r="JP6" s="140"/>
      <c r="JQ6" s="140"/>
      <c r="JR6" s="140"/>
      <c r="JS6" s="140"/>
      <c r="JT6" s="140"/>
      <c r="JU6" s="140"/>
      <c r="JV6" s="140"/>
      <c r="JW6" s="140"/>
      <c r="JX6" s="140"/>
      <c r="JY6" s="140"/>
      <c r="JZ6" s="140"/>
      <c r="KA6" s="140"/>
      <c r="KB6" s="140"/>
      <c r="KC6" s="140"/>
      <c r="KD6" s="140"/>
      <c r="KE6" s="140"/>
      <c r="KF6" s="140"/>
      <c r="KG6" s="140"/>
      <c r="KH6" s="140"/>
      <c r="KI6" s="140"/>
      <c r="KJ6" s="140"/>
      <c r="KK6" s="140"/>
      <c r="KL6" s="140"/>
      <c r="KM6" s="140"/>
      <c r="KN6" s="140"/>
      <c r="KO6" s="140"/>
      <c r="KP6" s="140"/>
      <c r="KQ6" s="140"/>
      <c r="KR6" s="140"/>
      <c r="KS6" s="140"/>
      <c r="KT6" s="140"/>
      <c r="KU6" s="140"/>
      <c r="KV6" s="140"/>
      <c r="KW6" s="140"/>
      <c r="KX6" s="140"/>
      <c r="KY6" s="140"/>
      <c r="KZ6" s="140"/>
      <c r="LA6" s="140"/>
      <c r="LB6" s="140"/>
      <c r="LC6" s="140"/>
      <c r="LD6" s="140"/>
      <c r="LE6" s="140"/>
      <c r="LF6" s="140"/>
      <c r="LG6" s="140"/>
      <c r="LH6" s="140"/>
      <c r="LI6" s="140"/>
      <c r="LJ6" s="140"/>
      <c r="LK6" s="140"/>
      <c r="LL6" s="140"/>
      <c r="LM6" s="140"/>
      <c r="LN6" s="140"/>
      <c r="LO6" s="140"/>
      <c r="LP6" s="140"/>
      <c r="LQ6" s="140"/>
      <c r="LR6" s="140"/>
      <c r="LS6" s="140"/>
      <c r="LT6" s="140"/>
      <c r="LU6" s="140"/>
      <c r="LV6" s="140"/>
      <c r="LW6" s="140"/>
      <c r="LX6" s="140"/>
      <c r="LY6" s="140"/>
      <c r="LZ6" s="140"/>
      <c r="MA6" s="140"/>
      <c r="MB6" s="140"/>
      <c r="MC6" s="140"/>
      <c r="MD6" s="140"/>
      <c r="ME6" s="140"/>
      <c r="MF6" s="140"/>
      <c r="MG6" s="140"/>
      <c r="MH6" s="140"/>
      <c r="MI6" s="140"/>
      <c r="MJ6" s="140"/>
      <c r="MK6" s="140"/>
      <c r="ML6" s="140"/>
      <c r="MM6" s="140"/>
      <c r="MN6" s="140"/>
      <c r="MO6" s="140"/>
      <c r="MP6" s="140"/>
      <c r="MQ6" s="140"/>
      <c r="MR6" s="140"/>
      <c r="MS6" s="140"/>
      <c r="MT6" s="140"/>
      <c r="MU6" s="140"/>
      <c r="MV6" s="140"/>
      <c r="MW6" s="140"/>
      <c r="MX6" s="140"/>
      <c r="MY6" s="140"/>
      <c r="MZ6" s="140"/>
      <c r="NA6" s="140"/>
      <c r="NB6" s="140"/>
      <c r="NC6" s="140"/>
      <c r="ND6" s="140"/>
      <c r="NE6" s="140"/>
      <c r="NF6" s="140"/>
      <c r="NG6" s="140"/>
      <c r="NH6" s="140"/>
      <c r="NI6" s="140"/>
      <c r="NJ6" s="140"/>
      <c r="NK6" s="140"/>
      <c r="NL6" s="140"/>
      <c r="NM6" s="140"/>
      <c r="NN6" s="140"/>
      <c r="NO6" s="140"/>
      <c r="NP6" s="140"/>
      <c r="NQ6" s="140"/>
      <c r="NR6" s="140"/>
      <c r="NS6" s="140"/>
      <c r="NT6" s="140"/>
    </row>
    <row r="7" spans="2:384" outlineLevel="1" x14ac:dyDescent="0.6">
      <c r="B7" s="2"/>
      <c r="H7" s="290"/>
      <c r="I7" s="55" t="s">
        <v>62</v>
      </c>
      <c r="J7" s="138"/>
      <c r="K7" s="138"/>
      <c r="L7" s="138"/>
      <c r="M7" s="138"/>
      <c r="N7" s="138"/>
      <c r="O7" s="138"/>
      <c r="P7" s="138"/>
      <c r="Q7" s="139"/>
      <c r="R7" s="7"/>
      <c r="S7" s="140">
        <v>17376</v>
      </c>
      <c r="T7" s="140">
        <v>17376</v>
      </c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>
        <v>26279</v>
      </c>
      <c r="CS7" s="140">
        <v>25854</v>
      </c>
      <c r="CT7" s="140">
        <v>26331</v>
      </c>
      <c r="CU7" s="140">
        <v>25878</v>
      </c>
      <c r="CV7" s="140">
        <v>26462</v>
      </c>
      <c r="CW7" s="140">
        <v>26266</v>
      </c>
      <c r="CX7" s="140">
        <v>25576</v>
      </c>
      <c r="CY7" s="140">
        <v>25576</v>
      </c>
      <c r="CZ7" s="140">
        <v>25503</v>
      </c>
      <c r="DA7" s="140">
        <v>25588</v>
      </c>
      <c r="DB7" s="140">
        <v>25434</v>
      </c>
      <c r="DC7" s="140">
        <v>26035</v>
      </c>
      <c r="DD7" s="140">
        <v>26051</v>
      </c>
      <c r="DE7" s="140">
        <v>25483</v>
      </c>
      <c r="DF7" s="140">
        <v>25483</v>
      </c>
      <c r="DG7" s="140">
        <v>25427</v>
      </c>
      <c r="DH7" s="140">
        <v>25451</v>
      </c>
      <c r="DI7" s="140">
        <v>25460</v>
      </c>
      <c r="DJ7" s="140">
        <v>25478</v>
      </c>
      <c r="DK7" s="140">
        <v>25301</v>
      </c>
      <c r="DL7" s="140">
        <v>24899</v>
      </c>
      <c r="DM7" s="140">
        <v>24899</v>
      </c>
      <c r="DN7" s="140">
        <v>24564</v>
      </c>
      <c r="DO7" s="140">
        <v>24792</v>
      </c>
      <c r="DP7" s="140">
        <v>24396</v>
      </c>
      <c r="DQ7" s="140">
        <v>24889</v>
      </c>
      <c r="DR7" s="140">
        <v>25403</v>
      </c>
      <c r="DS7" s="140">
        <v>24880</v>
      </c>
      <c r="DT7" s="140">
        <v>24880</v>
      </c>
      <c r="DU7" s="140">
        <v>25208</v>
      </c>
      <c r="DV7" s="140">
        <v>25367</v>
      </c>
      <c r="DW7" s="140">
        <v>25319</v>
      </c>
      <c r="DX7" s="140">
        <v>25106</v>
      </c>
      <c r="DY7" s="140">
        <v>24597</v>
      </c>
      <c r="DZ7" s="140">
        <v>23397</v>
      </c>
      <c r="EA7" s="140">
        <v>23397</v>
      </c>
      <c r="EB7" s="140">
        <v>23419</v>
      </c>
      <c r="EC7" s="140">
        <v>23553</v>
      </c>
      <c r="ED7" s="140">
        <v>23369</v>
      </c>
      <c r="EE7" s="140">
        <v>24294</v>
      </c>
      <c r="EF7" s="140">
        <v>24636</v>
      </c>
      <c r="EG7" s="140">
        <v>23511</v>
      </c>
      <c r="EH7" s="140">
        <v>23511</v>
      </c>
      <c r="EI7" s="140">
        <v>23466</v>
      </c>
      <c r="EJ7" s="140">
        <v>23548</v>
      </c>
      <c r="EK7" s="140">
        <v>22832</v>
      </c>
      <c r="EL7" s="140">
        <v>22528</v>
      </c>
      <c r="EM7" s="140">
        <v>22096</v>
      </c>
      <c r="EN7" s="140">
        <v>21783</v>
      </c>
      <c r="EO7" s="140">
        <v>21783</v>
      </c>
      <c r="EP7" s="140">
        <v>21114</v>
      </c>
      <c r="EQ7" s="140">
        <v>20799</v>
      </c>
      <c r="ER7" s="140">
        <v>20757</v>
      </c>
      <c r="ES7" s="140">
        <v>21110</v>
      </c>
      <c r="ET7" s="140">
        <v>20999</v>
      </c>
      <c r="EU7" s="140">
        <v>19757</v>
      </c>
      <c r="EV7" s="140">
        <v>19757</v>
      </c>
      <c r="EW7" s="140">
        <v>19798</v>
      </c>
      <c r="EX7" s="140">
        <v>20542</v>
      </c>
      <c r="EY7" s="140">
        <v>19400</v>
      </c>
      <c r="EZ7" s="140">
        <v>18972</v>
      </c>
      <c r="FA7" s="140">
        <v>18919</v>
      </c>
      <c r="FB7" s="140">
        <v>17084</v>
      </c>
      <c r="FC7" s="140">
        <v>17084</v>
      </c>
      <c r="FD7" s="140">
        <v>18110</v>
      </c>
      <c r="FE7" s="140">
        <v>17933</v>
      </c>
      <c r="FF7" s="140">
        <v>17375</v>
      </c>
      <c r="FG7" s="140">
        <v>17005</v>
      </c>
      <c r="FH7" s="140">
        <v>16419</v>
      </c>
      <c r="FI7" s="140">
        <v>15914</v>
      </c>
      <c r="FJ7" s="140">
        <v>15914</v>
      </c>
      <c r="FK7" s="140">
        <v>15957</v>
      </c>
      <c r="FL7" s="140">
        <v>16143</v>
      </c>
      <c r="FM7" s="140">
        <v>16000</v>
      </c>
      <c r="FN7" s="140">
        <v>16056</v>
      </c>
      <c r="FO7" s="140">
        <v>15789</v>
      </c>
      <c r="FP7" s="140">
        <v>15364</v>
      </c>
      <c r="FQ7" s="140">
        <v>15364</v>
      </c>
      <c r="FR7" s="140">
        <v>15915</v>
      </c>
      <c r="FS7" s="140">
        <v>16556</v>
      </c>
      <c r="FT7" s="140">
        <v>16837</v>
      </c>
      <c r="FU7" s="140">
        <v>16328</v>
      </c>
      <c r="FV7" s="140">
        <v>16318</v>
      </c>
      <c r="FW7" s="140">
        <v>15894</v>
      </c>
      <c r="FX7" s="140">
        <v>15894</v>
      </c>
      <c r="FY7" s="140">
        <v>15948</v>
      </c>
      <c r="FZ7" s="140">
        <v>16149</v>
      </c>
      <c r="GA7" s="140">
        <v>16383</v>
      </c>
      <c r="GB7" s="140">
        <v>16502</v>
      </c>
      <c r="GC7" s="140">
        <v>21158</v>
      </c>
      <c r="GD7" s="140">
        <v>15783</v>
      </c>
      <c r="GE7" s="140">
        <v>15783</v>
      </c>
      <c r="GF7" s="140">
        <v>16274</v>
      </c>
      <c r="GG7" s="140">
        <v>16069</v>
      </c>
      <c r="GH7" s="140">
        <v>15795</v>
      </c>
      <c r="GI7" s="140">
        <v>15422</v>
      </c>
      <c r="GJ7" s="140">
        <v>15186</v>
      </c>
      <c r="GK7" s="140">
        <v>14797</v>
      </c>
      <c r="GL7" s="140">
        <v>14797</v>
      </c>
      <c r="GM7" s="140">
        <v>15723</v>
      </c>
      <c r="GN7" s="140">
        <v>15868</v>
      </c>
      <c r="GO7" s="140">
        <v>16527</v>
      </c>
      <c r="GP7" s="140">
        <v>16442</v>
      </c>
      <c r="GQ7" s="140">
        <v>16252</v>
      </c>
      <c r="GR7" s="140">
        <v>16043</v>
      </c>
      <c r="GS7" s="140">
        <v>16043</v>
      </c>
      <c r="GT7" s="140">
        <v>16104</v>
      </c>
      <c r="GU7" s="140">
        <v>16776</v>
      </c>
      <c r="GV7" s="140">
        <v>16947</v>
      </c>
      <c r="GW7" s="140">
        <v>16720</v>
      </c>
      <c r="GX7" s="140">
        <v>17173</v>
      </c>
      <c r="GY7" s="140">
        <v>16731</v>
      </c>
      <c r="GZ7" s="140">
        <v>16731</v>
      </c>
      <c r="HA7" s="140">
        <v>16884</v>
      </c>
      <c r="HB7" s="140">
        <v>17311</v>
      </c>
      <c r="HC7" s="140">
        <v>18322</v>
      </c>
      <c r="HD7" s="140">
        <v>18757</v>
      </c>
      <c r="HE7" s="140">
        <v>19709</v>
      </c>
      <c r="HF7" s="140">
        <v>19531</v>
      </c>
      <c r="HG7" s="140">
        <v>19531</v>
      </c>
      <c r="HH7" s="140">
        <v>20085</v>
      </c>
      <c r="HI7" s="140">
        <v>20539</v>
      </c>
      <c r="HJ7" s="140">
        <v>20534</v>
      </c>
      <c r="HK7" s="140">
        <v>20522</v>
      </c>
      <c r="HL7" s="140">
        <v>20517</v>
      </c>
      <c r="HM7" s="140">
        <v>20344</v>
      </c>
      <c r="HN7" s="140">
        <v>20344</v>
      </c>
      <c r="HO7" s="140">
        <v>21428</v>
      </c>
      <c r="HP7" s="140">
        <v>21865</v>
      </c>
      <c r="HQ7" s="140">
        <v>22720</v>
      </c>
      <c r="HR7" s="140">
        <v>23484</v>
      </c>
      <c r="HS7" s="140">
        <v>23662</v>
      </c>
      <c r="HT7" s="140">
        <v>23304</v>
      </c>
      <c r="HU7" s="140">
        <v>23304</v>
      </c>
      <c r="HV7" s="140">
        <v>23249</v>
      </c>
      <c r="HW7" s="140">
        <v>23301</v>
      </c>
      <c r="HX7" s="140">
        <v>23604</v>
      </c>
      <c r="HY7" s="140">
        <v>23496</v>
      </c>
      <c r="HZ7" s="140">
        <v>23609</v>
      </c>
      <c r="IA7" s="140">
        <v>23376</v>
      </c>
      <c r="IB7" s="140">
        <v>23376</v>
      </c>
      <c r="IC7" s="140">
        <v>23990</v>
      </c>
      <c r="ID7" s="140">
        <v>24684</v>
      </c>
      <c r="IE7" s="140">
        <v>24656</v>
      </c>
      <c r="IF7" s="140">
        <v>25262</v>
      </c>
      <c r="IG7" s="140">
        <v>25031</v>
      </c>
      <c r="IH7" s="140">
        <v>24880</v>
      </c>
      <c r="II7" s="140">
        <v>24880</v>
      </c>
      <c r="IJ7" s="140">
        <v>24880</v>
      </c>
      <c r="IK7" s="140">
        <v>26667</v>
      </c>
      <c r="IL7" s="140"/>
      <c r="IM7" s="140"/>
      <c r="IN7" s="140"/>
      <c r="IO7" s="140"/>
      <c r="IP7" s="140"/>
      <c r="IQ7" s="140"/>
      <c r="IR7" s="140"/>
      <c r="IS7" s="140"/>
      <c r="IT7" s="140"/>
      <c r="IU7" s="140"/>
      <c r="IV7" s="140"/>
      <c r="IW7" s="140"/>
      <c r="IX7" s="140"/>
      <c r="IY7" s="140"/>
      <c r="IZ7" s="140"/>
      <c r="JA7" s="140"/>
      <c r="JB7" s="140"/>
      <c r="JC7" s="140"/>
      <c r="JD7" s="140"/>
      <c r="JE7" s="140"/>
      <c r="JF7" s="140"/>
      <c r="JG7" s="140"/>
      <c r="JH7" s="140"/>
      <c r="JI7" s="140"/>
      <c r="JJ7" s="140"/>
      <c r="JK7" s="140"/>
      <c r="JL7" s="140"/>
      <c r="JM7" s="140"/>
      <c r="JN7" s="140"/>
      <c r="JO7" s="140"/>
      <c r="JP7" s="140"/>
      <c r="JQ7" s="140"/>
      <c r="JR7" s="140"/>
      <c r="JS7" s="140"/>
      <c r="JT7" s="140"/>
      <c r="JU7" s="140"/>
      <c r="JV7" s="140"/>
      <c r="JW7" s="140"/>
      <c r="JX7" s="140"/>
      <c r="JY7" s="140"/>
      <c r="JZ7" s="140"/>
      <c r="KA7" s="140"/>
      <c r="KB7" s="140"/>
      <c r="KC7" s="140"/>
      <c r="KD7" s="140"/>
      <c r="KE7" s="140"/>
      <c r="KF7" s="140"/>
      <c r="KG7" s="140"/>
      <c r="KH7" s="140"/>
      <c r="KI7" s="140"/>
      <c r="KJ7" s="140"/>
      <c r="KK7" s="140"/>
      <c r="KL7" s="140"/>
      <c r="KM7" s="140"/>
      <c r="KN7" s="140"/>
      <c r="KO7" s="140"/>
      <c r="KP7" s="140"/>
      <c r="KQ7" s="140"/>
      <c r="KR7" s="140"/>
      <c r="KS7" s="140"/>
      <c r="KT7" s="140"/>
      <c r="KU7" s="140"/>
      <c r="KV7" s="140"/>
      <c r="KW7" s="140"/>
      <c r="KX7" s="140"/>
      <c r="KY7" s="140"/>
      <c r="KZ7" s="140"/>
      <c r="LA7" s="140"/>
      <c r="LB7" s="140"/>
      <c r="LC7" s="140"/>
      <c r="LD7" s="140"/>
      <c r="LE7" s="140"/>
      <c r="LF7" s="140"/>
      <c r="LG7" s="140"/>
      <c r="LH7" s="140"/>
      <c r="LI7" s="140"/>
      <c r="LJ7" s="140"/>
      <c r="LK7" s="140"/>
      <c r="LL7" s="140"/>
      <c r="LM7" s="140"/>
      <c r="LN7" s="140"/>
      <c r="LO7" s="140"/>
      <c r="LP7" s="140"/>
      <c r="LQ7" s="140"/>
      <c r="LR7" s="140"/>
      <c r="LS7" s="140"/>
      <c r="LT7" s="140"/>
      <c r="LU7" s="140"/>
      <c r="LV7" s="140"/>
      <c r="LW7" s="140"/>
      <c r="LX7" s="140"/>
      <c r="LY7" s="140"/>
      <c r="LZ7" s="140"/>
      <c r="MA7" s="140"/>
      <c r="MB7" s="140"/>
      <c r="MC7" s="140"/>
      <c r="MD7" s="140"/>
      <c r="ME7" s="140"/>
      <c r="MF7" s="140"/>
      <c r="MG7" s="140"/>
      <c r="MH7" s="140"/>
      <c r="MI7" s="140"/>
      <c r="MJ7" s="140"/>
      <c r="MK7" s="140"/>
      <c r="ML7" s="140"/>
      <c r="MM7" s="140"/>
      <c r="MN7" s="140"/>
      <c r="MO7" s="140"/>
      <c r="MP7" s="140"/>
      <c r="MQ7" s="140"/>
      <c r="MR7" s="140"/>
      <c r="MS7" s="140"/>
      <c r="MT7" s="140"/>
      <c r="MU7" s="140"/>
      <c r="MV7" s="140"/>
      <c r="MW7" s="140"/>
      <c r="MX7" s="140"/>
      <c r="MY7" s="140"/>
      <c r="MZ7" s="140"/>
      <c r="NA7" s="140"/>
      <c r="NB7" s="140"/>
      <c r="NC7" s="140"/>
      <c r="ND7" s="140"/>
      <c r="NE7" s="140"/>
      <c r="NF7" s="140"/>
      <c r="NG7" s="140"/>
      <c r="NH7" s="140"/>
      <c r="NI7" s="140"/>
      <c r="NJ7" s="140"/>
      <c r="NK7" s="140"/>
      <c r="NL7" s="140"/>
      <c r="NM7" s="140"/>
      <c r="NN7" s="140"/>
      <c r="NO7" s="140"/>
      <c r="NP7" s="140"/>
      <c r="NQ7" s="140"/>
      <c r="NR7" s="140"/>
      <c r="NS7" s="140"/>
      <c r="NT7" s="140"/>
    </row>
    <row r="8" spans="2:384" outlineLevel="1" x14ac:dyDescent="0.6">
      <c r="B8" s="2"/>
      <c r="H8" s="290"/>
      <c r="I8" s="55" t="s">
        <v>63</v>
      </c>
      <c r="J8" s="138"/>
      <c r="K8" s="138"/>
      <c r="L8" s="138"/>
      <c r="M8" s="138"/>
      <c r="N8" s="138"/>
      <c r="O8" s="138"/>
      <c r="P8" s="138"/>
      <c r="Q8" s="139"/>
      <c r="R8" s="7"/>
      <c r="S8" s="140">
        <v>277762</v>
      </c>
      <c r="T8" s="140">
        <v>277762</v>
      </c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>
        <v>449316</v>
      </c>
      <c r="CS8" s="140">
        <v>441634</v>
      </c>
      <c r="CT8" s="140">
        <v>446530</v>
      </c>
      <c r="CU8" s="140">
        <v>440636</v>
      </c>
      <c r="CV8" s="140">
        <v>449701</v>
      </c>
      <c r="CW8" s="140">
        <v>447939</v>
      </c>
      <c r="CX8" s="140">
        <v>435353</v>
      </c>
      <c r="CY8" s="140">
        <v>435353</v>
      </c>
      <c r="CZ8" s="140">
        <v>433957</v>
      </c>
      <c r="DA8" s="140">
        <v>433508</v>
      </c>
      <c r="DB8" s="140">
        <v>430228</v>
      </c>
      <c r="DC8" s="140">
        <v>438001</v>
      </c>
      <c r="DD8" s="140">
        <v>438964</v>
      </c>
      <c r="DE8" s="140">
        <v>427717</v>
      </c>
      <c r="DF8" s="140">
        <v>427717</v>
      </c>
      <c r="DG8" s="140">
        <v>427315</v>
      </c>
      <c r="DH8" s="140">
        <v>427343</v>
      </c>
      <c r="DI8" s="140">
        <v>428133</v>
      </c>
      <c r="DJ8" s="140">
        <v>428491</v>
      </c>
      <c r="DK8" s="140">
        <v>425390</v>
      </c>
      <c r="DL8" s="140">
        <v>419468</v>
      </c>
      <c r="DM8" s="140">
        <v>419468</v>
      </c>
      <c r="DN8" s="140">
        <v>414241</v>
      </c>
      <c r="DO8" s="140">
        <v>417236</v>
      </c>
      <c r="DP8" s="140">
        <v>410108</v>
      </c>
      <c r="DQ8" s="140">
        <v>416358</v>
      </c>
      <c r="DR8" s="140">
        <v>425906</v>
      </c>
      <c r="DS8" s="140">
        <v>417107</v>
      </c>
      <c r="DT8" s="140">
        <v>417107</v>
      </c>
      <c r="DU8" s="140">
        <v>424216</v>
      </c>
      <c r="DV8" s="140">
        <v>426020</v>
      </c>
      <c r="DW8" s="140">
        <v>427796</v>
      </c>
      <c r="DX8" s="140">
        <v>424342</v>
      </c>
      <c r="DY8" s="140">
        <v>417378</v>
      </c>
      <c r="DZ8" s="140">
        <v>397683</v>
      </c>
      <c r="EA8" s="140">
        <v>397683</v>
      </c>
      <c r="EB8" s="140">
        <v>397799</v>
      </c>
      <c r="EC8" s="140">
        <v>398229</v>
      </c>
      <c r="ED8" s="140">
        <v>393197</v>
      </c>
      <c r="EE8" s="140">
        <v>401679</v>
      </c>
      <c r="EF8" s="140">
        <v>408987</v>
      </c>
      <c r="EG8" s="140">
        <v>390414</v>
      </c>
      <c r="EH8" s="140">
        <v>390414</v>
      </c>
      <c r="EI8" s="140">
        <v>390974</v>
      </c>
      <c r="EJ8" s="140">
        <v>393561</v>
      </c>
      <c r="EK8" s="140">
        <v>381294</v>
      </c>
      <c r="EL8" s="140">
        <v>377767</v>
      </c>
      <c r="EM8" s="140">
        <v>372410</v>
      </c>
      <c r="EN8" s="140">
        <v>367636</v>
      </c>
      <c r="EO8" s="140">
        <v>367636</v>
      </c>
      <c r="EP8" s="140">
        <v>356488</v>
      </c>
      <c r="EQ8" s="140">
        <v>352396</v>
      </c>
      <c r="ER8" s="140">
        <v>354288</v>
      </c>
      <c r="ES8" s="140">
        <v>358996</v>
      </c>
      <c r="ET8" s="140">
        <v>355944</v>
      </c>
      <c r="EU8" s="140">
        <v>333790</v>
      </c>
      <c r="EV8" s="140">
        <v>333790</v>
      </c>
      <c r="EW8" s="140">
        <v>333473</v>
      </c>
      <c r="EX8" s="140">
        <v>347188</v>
      </c>
      <c r="EY8" s="140">
        <v>326539</v>
      </c>
      <c r="EZ8" s="140">
        <v>318141</v>
      </c>
      <c r="FA8" s="140">
        <v>316329</v>
      </c>
      <c r="FB8" s="140">
        <v>282999</v>
      </c>
      <c r="FC8" s="140">
        <v>282999</v>
      </c>
      <c r="FD8" s="140">
        <v>305537</v>
      </c>
      <c r="FE8" s="140">
        <v>302997</v>
      </c>
      <c r="FF8" s="140">
        <v>293158</v>
      </c>
      <c r="FG8" s="140">
        <v>284989</v>
      </c>
      <c r="FH8" s="140">
        <v>276309</v>
      </c>
      <c r="FI8" s="140">
        <v>266737</v>
      </c>
      <c r="FJ8" s="140">
        <v>266737</v>
      </c>
      <c r="FK8" s="140">
        <v>265884</v>
      </c>
      <c r="FL8" s="140">
        <v>269847</v>
      </c>
      <c r="FM8" s="140">
        <v>268065</v>
      </c>
      <c r="FN8" s="140">
        <v>266743</v>
      </c>
      <c r="FO8" s="140">
        <v>262009</v>
      </c>
      <c r="FP8" s="140">
        <v>253640</v>
      </c>
      <c r="FQ8" s="140">
        <v>253640</v>
      </c>
      <c r="FR8" s="140">
        <v>259929</v>
      </c>
      <c r="FS8" s="140">
        <v>270660</v>
      </c>
      <c r="FT8" s="140">
        <v>270935</v>
      </c>
      <c r="FU8" s="140">
        <v>262352</v>
      </c>
      <c r="FV8" s="140">
        <v>261909</v>
      </c>
      <c r="FW8" s="140">
        <v>255431</v>
      </c>
      <c r="FX8" s="140">
        <v>255431</v>
      </c>
      <c r="FY8" s="140">
        <v>253726</v>
      </c>
      <c r="FZ8" s="140">
        <v>255098</v>
      </c>
      <c r="GA8" s="140">
        <v>257016</v>
      </c>
      <c r="GB8" s="140">
        <v>258118</v>
      </c>
      <c r="GC8" s="140">
        <v>311898</v>
      </c>
      <c r="GD8" s="140">
        <v>244924</v>
      </c>
      <c r="GE8" s="140">
        <v>244924</v>
      </c>
      <c r="GF8" s="140">
        <v>254932</v>
      </c>
      <c r="GG8" s="140">
        <v>251378</v>
      </c>
      <c r="GH8" s="140">
        <v>245839</v>
      </c>
      <c r="GI8" s="140">
        <v>240423</v>
      </c>
      <c r="GJ8" s="140">
        <v>235757</v>
      </c>
      <c r="GK8" s="140">
        <v>229136</v>
      </c>
      <c r="GL8" s="140">
        <v>229136</v>
      </c>
      <c r="GM8" s="140">
        <v>244378</v>
      </c>
      <c r="GN8" s="140">
        <v>245025</v>
      </c>
      <c r="GO8" s="140">
        <v>254989</v>
      </c>
      <c r="GP8" s="140">
        <v>252267</v>
      </c>
      <c r="GQ8" s="140">
        <v>248294</v>
      </c>
      <c r="GR8" s="140">
        <v>244720</v>
      </c>
      <c r="GS8" s="140">
        <v>244720</v>
      </c>
      <c r="GT8" s="140">
        <v>245726</v>
      </c>
      <c r="GU8" s="140">
        <v>257343</v>
      </c>
      <c r="GV8" s="140">
        <v>259536</v>
      </c>
      <c r="GW8" s="140">
        <v>256064</v>
      </c>
      <c r="GX8" s="140">
        <v>258987</v>
      </c>
      <c r="GY8" s="140">
        <v>252359</v>
      </c>
      <c r="GZ8" s="140">
        <v>252359</v>
      </c>
      <c r="HA8" s="140">
        <v>253497</v>
      </c>
      <c r="HB8" s="140">
        <v>257075</v>
      </c>
      <c r="HC8" s="140">
        <v>272575</v>
      </c>
      <c r="HD8" s="140">
        <v>278831</v>
      </c>
      <c r="HE8" s="140">
        <v>288205</v>
      </c>
      <c r="HF8" s="140">
        <v>284513</v>
      </c>
      <c r="HG8" s="140">
        <v>284513</v>
      </c>
      <c r="HH8" s="140">
        <v>294771</v>
      </c>
      <c r="HI8" s="140">
        <v>299867</v>
      </c>
      <c r="HJ8" s="140">
        <v>299261</v>
      </c>
      <c r="HK8" s="140">
        <v>299808</v>
      </c>
      <c r="HL8" s="140">
        <v>300444</v>
      </c>
      <c r="HM8" s="140">
        <v>297699</v>
      </c>
      <c r="HN8" s="140">
        <v>297699</v>
      </c>
      <c r="HO8" s="140">
        <v>314263</v>
      </c>
      <c r="HP8" s="140">
        <v>320365</v>
      </c>
      <c r="HQ8" s="140">
        <v>331900</v>
      </c>
      <c r="HR8" s="140">
        <v>346316</v>
      </c>
      <c r="HS8" s="140">
        <v>346463</v>
      </c>
      <c r="HT8" s="140">
        <v>341499</v>
      </c>
      <c r="HU8" s="140">
        <v>341499</v>
      </c>
      <c r="HV8" s="140">
        <v>340601</v>
      </c>
      <c r="HW8" s="140">
        <v>341578</v>
      </c>
      <c r="HX8" s="140">
        <v>346827</v>
      </c>
      <c r="HY8" s="140">
        <v>343982</v>
      </c>
      <c r="HZ8" s="140">
        <v>348706</v>
      </c>
      <c r="IA8" s="140">
        <v>344961</v>
      </c>
      <c r="IB8" s="140">
        <v>344961</v>
      </c>
      <c r="IC8" s="140">
        <v>351675</v>
      </c>
      <c r="ID8" s="140">
        <v>362025</v>
      </c>
      <c r="IE8" s="140">
        <v>361129</v>
      </c>
      <c r="IF8" s="140">
        <v>367700</v>
      </c>
      <c r="IG8" s="140">
        <v>362985</v>
      </c>
      <c r="IH8" s="140">
        <v>360408</v>
      </c>
      <c r="II8" s="140">
        <v>360408</v>
      </c>
      <c r="IJ8" s="140">
        <v>360408</v>
      </c>
      <c r="IK8" s="140">
        <v>380430</v>
      </c>
      <c r="IL8" s="140"/>
      <c r="IM8" s="140"/>
      <c r="IN8" s="140"/>
      <c r="IO8" s="140"/>
      <c r="IP8" s="140"/>
      <c r="IQ8" s="140"/>
      <c r="IR8" s="140"/>
      <c r="IS8" s="140"/>
      <c r="IT8" s="140"/>
      <c r="IU8" s="140"/>
      <c r="IV8" s="140"/>
      <c r="IW8" s="140"/>
      <c r="IX8" s="140"/>
      <c r="IY8" s="140"/>
      <c r="IZ8" s="140"/>
      <c r="JA8" s="140"/>
      <c r="JB8" s="140"/>
      <c r="JC8" s="140"/>
      <c r="JD8" s="140"/>
      <c r="JE8" s="140"/>
      <c r="JF8" s="140"/>
      <c r="JG8" s="140"/>
      <c r="JH8" s="140"/>
      <c r="JI8" s="140"/>
      <c r="JJ8" s="140"/>
      <c r="JK8" s="140"/>
      <c r="JL8" s="140"/>
      <c r="JM8" s="140"/>
      <c r="JN8" s="140"/>
      <c r="JO8" s="140"/>
      <c r="JP8" s="140"/>
      <c r="JQ8" s="140"/>
      <c r="JR8" s="140"/>
      <c r="JS8" s="140"/>
      <c r="JT8" s="140"/>
      <c r="JU8" s="140"/>
      <c r="JV8" s="140"/>
      <c r="JW8" s="140"/>
      <c r="JX8" s="140"/>
      <c r="JY8" s="140"/>
      <c r="JZ8" s="140"/>
      <c r="KA8" s="140"/>
      <c r="KB8" s="140"/>
      <c r="KC8" s="140"/>
      <c r="KD8" s="140"/>
      <c r="KE8" s="140"/>
      <c r="KF8" s="140"/>
      <c r="KG8" s="140"/>
      <c r="KH8" s="140"/>
      <c r="KI8" s="140"/>
      <c r="KJ8" s="140"/>
      <c r="KK8" s="140"/>
      <c r="KL8" s="140"/>
      <c r="KM8" s="140"/>
      <c r="KN8" s="140"/>
      <c r="KO8" s="140"/>
      <c r="KP8" s="140"/>
      <c r="KQ8" s="140"/>
      <c r="KR8" s="140"/>
      <c r="KS8" s="140"/>
      <c r="KT8" s="140"/>
      <c r="KU8" s="140"/>
      <c r="KV8" s="140"/>
      <c r="KW8" s="140"/>
      <c r="KX8" s="140"/>
      <c r="KY8" s="140"/>
      <c r="KZ8" s="140"/>
      <c r="LA8" s="140"/>
      <c r="LB8" s="140"/>
      <c r="LC8" s="140"/>
      <c r="LD8" s="140"/>
      <c r="LE8" s="140"/>
      <c r="LF8" s="140"/>
      <c r="LG8" s="140"/>
      <c r="LH8" s="140"/>
      <c r="LI8" s="140"/>
      <c r="LJ8" s="140"/>
      <c r="LK8" s="140"/>
      <c r="LL8" s="140"/>
      <c r="LM8" s="140"/>
      <c r="LN8" s="140"/>
      <c r="LO8" s="140"/>
      <c r="LP8" s="140"/>
      <c r="LQ8" s="140"/>
      <c r="LR8" s="140"/>
      <c r="LS8" s="140"/>
      <c r="LT8" s="140"/>
      <c r="LU8" s="140"/>
      <c r="LV8" s="140"/>
      <c r="LW8" s="140"/>
      <c r="LX8" s="140"/>
      <c r="LY8" s="140"/>
      <c r="LZ8" s="140"/>
      <c r="MA8" s="140"/>
      <c r="MB8" s="140"/>
      <c r="MC8" s="140"/>
      <c r="MD8" s="140"/>
      <c r="ME8" s="140"/>
      <c r="MF8" s="140"/>
      <c r="MG8" s="140"/>
      <c r="MH8" s="140"/>
      <c r="MI8" s="140"/>
      <c r="MJ8" s="140"/>
      <c r="MK8" s="140"/>
      <c r="ML8" s="140"/>
      <c r="MM8" s="140"/>
      <c r="MN8" s="140"/>
      <c r="MO8" s="140"/>
      <c r="MP8" s="140"/>
      <c r="MQ8" s="140"/>
      <c r="MR8" s="140"/>
      <c r="MS8" s="140"/>
      <c r="MT8" s="140"/>
      <c r="MU8" s="140"/>
      <c r="MV8" s="140"/>
      <c r="MW8" s="140"/>
      <c r="MX8" s="140"/>
      <c r="MY8" s="140"/>
      <c r="MZ8" s="140"/>
      <c r="NA8" s="140"/>
      <c r="NB8" s="140"/>
      <c r="NC8" s="140"/>
      <c r="ND8" s="140"/>
      <c r="NE8" s="140"/>
      <c r="NF8" s="140"/>
      <c r="NG8" s="140"/>
      <c r="NH8" s="140"/>
      <c r="NI8" s="140"/>
      <c r="NJ8" s="140"/>
      <c r="NK8" s="140"/>
      <c r="NL8" s="140"/>
      <c r="NM8" s="140"/>
      <c r="NN8" s="140"/>
      <c r="NO8" s="140"/>
      <c r="NP8" s="140"/>
      <c r="NQ8" s="140"/>
      <c r="NR8" s="140"/>
      <c r="NS8" s="140"/>
      <c r="NT8" s="140"/>
    </row>
    <row r="9" spans="2:384" outlineLevel="1" x14ac:dyDescent="0.6">
      <c r="B9" s="2"/>
      <c r="H9" s="285" t="s">
        <v>74</v>
      </c>
      <c r="I9" s="264" t="s">
        <v>64</v>
      </c>
      <c r="J9" s="265"/>
      <c r="K9" s="265"/>
      <c r="L9" s="265"/>
      <c r="M9" s="265"/>
      <c r="N9" s="265"/>
      <c r="O9" s="265"/>
      <c r="P9" s="265"/>
      <c r="Q9" s="266"/>
      <c r="R9" s="267"/>
      <c r="S9" s="268">
        <v>8655</v>
      </c>
      <c r="T9" s="268">
        <v>8655</v>
      </c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8"/>
      <c r="BO9" s="268"/>
      <c r="BP9" s="268"/>
      <c r="BQ9" s="268"/>
      <c r="BR9" s="268"/>
      <c r="BS9" s="268"/>
      <c r="BT9" s="268"/>
      <c r="BU9" s="268"/>
      <c r="BV9" s="268"/>
      <c r="BW9" s="268"/>
      <c r="BX9" s="268"/>
      <c r="BY9" s="268"/>
      <c r="BZ9" s="268"/>
      <c r="CA9" s="268"/>
      <c r="CB9" s="268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/>
      <c r="CO9" s="268"/>
      <c r="CP9" s="268"/>
      <c r="CQ9" s="268"/>
      <c r="CR9" s="268">
        <v>8443</v>
      </c>
      <c r="CS9" s="268">
        <v>8408</v>
      </c>
      <c r="CT9" s="268">
        <v>8378</v>
      </c>
      <c r="CU9" s="268">
        <v>8295</v>
      </c>
      <c r="CV9" s="268">
        <v>8384</v>
      </c>
      <c r="CW9" s="268">
        <v>8228</v>
      </c>
      <c r="CX9" s="268">
        <v>8148</v>
      </c>
      <c r="CY9" s="268">
        <v>8148</v>
      </c>
      <c r="CZ9" s="268">
        <v>8123</v>
      </c>
      <c r="DA9" s="268">
        <v>8191</v>
      </c>
      <c r="DB9" s="268">
        <v>8105</v>
      </c>
      <c r="DC9" s="268">
        <v>8096</v>
      </c>
      <c r="DD9" s="269">
        <v>8052</v>
      </c>
      <c r="DE9" s="268">
        <v>7966</v>
      </c>
      <c r="DF9" s="268">
        <v>7966</v>
      </c>
      <c r="DG9" s="268">
        <v>7950</v>
      </c>
      <c r="DH9" s="268">
        <v>7940</v>
      </c>
      <c r="DI9" s="268">
        <v>7891</v>
      </c>
      <c r="DJ9" s="268">
        <v>7905</v>
      </c>
      <c r="DK9" s="268">
        <v>7720</v>
      </c>
      <c r="DL9" s="268">
        <v>7565</v>
      </c>
      <c r="DM9" s="268">
        <v>7565</v>
      </c>
      <c r="DN9" s="268">
        <v>7564</v>
      </c>
      <c r="DO9" s="268">
        <v>7617</v>
      </c>
      <c r="DP9" s="268">
        <v>7463</v>
      </c>
      <c r="DQ9" s="268">
        <v>7898</v>
      </c>
      <c r="DR9" s="268">
        <v>7761</v>
      </c>
      <c r="DS9" s="268">
        <v>7447</v>
      </c>
      <c r="DT9" s="268">
        <v>7447</v>
      </c>
      <c r="DU9" s="268">
        <v>7440</v>
      </c>
      <c r="DV9" s="268">
        <v>7559</v>
      </c>
      <c r="DW9" s="268">
        <v>7435</v>
      </c>
      <c r="DX9" s="268">
        <v>7961</v>
      </c>
      <c r="DY9" s="268">
        <v>7659</v>
      </c>
      <c r="DZ9" s="268">
        <v>7303</v>
      </c>
      <c r="EA9" s="268">
        <v>7303</v>
      </c>
      <c r="EB9" s="268">
        <v>7151</v>
      </c>
      <c r="EC9" s="268">
        <v>7496</v>
      </c>
      <c r="ED9" s="268">
        <v>7313</v>
      </c>
      <c r="EE9" s="268">
        <v>7519</v>
      </c>
      <c r="EF9" s="268">
        <v>7244</v>
      </c>
      <c r="EG9" s="268">
        <v>6910</v>
      </c>
      <c r="EH9" s="268">
        <v>6910</v>
      </c>
      <c r="EI9" s="268">
        <v>6791</v>
      </c>
      <c r="EJ9" s="268">
        <v>7292</v>
      </c>
      <c r="EK9" s="268">
        <v>7032</v>
      </c>
      <c r="EL9" s="268">
        <v>6765</v>
      </c>
      <c r="EM9" s="268">
        <v>6443</v>
      </c>
      <c r="EN9" s="268">
        <v>6231</v>
      </c>
      <c r="EO9" s="268">
        <v>6231</v>
      </c>
      <c r="EP9" s="268">
        <v>6040</v>
      </c>
      <c r="EQ9" s="268">
        <v>6298</v>
      </c>
      <c r="ER9" s="268">
        <v>6255</v>
      </c>
      <c r="ES9" s="268">
        <v>7138</v>
      </c>
      <c r="ET9" s="268">
        <v>6914</v>
      </c>
      <c r="EU9" s="268">
        <v>6525</v>
      </c>
      <c r="EV9" s="268">
        <v>6525</v>
      </c>
      <c r="EW9" s="268">
        <v>6262</v>
      </c>
      <c r="EX9" s="268">
        <v>6632</v>
      </c>
      <c r="EY9" s="268">
        <v>6495</v>
      </c>
      <c r="EZ9" s="268">
        <v>6467</v>
      </c>
      <c r="FA9" s="268">
        <v>6446</v>
      </c>
      <c r="FB9" s="268">
        <v>6352</v>
      </c>
      <c r="FC9" s="268">
        <v>6352</v>
      </c>
      <c r="FD9" s="268">
        <v>6400</v>
      </c>
      <c r="FE9" s="268">
        <v>6415</v>
      </c>
      <c r="FF9" s="268">
        <v>6351</v>
      </c>
      <c r="FG9" s="268">
        <v>6815</v>
      </c>
      <c r="FH9" s="268">
        <v>6827</v>
      </c>
      <c r="FI9" s="268">
        <v>6694</v>
      </c>
      <c r="FJ9" s="268">
        <v>6694</v>
      </c>
      <c r="FK9" s="268">
        <v>6663</v>
      </c>
      <c r="FL9" s="268">
        <v>6831</v>
      </c>
      <c r="FM9" s="268">
        <v>6907</v>
      </c>
      <c r="FN9" s="268">
        <v>6936</v>
      </c>
      <c r="FO9" s="268">
        <v>6729</v>
      </c>
      <c r="FP9" s="268">
        <v>6589</v>
      </c>
      <c r="FQ9" s="268">
        <v>6589</v>
      </c>
      <c r="FR9" s="268">
        <v>6569</v>
      </c>
      <c r="FS9" s="268">
        <v>6655</v>
      </c>
      <c r="FT9" s="268">
        <v>6692</v>
      </c>
      <c r="FU9" s="268">
        <v>7291</v>
      </c>
      <c r="FV9" s="268">
        <v>7155</v>
      </c>
      <c r="FW9" s="268">
        <v>7075</v>
      </c>
      <c r="FX9" s="268">
        <v>7075</v>
      </c>
      <c r="FY9" s="268">
        <v>7131</v>
      </c>
      <c r="FZ9" s="268">
        <v>8003</v>
      </c>
      <c r="GA9" s="268">
        <v>8073</v>
      </c>
      <c r="GB9" s="268">
        <v>8326</v>
      </c>
      <c r="GC9" s="268">
        <v>8389</v>
      </c>
      <c r="GD9" s="268">
        <v>8270</v>
      </c>
      <c r="GE9" s="268">
        <v>8270</v>
      </c>
      <c r="GF9" s="268">
        <v>8316</v>
      </c>
      <c r="GG9" s="268">
        <v>8593</v>
      </c>
      <c r="GH9" s="268">
        <v>8545</v>
      </c>
      <c r="GI9" s="268">
        <v>8567</v>
      </c>
      <c r="GJ9" s="268">
        <v>8418</v>
      </c>
      <c r="GK9" s="268">
        <v>8247</v>
      </c>
      <c r="GL9" s="268">
        <v>8247</v>
      </c>
      <c r="GM9" s="268">
        <v>8579</v>
      </c>
      <c r="GN9" s="268">
        <v>8654</v>
      </c>
      <c r="GO9" s="268">
        <v>8775</v>
      </c>
      <c r="GP9" s="268">
        <v>8913</v>
      </c>
      <c r="GQ9" s="268">
        <v>8733</v>
      </c>
      <c r="GR9" s="268">
        <v>8689</v>
      </c>
      <c r="GS9" s="268">
        <v>8689</v>
      </c>
      <c r="GT9" s="268">
        <v>8889</v>
      </c>
      <c r="GU9" s="268">
        <v>9128</v>
      </c>
      <c r="GV9" s="268">
        <v>9180</v>
      </c>
      <c r="GW9" s="268">
        <v>9205</v>
      </c>
      <c r="GX9" s="268">
        <v>9124</v>
      </c>
      <c r="GY9" s="268">
        <v>9042</v>
      </c>
      <c r="GZ9" s="268">
        <v>9042</v>
      </c>
      <c r="HA9" s="268">
        <v>9024</v>
      </c>
      <c r="HB9" s="268">
        <v>9292</v>
      </c>
      <c r="HC9" s="268">
        <v>9297</v>
      </c>
      <c r="HD9" s="268">
        <v>9481</v>
      </c>
      <c r="HE9" s="268">
        <v>9384</v>
      </c>
      <c r="HF9" s="268">
        <v>9253</v>
      </c>
      <c r="HG9" s="268">
        <v>9253</v>
      </c>
      <c r="HH9" s="268">
        <v>9326</v>
      </c>
      <c r="HI9" s="268">
        <v>9950</v>
      </c>
      <c r="HJ9" s="268">
        <v>9894</v>
      </c>
      <c r="HK9" s="268">
        <v>9937</v>
      </c>
      <c r="HL9" s="268">
        <v>9798</v>
      </c>
      <c r="HM9" s="268">
        <v>9610</v>
      </c>
      <c r="HN9" s="268">
        <v>9610</v>
      </c>
      <c r="HO9" s="268">
        <v>9786</v>
      </c>
      <c r="HP9" s="268">
        <v>9880</v>
      </c>
      <c r="HQ9" s="268">
        <v>10171</v>
      </c>
      <c r="HR9" s="268">
        <v>10380</v>
      </c>
      <c r="HS9" s="268">
        <v>10267</v>
      </c>
      <c r="HT9" s="268">
        <v>10196</v>
      </c>
      <c r="HU9" s="268">
        <v>10196</v>
      </c>
      <c r="HV9" s="268">
        <v>10159</v>
      </c>
      <c r="HW9" s="268">
        <v>10301</v>
      </c>
      <c r="HX9" s="268">
        <v>10293</v>
      </c>
      <c r="HY9" s="268">
        <v>10483</v>
      </c>
      <c r="HZ9" s="268">
        <v>10308</v>
      </c>
      <c r="IA9" s="268">
        <v>10232</v>
      </c>
      <c r="IB9" s="268">
        <v>10232</v>
      </c>
      <c r="IC9" s="268">
        <v>10264</v>
      </c>
      <c r="ID9" s="268">
        <v>10427</v>
      </c>
      <c r="IE9" s="268">
        <v>10417</v>
      </c>
      <c r="IF9" s="268">
        <v>10585</v>
      </c>
      <c r="IG9" s="268">
        <v>10447</v>
      </c>
      <c r="IH9" s="268">
        <v>10210</v>
      </c>
      <c r="II9" s="268">
        <v>10210</v>
      </c>
      <c r="IJ9" s="268">
        <v>10137</v>
      </c>
      <c r="IK9" s="268">
        <v>10390</v>
      </c>
      <c r="IL9" s="268"/>
      <c r="IM9" s="268"/>
      <c r="IN9" s="268"/>
      <c r="IO9" s="268"/>
      <c r="IP9" s="268"/>
      <c r="IQ9" s="268"/>
      <c r="IR9" s="268"/>
      <c r="IS9" s="268"/>
      <c r="IT9" s="268"/>
      <c r="IU9" s="268"/>
      <c r="IV9" s="268"/>
      <c r="IW9" s="268"/>
      <c r="IX9" s="268"/>
      <c r="IY9" s="268"/>
      <c r="IZ9" s="268"/>
      <c r="JA9" s="268"/>
      <c r="JB9" s="268"/>
      <c r="JC9" s="268"/>
      <c r="JD9" s="268"/>
      <c r="JE9" s="268"/>
      <c r="JF9" s="268"/>
      <c r="JG9" s="268"/>
      <c r="JH9" s="268"/>
      <c r="JI9" s="268"/>
      <c r="JJ9" s="268"/>
      <c r="JK9" s="268"/>
      <c r="JL9" s="268"/>
      <c r="JM9" s="268"/>
      <c r="JN9" s="268"/>
      <c r="JO9" s="268"/>
      <c r="JP9" s="268"/>
      <c r="JQ9" s="268"/>
      <c r="JR9" s="268"/>
      <c r="JS9" s="268"/>
      <c r="JT9" s="268"/>
      <c r="JU9" s="268"/>
      <c r="JV9" s="268"/>
      <c r="JW9" s="268"/>
      <c r="JX9" s="268"/>
      <c r="JY9" s="268"/>
      <c r="JZ9" s="268"/>
      <c r="KA9" s="268"/>
      <c r="KB9" s="268"/>
      <c r="KC9" s="268"/>
      <c r="KD9" s="268"/>
      <c r="KE9" s="268"/>
      <c r="KF9" s="268"/>
      <c r="KG9" s="268"/>
      <c r="KH9" s="268"/>
      <c r="KI9" s="268"/>
      <c r="KJ9" s="268"/>
      <c r="KK9" s="268"/>
      <c r="KL9" s="268"/>
      <c r="KM9" s="268"/>
      <c r="KN9" s="268"/>
      <c r="KO9" s="268"/>
      <c r="KP9" s="268"/>
      <c r="KQ9" s="268"/>
      <c r="KR9" s="268"/>
      <c r="KS9" s="268"/>
      <c r="KT9" s="268"/>
      <c r="KU9" s="268"/>
      <c r="KV9" s="268"/>
      <c r="KW9" s="268"/>
      <c r="KX9" s="268"/>
      <c r="KY9" s="268"/>
      <c r="KZ9" s="268"/>
      <c r="LA9" s="268"/>
      <c r="LB9" s="268"/>
      <c r="LC9" s="268"/>
      <c r="LD9" s="268"/>
      <c r="LE9" s="268"/>
      <c r="LF9" s="268"/>
      <c r="LG9" s="268"/>
      <c r="LH9" s="268"/>
      <c r="LI9" s="268"/>
      <c r="LJ9" s="268"/>
      <c r="LK9" s="268"/>
      <c r="LL9" s="268"/>
      <c r="LM9" s="268"/>
      <c r="LN9" s="268"/>
      <c r="LO9" s="268"/>
      <c r="LP9" s="268"/>
      <c r="LQ9" s="268"/>
      <c r="LR9" s="268"/>
      <c r="LS9" s="268"/>
      <c r="LT9" s="268"/>
      <c r="LU9" s="268"/>
      <c r="LV9" s="268"/>
      <c r="LW9" s="268"/>
      <c r="LX9" s="268"/>
      <c r="LY9" s="268"/>
      <c r="LZ9" s="268"/>
      <c r="MA9" s="268"/>
      <c r="MB9" s="268"/>
      <c r="MC9" s="268"/>
      <c r="MD9" s="268"/>
      <c r="ME9" s="268"/>
      <c r="MF9" s="268"/>
      <c r="MG9" s="268"/>
      <c r="MH9" s="268"/>
      <c r="MI9" s="268"/>
      <c r="MJ9" s="268"/>
      <c r="MK9" s="268"/>
      <c r="ML9" s="268"/>
      <c r="MM9" s="268"/>
      <c r="MN9" s="268"/>
      <c r="MO9" s="268"/>
      <c r="MP9" s="268"/>
      <c r="MQ9" s="268"/>
      <c r="MR9" s="268"/>
      <c r="MS9" s="268"/>
      <c r="MT9" s="268"/>
      <c r="MU9" s="268"/>
      <c r="MV9" s="268"/>
      <c r="MW9" s="268"/>
      <c r="MX9" s="268"/>
      <c r="MY9" s="268"/>
      <c r="MZ9" s="268"/>
      <c r="NA9" s="268"/>
      <c r="NB9" s="268"/>
      <c r="NC9" s="268"/>
      <c r="ND9" s="268"/>
      <c r="NE9" s="268"/>
      <c r="NF9" s="268"/>
      <c r="NG9" s="268"/>
      <c r="NH9" s="268"/>
      <c r="NI9" s="268"/>
      <c r="NJ9" s="268"/>
      <c r="NK9" s="268"/>
      <c r="NL9" s="268"/>
      <c r="NM9" s="268"/>
      <c r="NN9" s="268"/>
      <c r="NO9" s="268"/>
      <c r="NP9" s="268"/>
      <c r="NQ9" s="268"/>
      <c r="NR9" s="268"/>
      <c r="NS9" s="268"/>
      <c r="NT9" s="268"/>
    </row>
    <row r="10" spans="2:384" outlineLevel="1" x14ac:dyDescent="0.6">
      <c r="B10" s="2"/>
      <c r="H10" s="286"/>
      <c r="I10" s="264" t="s">
        <v>63</v>
      </c>
      <c r="J10" s="265"/>
      <c r="K10" s="265"/>
      <c r="L10" s="265"/>
      <c r="M10" s="265"/>
      <c r="N10" s="265"/>
      <c r="O10" s="265"/>
      <c r="P10" s="265"/>
      <c r="Q10" s="266"/>
      <c r="R10" s="267"/>
      <c r="S10" s="268">
        <v>3435749</v>
      </c>
      <c r="T10" s="268">
        <v>3435749</v>
      </c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  <c r="BD10" s="268"/>
      <c r="BE10" s="268"/>
      <c r="BF10" s="268"/>
      <c r="BG10" s="268"/>
      <c r="BH10" s="268"/>
      <c r="BI10" s="268"/>
      <c r="BJ10" s="268"/>
      <c r="BK10" s="268"/>
      <c r="BL10" s="268"/>
      <c r="BM10" s="268"/>
      <c r="BN10" s="268"/>
      <c r="BO10" s="268"/>
      <c r="BP10" s="268"/>
      <c r="BQ10" s="268"/>
      <c r="BR10" s="268"/>
      <c r="BS10" s="268"/>
      <c r="BT10" s="268"/>
      <c r="BU10" s="268"/>
      <c r="BV10" s="268"/>
      <c r="BW10" s="268"/>
      <c r="BX10" s="268"/>
      <c r="BY10" s="268"/>
      <c r="BZ10" s="268"/>
      <c r="CA10" s="268"/>
      <c r="CB10" s="268"/>
      <c r="CC10" s="268"/>
      <c r="CD10" s="268"/>
      <c r="CE10" s="268"/>
      <c r="CF10" s="268"/>
      <c r="CG10" s="268"/>
      <c r="CH10" s="268"/>
      <c r="CI10" s="268"/>
      <c r="CJ10" s="268"/>
      <c r="CK10" s="268"/>
      <c r="CL10" s="268"/>
      <c r="CM10" s="268"/>
      <c r="CN10" s="268"/>
      <c r="CO10" s="268"/>
      <c r="CP10" s="268"/>
      <c r="CQ10" s="268"/>
      <c r="CR10" s="268">
        <v>4485192</v>
      </c>
      <c r="CS10" s="268">
        <v>4502222</v>
      </c>
      <c r="CT10" s="268">
        <v>4560245</v>
      </c>
      <c r="CU10" s="268">
        <v>4497725</v>
      </c>
      <c r="CV10" s="268">
        <v>4663785</v>
      </c>
      <c r="CW10" s="268">
        <v>4627942</v>
      </c>
      <c r="CX10" s="268">
        <v>4487590</v>
      </c>
      <c r="CY10" s="268">
        <v>4487590</v>
      </c>
      <c r="CZ10" s="268">
        <v>4460182</v>
      </c>
      <c r="DA10" s="268">
        <v>4564614</v>
      </c>
      <c r="DB10" s="268">
        <v>4436418</v>
      </c>
      <c r="DC10" s="268">
        <v>4603154</v>
      </c>
      <c r="DD10" s="268">
        <v>4565200</v>
      </c>
      <c r="DE10" s="268">
        <v>4434829</v>
      </c>
      <c r="DF10" s="268">
        <v>4434829</v>
      </c>
      <c r="DG10" s="268">
        <v>4473405</v>
      </c>
      <c r="DH10" s="268">
        <v>4556136</v>
      </c>
      <c r="DI10" s="268">
        <v>4541115</v>
      </c>
      <c r="DJ10" s="268">
        <v>4675676</v>
      </c>
      <c r="DK10" s="268">
        <v>4517098</v>
      </c>
      <c r="DL10" s="268">
        <v>4342626</v>
      </c>
      <c r="DM10" s="268">
        <v>4342626</v>
      </c>
      <c r="DN10" s="268">
        <v>4303877</v>
      </c>
      <c r="DO10" s="268">
        <v>4460474</v>
      </c>
      <c r="DP10" s="268">
        <v>4277852</v>
      </c>
      <c r="DQ10" s="268">
        <v>4586818</v>
      </c>
      <c r="DR10" s="268">
        <v>4592691</v>
      </c>
      <c r="DS10" s="268">
        <v>4378540</v>
      </c>
      <c r="DT10" s="268">
        <v>4378540</v>
      </c>
      <c r="DU10" s="268">
        <v>4402705</v>
      </c>
      <c r="DV10" s="268">
        <v>4637431</v>
      </c>
      <c r="DW10" s="268">
        <v>4690228</v>
      </c>
      <c r="DX10" s="268">
        <v>4737228</v>
      </c>
      <c r="DY10" s="268">
        <v>4564383</v>
      </c>
      <c r="DZ10" s="268">
        <v>4347770</v>
      </c>
      <c r="EA10" s="268">
        <v>4347770</v>
      </c>
      <c r="EB10" s="268">
        <v>4203743</v>
      </c>
      <c r="EC10" s="268">
        <v>4451112</v>
      </c>
      <c r="ED10" s="268">
        <v>4401953</v>
      </c>
      <c r="EE10" s="268">
        <v>4636056</v>
      </c>
      <c r="EF10" s="268">
        <v>4659033</v>
      </c>
      <c r="EG10" s="268">
        <v>4407569</v>
      </c>
      <c r="EH10" s="268">
        <v>4407569</v>
      </c>
      <c r="EI10" s="268">
        <v>4489078</v>
      </c>
      <c r="EJ10" s="268">
        <v>4688537</v>
      </c>
      <c r="EK10" s="268">
        <v>4470161</v>
      </c>
      <c r="EL10" s="268">
        <v>4566613</v>
      </c>
      <c r="EM10" s="268">
        <v>4455929</v>
      </c>
      <c r="EN10" s="268">
        <v>4226629</v>
      </c>
      <c r="EO10" s="268">
        <v>4226629</v>
      </c>
      <c r="EP10" s="268">
        <v>4120159</v>
      </c>
      <c r="EQ10" s="268">
        <v>4244390</v>
      </c>
      <c r="ER10" s="268">
        <v>4383293</v>
      </c>
      <c r="ES10" s="268">
        <v>4660143</v>
      </c>
      <c r="ET10" s="268">
        <v>4640810</v>
      </c>
      <c r="EU10" s="268">
        <v>4465224</v>
      </c>
      <c r="EV10" s="268">
        <v>4465224</v>
      </c>
      <c r="EW10" s="268">
        <v>4638947</v>
      </c>
      <c r="EX10" s="268">
        <v>4884058</v>
      </c>
      <c r="EY10" s="268">
        <v>4702797</v>
      </c>
      <c r="EZ10" s="268">
        <v>4845035</v>
      </c>
      <c r="FA10" s="268">
        <v>4851748</v>
      </c>
      <c r="FB10" s="268">
        <v>4653191</v>
      </c>
      <c r="FC10" s="268">
        <v>4653191</v>
      </c>
      <c r="FD10" s="268">
        <v>4855122</v>
      </c>
      <c r="FE10" s="268">
        <v>5165656</v>
      </c>
      <c r="FF10" s="268">
        <v>5127819</v>
      </c>
      <c r="FG10" s="268">
        <v>5284527</v>
      </c>
      <c r="FH10" s="268">
        <v>5419671</v>
      </c>
      <c r="FI10" s="268">
        <v>5039984</v>
      </c>
      <c r="FJ10" s="268">
        <v>5039984</v>
      </c>
      <c r="FK10" s="268">
        <v>5129764</v>
      </c>
      <c r="FL10" s="268">
        <v>5463194</v>
      </c>
      <c r="FM10" s="268">
        <v>5501921</v>
      </c>
      <c r="FN10" s="268">
        <v>5514833</v>
      </c>
      <c r="FO10" s="268">
        <v>5193427</v>
      </c>
      <c r="FP10" s="268">
        <v>4897344</v>
      </c>
      <c r="FQ10" s="268">
        <v>4897344</v>
      </c>
      <c r="FR10" s="268">
        <v>4812043</v>
      </c>
      <c r="FS10" s="268">
        <v>4862308</v>
      </c>
      <c r="FT10" s="268">
        <v>4743252</v>
      </c>
      <c r="FU10" s="268">
        <v>4776669</v>
      </c>
      <c r="FV10" s="268">
        <v>4586619</v>
      </c>
      <c r="FW10" s="268">
        <v>4407044</v>
      </c>
      <c r="FX10" s="268">
        <v>4407044</v>
      </c>
      <c r="FY10" s="268">
        <v>4475822</v>
      </c>
      <c r="FZ10" s="268">
        <v>4716109</v>
      </c>
      <c r="GA10" s="268">
        <v>4784823</v>
      </c>
      <c r="GB10" s="268">
        <v>5019359</v>
      </c>
      <c r="GC10" s="268">
        <v>4998341</v>
      </c>
      <c r="GD10" s="268">
        <v>4761191</v>
      </c>
      <c r="GE10" s="268">
        <v>4761191</v>
      </c>
      <c r="GF10" s="268">
        <v>4824212</v>
      </c>
      <c r="GG10" s="268">
        <v>4901727</v>
      </c>
      <c r="GH10" s="268">
        <v>4887650</v>
      </c>
      <c r="GI10" s="268">
        <v>4955298</v>
      </c>
      <c r="GJ10" s="268">
        <v>4787560</v>
      </c>
      <c r="GK10" s="268">
        <v>4619462</v>
      </c>
      <c r="GL10" s="268">
        <v>4619462</v>
      </c>
      <c r="GM10" s="268">
        <v>4738817</v>
      </c>
      <c r="GN10" s="268">
        <v>4914770</v>
      </c>
      <c r="GO10" s="268">
        <v>4961348</v>
      </c>
      <c r="GP10" s="268">
        <v>5097704</v>
      </c>
      <c r="GQ10" s="268">
        <v>4921084</v>
      </c>
      <c r="GR10" s="268">
        <v>4756581</v>
      </c>
      <c r="GS10" s="268">
        <v>4756581</v>
      </c>
      <c r="GT10" s="268">
        <v>4836746</v>
      </c>
      <c r="GU10" s="268">
        <v>5027344</v>
      </c>
      <c r="GV10" s="268">
        <v>4982770</v>
      </c>
      <c r="GW10" s="268">
        <v>5011039</v>
      </c>
      <c r="GX10" s="268">
        <v>4992058</v>
      </c>
      <c r="GY10" s="268">
        <v>4876273</v>
      </c>
      <c r="GZ10" s="268">
        <v>4876273</v>
      </c>
      <c r="HA10" s="268">
        <v>4824914</v>
      </c>
      <c r="HB10" s="268">
        <v>4968937</v>
      </c>
      <c r="HC10" s="268">
        <v>5013384</v>
      </c>
      <c r="HD10" s="268">
        <v>5225550</v>
      </c>
      <c r="HE10" s="268">
        <v>5207438</v>
      </c>
      <c r="HF10" s="268">
        <v>5065750</v>
      </c>
      <c r="HG10" s="268">
        <v>5065750</v>
      </c>
      <c r="HH10" s="268">
        <v>5181396</v>
      </c>
      <c r="HI10" s="268">
        <v>5434437</v>
      </c>
      <c r="HJ10" s="268">
        <v>5451450</v>
      </c>
      <c r="HK10" s="268">
        <v>5527655</v>
      </c>
      <c r="HL10" s="268">
        <v>5474946</v>
      </c>
      <c r="HM10" s="268">
        <v>5309889</v>
      </c>
      <c r="HN10" s="268">
        <v>5309889</v>
      </c>
      <c r="HO10" s="268">
        <v>5419655</v>
      </c>
      <c r="HP10" s="268">
        <v>5506845</v>
      </c>
      <c r="HQ10" s="268">
        <v>5601536</v>
      </c>
      <c r="HR10" s="268">
        <v>5866273</v>
      </c>
      <c r="HS10" s="268">
        <v>5784185</v>
      </c>
      <c r="HT10" s="268">
        <v>5673291</v>
      </c>
      <c r="HU10" s="268">
        <v>5673291</v>
      </c>
      <c r="HV10" s="268">
        <v>5647283</v>
      </c>
      <c r="HW10" s="268">
        <v>5728729</v>
      </c>
      <c r="HX10" s="268">
        <v>5713884</v>
      </c>
      <c r="HY10" s="268">
        <v>5804616</v>
      </c>
      <c r="HZ10" s="268">
        <v>5719166</v>
      </c>
      <c r="IA10" s="268">
        <v>5580506</v>
      </c>
      <c r="IB10" s="268">
        <v>5580506</v>
      </c>
      <c r="IC10" s="268">
        <v>5663604</v>
      </c>
      <c r="ID10" s="268">
        <v>5828942</v>
      </c>
      <c r="IE10" s="268">
        <v>5741020</v>
      </c>
      <c r="IF10" s="268">
        <v>5811275</v>
      </c>
      <c r="IG10" s="268">
        <v>5669086</v>
      </c>
      <c r="IH10" s="268">
        <v>5478566</v>
      </c>
      <c r="II10" s="268">
        <v>5478566</v>
      </c>
      <c r="IJ10" s="268">
        <v>5478306</v>
      </c>
      <c r="IK10" s="268">
        <v>5632310</v>
      </c>
      <c r="IL10" s="268"/>
      <c r="IM10" s="268"/>
      <c r="IN10" s="268"/>
      <c r="IO10" s="268"/>
      <c r="IP10" s="268"/>
      <c r="IQ10" s="268"/>
      <c r="IR10" s="268"/>
      <c r="IS10" s="268"/>
      <c r="IT10" s="268"/>
      <c r="IU10" s="268"/>
      <c r="IV10" s="268"/>
      <c r="IW10" s="268"/>
      <c r="IX10" s="268"/>
      <c r="IY10" s="268"/>
      <c r="IZ10" s="268"/>
      <c r="JA10" s="268"/>
      <c r="JB10" s="268"/>
      <c r="JC10" s="268"/>
      <c r="JD10" s="268"/>
      <c r="JE10" s="268"/>
      <c r="JF10" s="268"/>
      <c r="JG10" s="268"/>
      <c r="JH10" s="268"/>
      <c r="JI10" s="268"/>
      <c r="JJ10" s="268"/>
      <c r="JK10" s="268"/>
      <c r="JL10" s="268"/>
      <c r="JM10" s="268"/>
      <c r="JN10" s="268"/>
      <c r="JO10" s="268"/>
      <c r="JP10" s="268"/>
      <c r="JQ10" s="268"/>
      <c r="JR10" s="268"/>
      <c r="JS10" s="268"/>
      <c r="JT10" s="268"/>
      <c r="JU10" s="268"/>
      <c r="JV10" s="268"/>
      <c r="JW10" s="268"/>
      <c r="JX10" s="268"/>
      <c r="JY10" s="268"/>
      <c r="JZ10" s="268"/>
      <c r="KA10" s="268"/>
      <c r="KB10" s="268"/>
      <c r="KC10" s="268"/>
      <c r="KD10" s="268"/>
      <c r="KE10" s="268"/>
      <c r="KF10" s="268"/>
      <c r="KG10" s="268"/>
      <c r="KH10" s="268"/>
      <c r="KI10" s="268"/>
      <c r="KJ10" s="268"/>
      <c r="KK10" s="268"/>
      <c r="KL10" s="268"/>
      <c r="KM10" s="268"/>
      <c r="KN10" s="268"/>
      <c r="KO10" s="268"/>
      <c r="KP10" s="268"/>
      <c r="KQ10" s="268"/>
      <c r="KR10" s="268"/>
      <c r="KS10" s="268"/>
      <c r="KT10" s="268"/>
      <c r="KU10" s="268"/>
      <c r="KV10" s="268"/>
      <c r="KW10" s="268"/>
      <c r="KX10" s="268"/>
      <c r="KY10" s="268"/>
      <c r="KZ10" s="268"/>
      <c r="LA10" s="268"/>
      <c r="LB10" s="268"/>
      <c r="LC10" s="268"/>
      <c r="LD10" s="268"/>
      <c r="LE10" s="268"/>
      <c r="LF10" s="268"/>
      <c r="LG10" s="268"/>
      <c r="LH10" s="268"/>
      <c r="LI10" s="268"/>
      <c r="LJ10" s="268"/>
      <c r="LK10" s="268"/>
      <c r="LL10" s="268"/>
      <c r="LM10" s="268"/>
      <c r="LN10" s="268"/>
      <c r="LO10" s="268"/>
      <c r="LP10" s="268"/>
      <c r="LQ10" s="268"/>
      <c r="LR10" s="268"/>
      <c r="LS10" s="268"/>
      <c r="LT10" s="268"/>
      <c r="LU10" s="268"/>
      <c r="LV10" s="268"/>
      <c r="LW10" s="268"/>
      <c r="LX10" s="268"/>
      <c r="LY10" s="268"/>
      <c r="LZ10" s="268"/>
      <c r="MA10" s="268"/>
      <c r="MB10" s="268"/>
      <c r="MC10" s="268"/>
      <c r="MD10" s="268"/>
      <c r="ME10" s="268"/>
      <c r="MF10" s="268"/>
      <c r="MG10" s="268"/>
      <c r="MH10" s="268"/>
      <c r="MI10" s="268"/>
      <c r="MJ10" s="268"/>
      <c r="MK10" s="268"/>
      <c r="ML10" s="268"/>
      <c r="MM10" s="268"/>
      <c r="MN10" s="268"/>
      <c r="MO10" s="268"/>
      <c r="MP10" s="268"/>
      <c r="MQ10" s="268"/>
      <c r="MR10" s="268"/>
      <c r="MS10" s="268"/>
      <c r="MT10" s="268"/>
      <c r="MU10" s="268"/>
      <c r="MV10" s="268"/>
      <c r="MW10" s="268"/>
      <c r="MX10" s="268"/>
      <c r="MY10" s="268"/>
      <c r="MZ10" s="268"/>
      <c r="NA10" s="268"/>
      <c r="NB10" s="268"/>
      <c r="NC10" s="268"/>
      <c r="ND10" s="268"/>
      <c r="NE10" s="268"/>
      <c r="NF10" s="268"/>
      <c r="NG10" s="268"/>
      <c r="NH10" s="268"/>
      <c r="NI10" s="268"/>
      <c r="NJ10" s="268"/>
      <c r="NK10" s="268"/>
      <c r="NL10" s="268"/>
      <c r="NM10" s="268"/>
      <c r="NN10" s="268"/>
      <c r="NO10" s="268"/>
      <c r="NP10" s="268"/>
      <c r="NQ10" s="268"/>
      <c r="NR10" s="268"/>
      <c r="NS10" s="268"/>
      <c r="NT10" s="268"/>
    </row>
    <row r="11" spans="2:384" outlineLevel="1" x14ac:dyDescent="0.6">
      <c r="B11" s="2"/>
      <c r="H11" s="283" t="s">
        <v>67</v>
      </c>
      <c r="I11" s="55" t="s">
        <v>64</v>
      </c>
      <c r="J11" s="138"/>
      <c r="K11" s="138"/>
      <c r="L11" s="138"/>
      <c r="M11" s="138"/>
      <c r="N11" s="138"/>
      <c r="O11" s="138"/>
      <c r="P11" s="138"/>
      <c r="Q11" s="139"/>
      <c r="R11" s="7"/>
      <c r="S11" s="140">
        <v>1466</v>
      </c>
      <c r="T11" s="140">
        <v>1466</v>
      </c>
      <c r="U11" s="140">
        <v>1465</v>
      </c>
      <c r="V11" s="140">
        <v>1465</v>
      </c>
      <c r="W11" s="140">
        <v>1359</v>
      </c>
      <c r="X11" s="140">
        <v>1359</v>
      </c>
      <c r="Y11" s="140">
        <v>1359</v>
      </c>
      <c r="Z11" s="140">
        <v>1359</v>
      </c>
      <c r="AA11" s="140">
        <v>1359</v>
      </c>
      <c r="AB11" s="140">
        <v>1359</v>
      </c>
      <c r="AC11" s="140">
        <v>1355</v>
      </c>
      <c r="AD11" s="140">
        <v>1326</v>
      </c>
      <c r="AE11" s="140">
        <v>1326</v>
      </c>
      <c r="AF11" s="140">
        <v>1326</v>
      </c>
      <c r="AG11" s="140">
        <v>1326</v>
      </c>
      <c r="AH11" s="140">
        <v>1326</v>
      </c>
      <c r="AI11" s="140">
        <v>1326</v>
      </c>
      <c r="AJ11" s="140">
        <v>1326</v>
      </c>
      <c r="AK11" s="140">
        <v>1183</v>
      </c>
      <c r="AL11" s="140">
        <v>1183</v>
      </c>
      <c r="AM11" s="140">
        <v>1183</v>
      </c>
      <c r="AN11" s="140">
        <v>1183</v>
      </c>
      <c r="AO11" s="140">
        <v>1183</v>
      </c>
      <c r="AP11" s="140">
        <v>1163</v>
      </c>
      <c r="AQ11" s="140">
        <v>737</v>
      </c>
      <c r="AR11" s="140">
        <v>737</v>
      </c>
      <c r="AS11" s="140">
        <v>737</v>
      </c>
      <c r="AT11" s="140">
        <v>737</v>
      </c>
      <c r="AU11" s="140">
        <v>737</v>
      </c>
      <c r="AV11" s="140">
        <v>737</v>
      </c>
      <c r="AW11" s="140">
        <v>737</v>
      </c>
      <c r="AX11" s="140">
        <v>737</v>
      </c>
      <c r="AY11" s="140">
        <v>737</v>
      </c>
      <c r="AZ11" s="140">
        <v>737</v>
      </c>
      <c r="BA11" s="140">
        <v>737</v>
      </c>
      <c r="BB11" s="140">
        <v>737</v>
      </c>
      <c r="BC11" s="140">
        <v>737</v>
      </c>
      <c r="BD11" s="140">
        <v>737</v>
      </c>
      <c r="BE11" s="140">
        <v>204</v>
      </c>
      <c r="BF11" s="140">
        <v>204</v>
      </c>
      <c r="BG11" s="140">
        <v>204</v>
      </c>
      <c r="BH11" s="140">
        <v>204</v>
      </c>
      <c r="BI11" s="140">
        <v>204</v>
      </c>
      <c r="BJ11" s="140">
        <v>204</v>
      </c>
      <c r="BK11" s="140">
        <v>204</v>
      </c>
      <c r="BL11" s="140">
        <v>204</v>
      </c>
      <c r="BM11" s="140">
        <v>204</v>
      </c>
      <c r="BN11" s="140">
        <v>204</v>
      </c>
      <c r="BO11" s="140">
        <v>204</v>
      </c>
      <c r="BP11" s="140">
        <v>204</v>
      </c>
      <c r="BQ11" s="140">
        <v>204</v>
      </c>
      <c r="BR11" s="140">
        <v>204</v>
      </c>
      <c r="BS11" s="140">
        <v>204</v>
      </c>
      <c r="BT11" s="140">
        <v>204</v>
      </c>
      <c r="BU11" s="140">
        <v>204</v>
      </c>
      <c r="BV11" s="140">
        <v>204</v>
      </c>
      <c r="BW11" s="140">
        <v>204</v>
      </c>
      <c r="BX11" s="140">
        <v>906</v>
      </c>
      <c r="BY11" s="140">
        <v>906</v>
      </c>
      <c r="BZ11" s="140">
        <v>906</v>
      </c>
      <c r="CA11" s="140">
        <v>756</v>
      </c>
      <c r="CB11" s="140">
        <v>756</v>
      </c>
      <c r="CC11" s="140">
        <v>756</v>
      </c>
      <c r="CD11" s="140">
        <v>756</v>
      </c>
      <c r="CE11" s="140">
        <v>793</v>
      </c>
      <c r="CF11" s="140">
        <v>793</v>
      </c>
      <c r="CG11" s="140">
        <v>793</v>
      </c>
      <c r="CH11" s="140">
        <v>793</v>
      </c>
      <c r="CI11" s="140">
        <v>793</v>
      </c>
      <c r="CJ11" s="140">
        <v>793</v>
      </c>
      <c r="CK11" s="140">
        <v>793</v>
      </c>
      <c r="CL11" s="140">
        <v>793</v>
      </c>
      <c r="CM11" s="140">
        <v>1400</v>
      </c>
      <c r="CN11" s="140">
        <v>1400</v>
      </c>
      <c r="CO11" s="140">
        <v>1691</v>
      </c>
      <c r="CP11" s="140">
        <v>1691</v>
      </c>
      <c r="CQ11" s="140">
        <v>1691</v>
      </c>
      <c r="CR11" s="140">
        <v>1691</v>
      </c>
      <c r="CS11" s="140">
        <v>1937</v>
      </c>
      <c r="CT11" s="140">
        <v>1937</v>
      </c>
      <c r="CU11" s="140">
        <v>1904</v>
      </c>
      <c r="CV11" s="140">
        <v>1887</v>
      </c>
      <c r="CW11" s="140">
        <v>1887</v>
      </c>
      <c r="CX11" s="140">
        <v>1887</v>
      </c>
      <c r="CY11" s="140">
        <v>1887</v>
      </c>
      <c r="CZ11" s="140">
        <v>2055</v>
      </c>
      <c r="DA11" s="140">
        <v>2055</v>
      </c>
      <c r="DB11" s="140">
        <v>2055</v>
      </c>
      <c r="DC11" s="140">
        <v>2055</v>
      </c>
      <c r="DD11" s="140">
        <v>2055</v>
      </c>
      <c r="DE11" s="140">
        <v>2055</v>
      </c>
      <c r="DF11" s="140">
        <v>2055</v>
      </c>
      <c r="DG11" s="140">
        <v>2055</v>
      </c>
      <c r="DH11" s="140">
        <v>2233</v>
      </c>
      <c r="DI11" s="140">
        <v>2233</v>
      </c>
      <c r="DJ11" s="140">
        <v>2233</v>
      </c>
      <c r="DK11" s="140">
        <v>2233</v>
      </c>
      <c r="DL11" s="140">
        <v>2233</v>
      </c>
      <c r="DM11" s="140">
        <v>2233</v>
      </c>
      <c r="DN11" s="140">
        <v>2233</v>
      </c>
      <c r="DO11" s="140">
        <v>2233</v>
      </c>
      <c r="DP11" s="140">
        <v>2233</v>
      </c>
      <c r="DQ11" s="140">
        <v>2233</v>
      </c>
      <c r="DR11" s="140">
        <v>2233</v>
      </c>
      <c r="DS11" s="140">
        <v>2233</v>
      </c>
      <c r="DT11" s="140">
        <v>2233</v>
      </c>
      <c r="DU11" s="140">
        <v>2233</v>
      </c>
      <c r="DV11" s="140">
        <v>2377</v>
      </c>
      <c r="DW11" s="140">
        <v>2377</v>
      </c>
      <c r="DX11" s="140">
        <v>2377</v>
      </c>
      <c r="DY11" s="140">
        <v>2377</v>
      </c>
      <c r="DZ11" s="140">
        <v>2377</v>
      </c>
      <c r="EA11" s="140">
        <v>2377</v>
      </c>
      <c r="EB11" s="140">
        <v>2377</v>
      </c>
      <c r="EC11" s="140">
        <v>2377</v>
      </c>
      <c r="ED11" s="140">
        <v>2377</v>
      </c>
      <c r="EE11" s="140">
        <v>2377</v>
      </c>
      <c r="EF11" s="140">
        <v>2377</v>
      </c>
      <c r="EG11" s="140">
        <v>2377</v>
      </c>
      <c r="EH11" s="140">
        <v>2377</v>
      </c>
      <c r="EI11" s="140">
        <v>2757</v>
      </c>
      <c r="EJ11" s="140">
        <v>2757</v>
      </c>
      <c r="EK11" s="140">
        <v>2757</v>
      </c>
      <c r="EL11" s="140">
        <v>2757</v>
      </c>
      <c r="EM11" s="140">
        <v>2757</v>
      </c>
      <c r="EN11" s="140">
        <v>2757</v>
      </c>
      <c r="EO11" s="140">
        <v>2757</v>
      </c>
      <c r="EP11" s="140">
        <v>2757</v>
      </c>
      <c r="EQ11" s="140">
        <v>2757</v>
      </c>
      <c r="ER11" s="140">
        <v>2765</v>
      </c>
      <c r="ES11" s="140">
        <v>2765</v>
      </c>
      <c r="ET11" s="140">
        <v>2765</v>
      </c>
      <c r="EU11" s="140">
        <v>2765</v>
      </c>
      <c r="EV11" s="140">
        <v>2765</v>
      </c>
      <c r="EW11" s="140">
        <v>2765</v>
      </c>
      <c r="EX11" s="140">
        <v>2776</v>
      </c>
      <c r="EY11" s="140">
        <v>2776</v>
      </c>
      <c r="EZ11" s="140">
        <v>2776</v>
      </c>
      <c r="FA11" s="140">
        <v>2776</v>
      </c>
      <c r="FB11" s="140">
        <v>2776</v>
      </c>
      <c r="FC11" s="140">
        <v>2776</v>
      </c>
      <c r="FD11" s="140">
        <v>2776</v>
      </c>
      <c r="FE11" s="140">
        <v>2780</v>
      </c>
      <c r="FF11" s="140">
        <v>2780</v>
      </c>
      <c r="FG11" s="140">
        <v>2780</v>
      </c>
      <c r="FH11" s="140">
        <v>2780</v>
      </c>
      <c r="FI11" s="140">
        <v>2780</v>
      </c>
      <c r="FJ11" s="140">
        <v>2780</v>
      </c>
      <c r="FK11" s="140">
        <v>2780</v>
      </c>
      <c r="FL11" s="140">
        <v>2780</v>
      </c>
      <c r="FM11" s="140">
        <v>2780</v>
      </c>
      <c r="FN11" s="140">
        <v>2780</v>
      </c>
      <c r="FO11" s="140">
        <v>2780</v>
      </c>
      <c r="FP11" s="140">
        <v>2780</v>
      </c>
      <c r="FQ11" s="140">
        <v>2780</v>
      </c>
      <c r="FR11" s="140">
        <v>2780</v>
      </c>
      <c r="FS11" s="140">
        <v>2780</v>
      </c>
      <c r="FT11" s="140">
        <v>2780</v>
      </c>
      <c r="FU11" s="140">
        <v>2732</v>
      </c>
      <c r="FV11" s="140">
        <v>2732</v>
      </c>
      <c r="FW11" s="140">
        <v>2732</v>
      </c>
      <c r="FX11" s="140">
        <v>2732</v>
      </c>
      <c r="FY11" s="140">
        <v>2732</v>
      </c>
      <c r="FZ11" s="140">
        <v>2732</v>
      </c>
      <c r="GA11" s="140">
        <v>2732</v>
      </c>
      <c r="GB11" s="140">
        <v>2684</v>
      </c>
      <c r="GC11" s="140">
        <v>2684</v>
      </c>
      <c r="GD11" s="140">
        <v>2684</v>
      </c>
      <c r="GE11" s="140">
        <v>2684</v>
      </c>
      <c r="GF11" s="140">
        <v>2684</v>
      </c>
      <c r="GG11" s="140">
        <v>2684</v>
      </c>
      <c r="GH11" s="140">
        <v>2684</v>
      </c>
      <c r="GI11" s="140">
        <v>2684</v>
      </c>
      <c r="GJ11" s="140">
        <v>2684</v>
      </c>
      <c r="GK11" s="140">
        <v>2684</v>
      </c>
      <c r="GL11" s="140">
        <v>2684</v>
      </c>
      <c r="GM11" s="140">
        <v>2684</v>
      </c>
      <c r="GN11" s="140">
        <v>2684</v>
      </c>
      <c r="GO11" s="140">
        <v>2684</v>
      </c>
      <c r="GP11" s="140">
        <v>2684</v>
      </c>
      <c r="GQ11" s="140">
        <v>2684</v>
      </c>
      <c r="GR11" s="140">
        <v>2684</v>
      </c>
      <c r="GS11" s="140">
        <v>2684</v>
      </c>
      <c r="GT11" s="140">
        <v>2684</v>
      </c>
      <c r="GU11" s="140">
        <v>2684</v>
      </c>
      <c r="GV11" s="140">
        <v>2684</v>
      </c>
      <c r="GW11" s="140">
        <v>2684</v>
      </c>
      <c r="GX11" s="140">
        <v>2684</v>
      </c>
      <c r="GY11" s="140">
        <v>2684</v>
      </c>
      <c r="GZ11" s="140">
        <v>2684</v>
      </c>
      <c r="HA11" s="140">
        <v>2684</v>
      </c>
      <c r="HB11" s="140">
        <v>2684</v>
      </c>
      <c r="HC11" s="140">
        <v>2684</v>
      </c>
      <c r="HD11" s="140">
        <v>2628</v>
      </c>
      <c r="HE11" s="140">
        <v>2628</v>
      </c>
      <c r="HF11" s="140">
        <v>2628</v>
      </c>
      <c r="HG11" s="140">
        <v>2628</v>
      </c>
      <c r="HH11" s="140">
        <v>2628</v>
      </c>
      <c r="HI11" s="140">
        <v>2628</v>
      </c>
      <c r="HJ11" s="140">
        <v>2628</v>
      </c>
      <c r="HK11" s="140">
        <v>2628</v>
      </c>
      <c r="HL11" s="140">
        <v>2628</v>
      </c>
      <c r="HM11" s="140">
        <v>2628</v>
      </c>
      <c r="HN11" s="140">
        <v>2628</v>
      </c>
      <c r="HO11" s="140">
        <v>2628</v>
      </c>
      <c r="HP11" s="140">
        <v>2628</v>
      </c>
      <c r="HQ11" s="140">
        <v>2628</v>
      </c>
      <c r="HR11" s="140">
        <v>2628</v>
      </c>
      <c r="HS11" s="140">
        <v>2628</v>
      </c>
      <c r="HT11" s="140">
        <v>2628</v>
      </c>
      <c r="HU11" s="140">
        <v>2628</v>
      </c>
      <c r="HV11" s="140">
        <v>2628</v>
      </c>
      <c r="HW11" s="140">
        <v>2628</v>
      </c>
      <c r="HX11" s="140">
        <v>2628</v>
      </c>
      <c r="HY11" s="140">
        <v>2628</v>
      </c>
      <c r="HZ11" s="140">
        <v>2628</v>
      </c>
      <c r="IA11" s="140">
        <v>2628</v>
      </c>
      <c r="IB11" s="140">
        <v>2628</v>
      </c>
      <c r="IC11" s="140">
        <v>2628</v>
      </c>
      <c r="ID11" s="140">
        <v>2609</v>
      </c>
      <c r="IE11" s="140">
        <v>2606</v>
      </c>
      <c r="IF11" s="140">
        <v>2181</v>
      </c>
      <c r="IG11" s="140">
        <v>2181</v>
      </c>
      <c r="IH11" s="140">
        <v>2181</v>
      </c>
      <c r="II11" s="140">
        <v>2181</v>
      </c>
      <c r="IJ11" s="140">
        <v>2181</v>
      </c>
      <c r="IK11" s="140">
        <v>2181</v>
      </c>
      <c r="IL11" s="140"/>
      <c r="IM11" s="140"/>
      <c r="IN11" s="140"/>
      <c r="IO11" s="140"/>
      <c r="IP11" s="140"/>
      <c r="IQ11" s="140"/>
      <c r="IR11" s="140"/>
      <c r="IS11" s="140"/>
      <c r="IT11" s="140"/>
      <c r="IU11" s="140"/>
      <c r="IV11" s="140"/>
      <c r="IW11" s="140"/>
      <c r="IX11" s="140"/>
      <c r="IY11" s="140"/>
      <c r="IZ11" s="140"/>
      <c r="JA11" s="140"/>
      <c r="JB11" s="140"/>
      <c r="JC11" s="140"/>
      <c r="JD11" s="140"/>
      <c r="JE11" s="140"/>
      <c r="JF11" s="140"/>
      <c r="JG11" s="140"/>
      <c r="JH11" s="140"/>
      <c r="JI11" s="140"/>
      <c r="JJ11" s="140"/>
      <c r="JK11" s="140"/>
      <c r="JL11" s="140"/>
      <c r="JM11" s="140"/>
      <c r="JN11" s="140"/>
      <c r="JO11" s="140"/>
      <c r="JP11" s="140"/>
      <c r="JQ11" s="140"/>
      <c r="JR11" s="140"/>
      <c r="JS11" s="140"/>
      <c r="JT11" s="140"/>
      <c r="JU11" s="140"/>
      <c r="JV11" s="140"/>
      <c r="JW11" s="140"/>
      <c r="JX11" s="140"/>
      <c r="JY11" s="140"/>
      <c r="JZ11" s="140"/>
      <c r="KA11" s="140"/>
      <c r="KB11" s="140"/>
      <c r="KC11" s="140"/>
      <c r="KD11" s="140"/>
      <c r="KE11" s="140"/>
      <c r="KF11" s="140"/>
      <c r="KG11" s="140"/>
      <c r="KH11" s="140"/>
      <c r="KI11" s="140"/>
      <c r="KJ11" s="140"/>
      <c r="KK11" s="140"/>
      <c r="KL11" s="140"/>
      <c r="KM11" s="140"/>
      <c r="KN11" s="140"/>
      <c r="KO11" s="140"/>
      <c r="KP11" s="140"/>
      <c r="KQ11" s="140"/>
      <c r="KR11" s="140"/>
      <c r="KS11" s="140"/>
      <c r="KT11" s="140"/>
      <c r="KU11" s="140"/>
      <c r="KV11" s="140"/>
      <c r="KW11" s="140"/>
      <c r="KX11" s="140"/>
      <c r="KY11" s="140"/>
      <c r="KZ11" s="140"/>
      <c r="LA11" s="140"/>
      <c r="LB11" s="140"/>
      <c r="LC11" s="140"/>
      <c r="LD11" s="140"/>
      <c r="LE11" s="140"/>
      <c r="LF11" s="140"/>
      <c r="LG11" s="140"/>
      <c r="LH11" s="140"/>
      <c r="LI11" s="140"/>
      <c r="LJ11" s="140"/>
      <c r="LK11" s="140"/>
      <c r="LL11" s="140"/>
      <c r="LM11" s="140"/>
      <c r="LN11" s="140"/>
      <c r="LO11" s="140"/>
      <c r="LP11" s="140"/>
      <c r="LQ11" s="140"/>
      <c r="LR11" s="140"/>
      <c r="LS11" s="140"/>
      <c r="LT11" s="140"/>
      <c r="LU11" s="140"/>
      <c r="LV11" s="140"/>
      <c r="LW11" s="140"/>
      <c r="LX11" s="140"/>
      <c r="LY11" s="140"/>
      <c r="LZ11" s="140"/>
      <c r="MA11" s="140"/>
      <c r="MB11" s="140"/>
      <c r="MC11" s="140"/>
      <c r="MD11" s="140"/>
      <c r="ME11" s="140"/>
      <c r="MF11" s="140"/>
      <c r="MG11" s="140"/>
      <c r="MH11" s="140"/>
      <c r="MI11" s="140"/>
      <c r="MJ11" s="140"/>
      <c r="MK11" s="140"/>
      <c r="ML11" s="140"/>
      <c r="MM11" s="140"/>
      <c r="MN11" s="140"/>
      <c r="MO11" s="140"/>
      <c r="MP11" s="140"/>
      <c r="MQ11" s="140"/>
      <c r="MR11" s="140"/>
      <c r="MS11" s="140"/>
      <c r="MT11" s="140"/>
      <c r="MU11" s="140"/>
      <c r="MV11" s="140"/>
      <c r="MW11" s="140"/>
      <c r="MX11" s="140"/>
      <c r="MY11" s="140"/>
      <c r="MZ11" s="140"/>
      <c r="NA11" s="140"/>
      <c r="NB11" s="140"/>
      <c r="NC11" s="140"/>
      <c r="ND11" s="140"/>
      <c r="NE11" s="140"/>
      <c r="NF11" s="140"/>
      <c r="NG11" s="140"/>
      <c r="NH11" s="140"/>
      <c r="NI11" s="140"/>
      <c r="NJ11" s="140"/>
      <c r="NK11" s="140"/>
      <c r="NL11" s="140"/>
      <c r="NM11" s="140"/>
      <c r="NN11" s="140"/>
      <c r="NO11" s="140"/>
      <c r="NP11" s="140"/>
      <c r="NQ11" s="140"/>
      <c r="NR11" s="140"/>
      <c r="NS11" s="140"/>
      <c r="NT11" s="140"/>
    </row>
    <row r="12" spans="2:384" ht="14.25" customHeight="1" outlineLevel="1" thickBot="1" x14ac:dyDescent="0.65">
      <c r="B12" s="2"/>
      <c r="H12" s="284"/>
      <c r="I12" s="55" t="s">
        <v>62</v>
      </c>
      <c r="J12" s="138"/>
      <c r="K12" s="138"/>
      <c r="L12" s="138"/>
      <c r="M12" s="138"/>
      <c r="N12" s="138"/>
      <c r="O12" s="138"/>
      <c r="P12" s="138"/>
      <c r="Q12" s="139"/>
      <c r="R12" s="7"/>
      <c r="S12" s="140">
        <v>2145</v>
      </c>
      <c r="T12" s="140">
        <v>2145</v>
      </c>
      <c r="U12" s="140">
        <v>2127</v>
      </c>
      <c r="V12" s="140">
        <v>2127</v>
      </c>
      <c r="W12" s="140">
        <v>1533</v>
      </c>
      <c r="X12" s="140">
        <v>1533</v>
      </c>
      <c r="Y12" s="140">
        <v>1533</v>
      </c>
      <c r="Z12" s="140">
        <v>1533</v>
      </c>
      <c r="AA12" s="140">
        <v>1533</v>
      </c>
      <c r="AB12" s="140">
        <v>1533</v>
      </c>
      <c r="AC12" s="140">
        <v>1528</v>
      </c>
      <c r="AD12" s="140">
        <v>1284</v>
      </c>
      <c r="AE12" s="140">
        <v>1284</v>
      </c>
      <c r="AF12" s="140">
        <v>1284</v>
      </c>
      <c r="AG12" s="140">
        <v>1284</v>
      </c>
      <c r="AH12" s="140">
        <v>1284</v>
      </c>
      <c r="AI12" s="140">
        <v>1284</v>
      </c>
      <c r="AJ12" s="140">
        <v>1274</v>
      </c>
      <c r="AK12" s="140">
        <v>818</v>
      </c>
      <c r="AL12" s="140">
        <v>818</v>
      </c>
      <c r="AM12" s="140">
        <v>818</v>
      </c>
      <c r="AN12" s="140">
        <v>818</v>
      </c>
      <c r="AO12" s="140">
        <v>818</v>
      </c>
      <c r="AP12" s="140">
        <v>808</v>
      </c>
      <c r="AQ12" s="140">
        <v>656</v>
      </c>
      <c r="AR12" s="140">
        <v>656</v>
      </c>
      <c r="AS12" s="140">
        <v>656</v>
      </c>
      <c r="AT12" s="140">
        <v>656</v>
      </c>
      <c r="AU12" s="140">
        <v>656</v>
      </c>
      <c r="AV12" s="140">
        <v>656</v>
      </c>
      <c r="AW12" s="140">
        <v>656</v>
      </c>
      <c r="AX12" s="140">
        <v>656</v>
      </c>
      <c r="AY12" s="140">
        <v>656</v>
      </c>
      <c r="AZ12" s="140">
        <v>656</v>
      </c>
      <c r="BA12" s="140">
        <v>656</v>
      </c>
      <c r="BB12" s="140">
        <v>656</v>
      </c>
      <c r="BC12" s="140">
        <v>656</v>
      </c>
      <c r="BD12" s="140">
        <v>656</v>
      </c>
      <c r="BE12" s="140">
        <v>316</v>
      </c>
      <c r="BF12" s="140">
        <v>316</v>
      </c>
      <c r="BG12" s="140">
        <v>316</v>
      </c>
      <c r="BH12" s="140">
        <v>316</v>
      </c>
      <c r="BI12" s="140">
        <v>316</v>
      </c>
      <c r="BJ12" s="140">
        <v>316</v>
      </c>
      <c r="BK12" s="140">
        <v>316</v>
      </c>
      <c r="BL12" s="140">
        <v>316</v>
      </c>
      <c r="BM12" s="140">
        <v>316</v>
      </c>
      <c r="BN12" s="140">
        <v>316</v>
      </c>
      <c r="BO12" s="140">
        <v>316</v>
      </c>
      <c r="BP12" s="140">
        <v>316</v>
      </c>
      <c r="BQ12" s="140">
        <v>316</v>
      </c>
      <c r="BR12" s="140">
        <v>316</v>
      </c>
      <c r="BS12" s="140">
        <v>316</v>
      </c>
      <c r="BT12" s="140">
        <v>316</v>
      </c>
      <c r="BU12" s="140">
        <v>316</v>
      </c>
      <c r="BV12" s="140">
        <v>316</v>
      </c>
      <c r="BW12" s="140">
        <v>316</v>
      </c>
      <c r="BX12" s="140">
        <v>1687</v>
      </c>
      <c r="BY12" s="140">
        <v>1687</v>
      </c>
      <c r="BZ12" s="140">
        <v>1679</v>
      </c>
      <c r="CA12" s="140">
        <v>1652</v>
      </c>
      <c r="CB12" s="140">
        <v>1652</v>
      </c>
      <c r="CC12" s="140">
        <v>1652</v>
      </c>
      <c r="CD12" s="140">
        <v>1652</v>
      </c>
      <c r="CE12" s="140">
        <v>1952</v>
      </c>
      <c r="CF12" s="140">
        <v>1952</v>
      </c>
      <c r="CG12" s="140">
        <v>1952</v>
      </c>
      <c r="CH12" s="140">
        <v>1952</v>
      </c>
      <c r="CI12" s="140">
        <v>1952</v>
      </c>
      <c r="CJ12" s="140">
        <v>1952</v>
      </c>
      <c r="CK12" s="140">
        <v>1952</v>
      </c>
      <c r="CL12" s="140">
        <v>1952</v>
      </c>
      <c r="CM12" s="140">
        <v>2430</v>
      </c>
      <c r="CN12" s="140">
        <v>2430</v>
      </c>
      <c r="CO12" s="140">
        <v>3066</v>
      </c>
      <c r="CP12" s="140">
        <v>3066</v>
      </c>
      <c r="CQ12" s="140">
        <v>3066</v>
      </c>
      <c r="CR12" s="140">
        <v>3066</v>
      </c>
      <c r="CS12" s="140">
        <v>3810</v>
      </c>
      <c r="CT12" s="140">
        <v>3808</v>
      </c>
      <c r="CU12" s="140">
        <v>3706</v>
      </c>
      <c r="CV12" s="140">
        <f>3706-3</f>
        <v>3703</v>
      </c>
      <c r="CW12" s="140">
        <f t="shared" ref="CW12:CY12" si="0">3706-3</f>
        <v>3703</v>
      </c>
      <c r="CX12" s="140">
        <f t="shared" si="0"/>
        <v>3703</v>
      </c>
      <c r="CY12" s="140">
        <f t="shared" si="0"/>
        <v>3703</v>
      </c>
      <c r="CZ12" s="140">
        <v>4365</v>
      </c>
      <c r="DA12" s="140">
        <v>4365</v>
      </c>
      <c r="DB12" s="140">
        <v>4365</v>
      </c>
      <c r="DC12" s="140">
        <v>4365</v>
      </c>
      <c r="DD12" s="140">
        <v>4365</v>
      </c>
      <c r="DE12" s="140">
        <v>4365</v>
      </c>
      <c r="DF12" s="140">
        <v>4365</v>
      </c>
      <c r="DG12" s="140">
        <v>4365</v>
      </c>
      <c r="DH12" s="192">
        <v>4852</v>
      </c>
      <c r="DI12" s="192">
        <v>4852</v>
      </c>
      <c r="DJ12" s="192">
        <v>4852</v>
      </c>
      <c r="DK12" s="192">
        <v>4852</v>
      </c>
      <c r="DL12" s="192">
        <v>4852</v>
      </c>
      <c r="DM12" s="192">
        <v>4852</v>
      </c>
      <c r="DN12" s="192">
        <v>4852</v>
      </c>
      <c r="DO12" s="192">
        <v>4852</v>
      </c>
      <c r="DP12" s="192">
        <v>4852</v>
      </c>
      <c r="DQ12" s="192">
        <v>4852</v>
      </c>
      <c r="DR12" s="192">
        <v>4852</v>
      </c>
      <c r="DS12" s="192">
        <v>4852</v>
      </c>
      <c r="DT12" s="192">
        <v>4852</v>
      </c>
      <c r="DU12" s="192">
        <v>4852</v>
      </c>
      <c r="DV12" s="140">
        <v>5214</v>
      </c>
      <c r="DW12" s="140">
        <v>5214</v>
      </c>
      <c r="DX12" s="140">
        <v>5214</v>
      </c>
      <c r="DY12" s="140">
        <v>5214</v>
      </c>
      <c r="DZ12" s="140">
        <v>5214</v>
      </c>
      <c r="EA12" s="140">
        <v>5214</v>
      </c>
      <c r="EB12" s="140">
        <v>5214</v>
      </c>
      <c r="EC12" s="140">
        <v>5214</v>
      </c>
      <c r="ED12" s="140">
        <v>5214</v>
      </c>
      <c r="EE12" s="140">
        <v>5214</v>
      </c>
      <c r="EF12" s="140">
        <v>5214</v>
      </c>
      <c r="EG12" s="140">
        <v>5214</v>
      </c>
      <c r="EH12" s="140">
        <v>5214</v>
      </c>
      <c r="EI12" s="140">
        <v>5845</v>
      </c>
      <c r="EJ12" s="140">
        <v>5845</v>
      </c>
      <c r="EK12" s="140">
        <v>5845</v>
      </c>
      <c r="EL12" s="140">
        <v>5845</v>
      </c>
      <c r="EM12" s="140">
        <v>5845</v>
      </c>
      <c r="EN12" s="140">
        <v>5845</v>
      </c>
      <c r="EO12" s="140">
        <v>5845</v>
      </c>
      <c r="EP12" s="140">
        <v>5845</v>
      </c>
      <c r="EQ12" s="140">
        <v>5845</v>
      </c>
      <c r="ER12" s="140">
        <v>6126</v>
      </c>
      <c r="ES12" s="140">
        <v>6126</v>
      </c>
      <c r="ET12" s="140">
        <v>6126</v>
      </c>
      <c r="EU12" s="140">
        <v>6126</v>
      </c>
      <c r="EV12" s="140">
        <v>6126</v>
      </c>
      <c r="EW12" s="140">
        <v>6126</v>
      </c>
      <c r="EX12" s="140">
        <v>6217</v>
      </c>
      <c r="EY12" s="140">
        <v>6217</v>
      </c>
      <c r="EZ12" s="140">
        <v>6217</v>
      </c>
      <c r="FA12" s="140">
        <v>6217</v>
      </c>
      <c r="FB12" s="140">
        <v>6217</v>
      </c>
      <c r="FC12" s="140">
        <v>6217</v>
      </c>
      <c r="FD12" s="140">
        <v>6217</v>
      </c>
      <c r="FE12" s="140">
        <v>6239</v>
      </c>
      <c r="FF12" s="140">
        <v>6239</v>
      </c>
      <c r="FG12" s="140">
        <v>6239</v>
      </c>
      <c r="FH12" s="140">
        <v>6239</v>
      </c>
      <c r="FI12" s="140">
        <v>6239</v>
      </c>
      <c r="FJ12" s="140">
        <v>6239</v>
      </c>
      <c r="FK12" s="140">
        <v>6239</v>
      </c>
      <c r="FL12" s="140">
        <v>6239</v>
      </c>
      <c r="FM12" s="140">
        <v>6239</v>
      </c>
      <c r="FN12" s="140">
        <v>6239</v>
      </c>
      <c r="FO12" s="140">
        <v>6239</v>
      </c>
      <c r="FP12" s="140">
        <v>6239</v>
      </c>
      <c r="FQ12" s="140">
        <v>6239</v>
      </c>
      <c r="FR12" s="140">
        <v>6239</v>
      </c>
      <c r="FS12" s="140">
        <v>6239</v>
      </c>
      <c r="FT12" s="140">
        <v>6235</v>
      </c>
      <c r="FU12" s="140">
        <v>6152</v>
      </c>
      <c r="FV12" s="140">
        <v>6152</v>
      </c>
      <c r="FW12" s="140">
        <v>6152</v>
      </c>
      <c r="FX12" s="140">
        <v>6152</v>
      </c>
      <c r="FY12" s="140">
        <v>6152</v>
      </c>
      <c r="FZ12" s="140">
        <v>6152</v>
      </c>
      <c r="GA12" s="140">
        <v>6146</v>
      </c>
      <c r="GB12" s="140">
        <v>5828</v>
      </c>
      <c r="GC12" s="140">
        <v>5828</v>
      </c>
      <c r="GD12" s="140">
        <v>5828</v>
      </c>
      <c r="GE12" s="140">
        <v>5828</v>
      </c>
      <c r="GF12" s="140">
        <v>5828</v>
      </c>
      <c r="GG12" s="140">
        <v>5828</v>
      </c>
      <c r="GH12" s="140">
        <v>5828</v>
      </c>
      <c r="GI12" s="140">
        <v>5828</v>
      </c>
      <c r="GJ12" s="140">
        <v>5828</v>
      </c>
      <c r="GK12" s="140">
        <v>5828</v>
      </c>
      <c r="GL12" s="140">
        <v>5828</v>
      </c>
      <c r="GM12" s="140">
        <v>5828</v>
      </c>
      <c r="GN12" s="140">
        <v>5828</v>
      </c>
      <c r="GO12" s="140">
        <v>5828</v>
      </c>
      <c r="GP12" s="140">
        <v>5828</v>
      </c>
      <c r="GQ12" s="140">
        <v>5828</v>
      </c>
      <c r="GR12" s="140">
        <v>5828</v>
      </c>
      <c r="GS12" s="140">
        <v>5828</v>
      </c>
      <c r="GT12" s="140">
        <v>5828</v>
      </c>
      <c r="GU12" s="140">
        <v>5828</v>
      </c>
      <c r="GV12" s="140">
        <v>5828</v>
      </c>
      <c r="GW12" s="140">
        <v>5828</v>
      </c>
      <c r="GX12" s="140">
        <v>5828</v>
      </c>
      <c r="GY12" s="140">
        <v>5828</v>
      </c>
      <c r="GZ12" s="140">
        <v>5828</v>
      </c>
      <c r="HA12" s="140">
        <v>5828</v>
      </c>
      <c r="HB12" s="140">
        <v>5828</v>
      </c>
      <c r="HC12" s="140">
        <v>5823</v>
      </c>
      <c r="HD12" s="140">
        <v>5456</v>
      </c>
      <c r="HE12" s="140">
        <v>5456</v>
      </c>
      <c r="HF12" s="140">
        <v>5456</v>
      </c>
      <c r="HG12" s="140">
        <v>5456</v>
      </c>
      <c r="HH12" s="140">
        <v>5456</v>
      </c>
      <c r="HI12" s="140">
        <v>5456</v>
      </c>
      <c r="HJ12" s="140">
        <v>5456</v>
      </c>
      <c r="HK12" s="140">
        <v>5456</v>
      </c>
      <c r="HL12" s="140">
        <v>5456</v>
      </c>
      <c r="HM12" s="140">
        <v>5456</v>
      </c>
      <c r="HN12" s="140">
        <v>5456</v>
      </c>
      <c r="HO12" s="140">
        <v>5456</v>
      </c>
      <c r="HP12" s="140">
        <v>5456</v>
      </c>
      <c r="HQ12" s="140">
        <v>5456</v>
      </c>
      <c r="HR12" s="140">
        <v>5456</v>
      </c>
      <c r="HS12" s="140">
        <v>5456</v>
      </c>
      <c r="HT12" s="140">
        <v>5456</v>
      </c>
      <c r="HU12" s="140">
        <v>5456</v>
      </c>
      <c r="HV12" s="140">
        <v>5456</v>
      </c>
      <c r="HW12" s="140">
        <v>5456</v>
      </c>
      <c r="HX12" s="140">
        <v>5456</v>
      </c>
      <c r="HY12" s="140">
        <v>5456</v>
      </c>
      <c r="HZ12" s="140">
        <v>5456</v>
      </c>
      <c r="IA12" s="140">
        <v>5456</v>
      </c>
      <c r="IB12" s="140">
        <v>5456</v>
      </c>
      <c r="IC12" s="140">
        <v>5456</v>
      </c>
      <c r="ID12" s="140">
        <v>5432</v>
      </c>
      <c r="IE12" s="140">
        <v>5404</v>
      </c>
      <c r="IF12" s="140">
        <v>4108</v>
      </c>
      <c r="IG12" s="140">
        <v>4108</v>
      </c>
      <c r="IH12" s="140">
        <v>4108</v>
      </c>
      <c r="II12" s="140">
        <v>4108</v>
      </c>
      <c r="IJ12" s="140">
        <v>4108</v>
      </c>
      <c r="IK12" s="140">
        <v>4108</v>
      </c>
      <c r="IL12" s="140"/>
      <c r="IM12" s="140"/>
      <c r="IN12" s="140"/>
      <c r="IO12" s="140"/>
      <c r="IP12" s="140"/>
      <c r="IQ12" s="140"/>
      <c r="IR12" s="140"/>
      <c r="IS12" s="140"/>
      <c r="IT12" s="140"/>
      <c r="IU12" s="140"/>
      <c r="IV12" s="140"/>
      <c r="IW12" s="140"/>
      <c r="IX12" s="140"/>
      <c r="IY12" s="140"/>
      <c r="IZ12" s="140"/>
      <c r="JA12" s="140"/>
      <c r="JB12" s="140"/>
      <c r="JC12" s="140"/>
      <c r="JD12" s="140"/>
      <c r="JE12" s="140"/>
      <c r="JF12" s="140"/>
      <c r="JG12" s="140"/>
      <c r="JH12" s="140"/>
      <c r="JI12" s="140"/>
      <c r="JJ12" s="140"/>
      <c r="JK12" s="140"/>
      <c r="JL12" s="140"/>
      <c r="JM12" s="140"/>
      <c r="JN12" s="140"/>
      <c r="JO12" s="140"/>
      <c r="JP12" s="140"/>
      <c r="JQ12" s="140"/>
      <c r="JR12" s="140"/>
      <c r="JS12" s="140"/>
      <c r="JT12" s="140"/>
      <c r="JU12" s="140"/>
      <c r="JV12" s="140"/>
      <c r="JW12" s="140"/>
      <c r="JX12" s="140"/>
      <c r="JY12" s="140"/>
      <c r="JZ12" s="140"/>
      <c r="KA12" s="140"/>
      <c r="KB12" s="140"/>
      <c r="KC12" s="140"/>
      <c r="KD12" s="140"/>
      <c r="KE12" s="140"/>
      <c r="KF12" s="140"/>
      <c r="KG12" s="140"/>
      <c r="KH12" s="140"/>
      <c r="KI12" s="140"/>
      <c r="KJ12" s="140"/>
      <c r="KK12" s="140"/>
      <c r="KL12" s="140"/>
      <c r="KM12" s="140"/>
      <c r="KN12" s="140"/>
      <c r="KO12" s="140"/>
      <c r="KP12" s="140"/>
      <c r="KQ12" s="140"/>
      <c r="KR12" s="140"/>
      <c r="KS12" s="140"/>
      <c r="KT12" s="140"/>
      <c r="KU12" s="140"/>
      <c r="KV12" s="140"/>
      <c r="KW12" s="140"/>
      <c r="KX12" s="140"/>
      <c r="KY12" s="140"/>
      <c r="KZ12" s="140"/>
      <c r="LA12" s="140"/>
      <c r="LB12" s="140"/>
      <c r="LC12" s="140"/>
      <c r="LD12" s="140"/>
      <c r="LE12" s="140"/>
      <c r="LF12" s="140"/>
      <c r="LG12" s="140"/>
      <c r="LH12" s="140"/>
      <c r="LI12" s="140"/>
      <c r="LJ12" s="140"/>
      <c r="LK12" s="140"/>
      <c r="LL12" s="140"/>
      <c r="LM12" s="140"/>
      <c r="LN12" s="140"/>
      <c r="LO12" s="140"/>
      <c r="LP12" s="140"/>
      <c r="LQ12" s="140"/>
      <c r="LR12" s="140"/>
      <c r="LS12" s="140"/>
      <c r="LT12" s="140"/>
      <c r="LU12" s="140"/>
      <c r="LV12" s="140"/>
      <c r="LW12" s="140"/>
      <c r="LX12" s="140"/>
      <c r="LY12" s="140"/>
      <c r="LZ12" s="140"/>
      <c r="MA12" s="140"/>
      <c r="MB12" s="140"/>
      <c r="MC12" s="140"/>
      <c r="MD12" s="140"/>
      <c r="ME12" s="140"/>
      <c r="MF12" s="140"/>
      <c r="MG12" s="140"/>
      <c r="MH12" s="140"/>
      <c r="MI12" s="140"/>
      <c r="MJ12" s="140"/>
      <c r="MK12" s="140"/>
      <c r="ML12" s="140"/>
      <c r="MM12" s="140"/>
      <c r="MN12" s="140"/>
      <c r="MO12" s="140"/>
      <c r="MP12" s="140"/>
      <c r="MQ12" s="140"/>
      <c r="MR12" s="140"/>
      <c r="MS12" s="140"/>
      <c r="MT12" s="140"/>
      <c r="MU12" s="140"/>
      <c r="MV12" s="140"/>
      <c r="MW12" s="140"/>
      <c r="MX12" s="140"/>
      <c r="MY12" s="140"/>
      <c r="MZ12" s="140"/>
      <c r="NA12" s="140"/>
      <c r="NB12" s="140"/>
      <c r="NC12" s="140"/>
      <c r="ND12" s="140"/>
      <c r="NE12" s="140"/>
      <c r="NF12" s="140"/>
      <c r="NG12" s="140"/>
      <c r="NH12" s="140"/>
      <c r="NI12" s="140"/>
      <c r="NJ12" s="140"/>
      <c r="NK12" s="140"/>
      <c r="NL12" s="140"/>
      <c r="NM12" s="140"/>
      <c r="NN12" s="140"/>
      <c r="NO12" s="140"/>
      <c r="NP12" s="140"/>
      <c r="NQ12" s="140"/>
      <c r="NR12" s="140"/>
      <c r="NS12" s="140"/>
      <c r="NT12" s="140"/>
    </row>
    <row r="13" spans="2:384" ht="17.25" hidden="1" outlineLevel="1" thickBot="1" x14ac:dyDescent="0.65">
      <c r="B13" s="2"/>
      <c r="H13" s="284"/>
      <c r="I13" s="55" t="s">
        <v>63</v>
      </c>
      <c r="J13" s="138"/>
      <c r="K13" s="138"/>
      <c r="L13" s="138"/>
      <c r="M13" s="138"/>
      <c r="N13" s="138"/>
      <c r="O13" s="138"/>
      <c r="P13" s="138"/>
      <c r="Q13" s="139"/>
      <c r="R13" s="7"/>
      <c r="S13" s="140">
        <v>69020</v>
      </c>
      <c r="T13" s="140">
        <v>69020</v>
      </c>
      <c r="U13" s="140">
        <v>68468</v>
      </c>
      <c r="V13" s="140">
        <v>68468</v>
      </c>
      <c r="W13" s="140">
        <v>49901</v>
      </c>
      <c r="X13" s="140">
        <v>49901</v>
      </c>
      <c r="Y13" s="140">
        <v>49901</v>
      </c>
      <c r="Z13" s="140">
        <v>49901</v>
      </c>
      <c r="AA13" s="140">
        <v>49901</v>
      </c>
      <c r="AB13" s="140">
        <v>49901</v>
      </c>
      <c r="AC13" s="140">
        <v>49709</v>
      </c>
      <c r="AD13" s="140">
        <v>43280</v>
      </c>
      <c r="AE13" s="140">
        <v>43280</v>
      </c>
      <c r="AF13" s="140">
        <v>43280</v>
      </c>
      <c r="AG13" s="140">
        <v>43280</v>
      </c>
      <c r="AH13" s="140">
        <v>43280</v>
      </c>
      <c r="AI13" s="140">
        <v>43280</v>
      </c>
      <c r="AJ13" s="140">
        <v>42971</v>
      </c>
      <c r="AK13" s="140">
        <v>27100</v>
      </c>
      <c r="AL13" s="140">
        <v>27100</v>
      </c>
      <c r="AM13" s="140">
        <v>27100</v>
      </c>
      <c r="AN13" s="140">
        <v>27100</v>
      </c>
      <c r="AO13" s="140">
        <v>27100</v>
      </c>
      <c r="AP13" s="140">
        <v>26797</v>
      </c>
      <c r="AQ13" s="140">
        <v>22663</v>
      </c>
      <c r="AR13" s="140">
        <v>22663</v>
      </c>
      <c r="AS13" s="140">
        <v>22663</v>
      </c>
      <c r="AT13" s="140">
        <v>22663</v>
      </c>
      <c r="AU13" s="140">
        <v>22663</v>
      </c>
      <c r="AV13" s="140">
        <v>22663</v>
      </c>
      <c r="AW13" s="140">
        <v>22663</v>
      </c>
      <c r="AX13" s="140">
        <v>22663</v>
      </c>
      <c r="AY13" s="140">
        <v>22663</v>
      </c>
      <c r="AZ13" s="140">
        <v>22663</v>
      </c>
      <c r="BA13" s="140">
        <v>22663</v>
      </c>
      <c r="BB13" s="140">
        <v>22663</v>
      </c>
      <c r="BC13" s="140">
        <v>22663</v>
      </c>
      <c r="BD13" s="140">
        <v>22663</v>
      </c>
      <c r="BE13" s="140">
        <v>8861</v>
      </c>
      <c r="BF13" s="140">
        <v>8861</v>
      </c>
      <c r="BG13" s="140">
        <v>8861</v>
      </c>
      <c r="BH13" s="140">
        <v>8861</v>
      </c>
      <c r="BI13" s="140">
        <v>8861</v>
      </c>
      <c r="BJ13" s="140">
        <v>8861</v>
      </c>
      <c r="BK13" s="140">
        <v>8861</v>
      </c>
      <c r="BL13" s="140">
        <v>8861</v>
      </c>
      <c r="BM13" s="140">
        <v>8861</v>
      </c>
      <c r="BN13" s="140">
        <v>8861</v>
      </c>
      <c r="BO13" s="140">
        <v>8861</v>
      </c>
      <c r="BP13" s="140">
        <v>8861</v>
      </c>
      <c r="BQ13" s="140">
        <v>8861</v>
      </c>
      <c r="BR13" s="140">
        <v>8861</v>
      </c>
      <c r="BS13" s="140">
        <v>8861</v>
      </c>
      <c r="BT13" s="140">
        <v>8861</v>
      </c>
      <c r="BU13" s="140">
        <v>8861</v>
      </c>
      <c r="BV13" s="140">
        <v>8861</v>
      </c>
      <c r="BW13" s="140">
        <v>8861</v>
      </c>
      <c r="BX13" s="140">
        <v>64059</v>
      </c>
      <c r="BY13" s="140">
        <v>64059</v>
      </c>
      <c r="BZ13" s="140">
        <v>63828</v>
      </c>
      <c r="CA13" s="140">
        <v>65211</v>
      </c>
      <c r="CB13" s="140">
        <v>65211</v>
      </c>
      <c r="CC13" s="140">
        <v>65211</v>
      </c>
      <c r="CD13" s="140">
        <v>65211</v>
      </c>
      <c r="CE13" s="140">
        <v>73612</v>
      </c>
      <c r="CF13" s="140">
        <v>73612</v>
      </c>
      <c r="CG13" s="140">
        <v>73612</v>
      </c>
      <c r="CH13" s="140">
        <v>73612</v>
      </c>
      <c r="CI13" s="140">
        <v>73612</v>
      </c>
      <c r="CJ13" s="140">
        <v>73612</v>
      </c>
      <c r="CK13" s="140">
        <v>73612</v>
      </c>
      <c r="CL13" s="140">
        <v>73612</v>
      </c>
      <c r="CM13" s="140">
        <v>87752</v>
      </c>
      <c r="CN13" s="140">
        <v>87752</v>
      </c>
      <c r="CO13" s="140">
        <v>108699</v>
      </c>
      <c r="CP13" s="140">
        <v>108699</v>
      </c>
      <c r="CQ13" s="140">
        <v>108699</v>
      </c>
      <c r="CR13" s="140">
        <v>108699</v>
      </c>
      <c r="CS13" s="140">
        <v>133282</v>
      </c>
      <c r="CT13" s="140">
        <v>133205</v>
      </c>
      <c r="CU13" s="140">
        <v>130503</v>
      </c>
      <c r="CV13" s="140">
        <f>130503-73</f>
        <v>130430</v>
      </c>
      <c r="CW13" s="140">
        <f t="shared" ref="CW13:CY13" si="1">130503-73</f>
        <v>130430</v>
      </c>
      <c r="CX13" s="140">
        <f t="shared" si="1"/>
        <v>130430</v>
      </c>
      <c r="CY13" s="140">
        <f t="shared" si="1"/>
        <v>130430</v>
      </c>
      <c r="CZ13" s="140">
        <v>151840</v>
      </c>
      <c r="DA13" s="140">
        <v>151840</v>
      </c>
      <c r="DB13" s="140">
        <v>151840</v>
      </c>
      <c r="DC13" s="140">
        <v>151840</v>
      </c>
      <c r="DD13" s="140">
        <v>151840</v>
      </c>
      <c r="DE13" s="140">
        <v>151840</v>
      </c>
      <c r="DF13" s="140">
        <v>151840</v>
      </c>
      <c r="DG13" s="140">
        <v>151840</v>
      </c>
      <c r="DH13" s="192">
        <v>163612</v>
      </c>
      <c r="DI13" s="192">
        <v>163612</v>
      </c>
      <c r="DJ13" s="192">
        <v>163612</v>
      </c>
      <c r="DK13" s="192">
        <v>163612</v>
      </c>
      <c r="DL13" s="192">
        <v>163612</v>
      </c>
      <c r="DM13" s="192">
        <v>163612</v>
      </c>
      <c r="DN13" s="192">
        <v>163612</v>
      </c>
      <c r="DO13" s="192">
        <v>163612</v>
      </c>
      <c r="DP13" s="192">
        <v>163612</v>
      </c>
      <c r="DQ13" s="192">
        <v>163612</v>
      </c>
      <c r="DR13" s="192">
        <v>163612</v>
      </c>
      <c r="DS13" s="192">
        <v>163612</v>
      </c>
      <c r="DT13" s="192">
        <v>163612</v>
      </c>
      <c r="DU13" s="192">
        <v>163612</v>
      </c>
      <c r="DV13" s="140">
        <v>167512</v>
      </c>
      <c r="DW13" s="140">
        <v>167512</v>
      </c>
      <c r="DX13" s="140">
        <v>167512</v>
      </c>
      <c r="DY13" s="140">
        <v>167512</v>
      </c>
      <c r="DZ13" s="140">
        <v>167512</v>
      </c>
      <c r="EA13" s="140">
        <v>167512</v>
      </c>
      <c r="EB13" s="140">
        <v>167512</v>
      </c>
      <c r="EC13" s="140">
        <v>167512</v>
      </c>
      <c r="ED13" s="140">
        <v>167512</v>
      </c>
      <c r="EE13" s="140">
        <v>167512</v>
      </c>
      <c r="EF13" s="140">
        <v>167512</v>
      </c>
      <c r="EG13" s="140">
        <v>167512</v>
      </c>
      <c r="EH13" s="140">
        <v>167512</v>
      </c>
      <c r="EI13" s="140">
        <v>179238</v>
      </c>
      <c r="EJ13" s="140">
        <v>179238</v>
      </c>
      <c r="EK13" s="140">
        <v>179238</v>
      </c>
      <c r="EL13" s="140">
        <v>179238</v>
      </c>
      <c r="EM13" s="140">
        <v>179238</v>
      </c>
      <c r="EN13" s="140">
        <v>179238</v>
      </c>
      <c r="EO13" s="140">
        <v>179238</v>
      </c>
      <c r="EP13" s="140">
        <v>179238</v>
      </c>
      <c r="EQ13" s="140">
        <v>179238</v>
      </c>
      <c r="ER13" s="140">
        <v>185556</v>
      </c>
      <c r="ES13" s="140">
        <v>185556</v>
      </c>
      <c r="ET13" s="140">
        <v>185556</v>
      </c>
      <c r="EU13" s="140">
        <v>185556</v>
      </c>
      <c r="EV13" s="140">
        <v>185556</v>
      </c>
      <c r="EW13" s="140">
        <v>185556</v>
      </c>
      <c r="EX13" s="140">
        <v>187337</v>
      </c>
      <c r="EY13" s="140">
        <v>187337</v>
      </c>
      <c r="EZ13" s="140">
        <v>187337</v>
      </c>
      <c r="FA13" s="140">
        <v>187337</v>
      </c>
      <c r="FB13" s="140">
        <v>187337</v>
      </c>
      <c r="FC13" s="140">
        <v>187337</v>
      </c>
      <c r="FD13" s="140">
        <v>187337</v>
      </c>
      <c r="FE13" s="140">
        <v>187753</v>
      </c>
      <c r="FF13" s="140">
        <v>187753</v>
      </c>
      <c r="FG13" s="140">
        <v>187753</v>
      </c>
      <c r="FH13" s="140">
        <v>187753</v>
      </c>
      <c r="FI13" s="140">
        <v>187753</v>
      </c>
      <c r="FJ13" s="140">
        <v>187753</v>
      </c>
      <c r="FK13" s="140">
        <v>187753</v>
      </c>
      <c r="FL13" s="140">
        <v>187753</v>
      </c>
      <c r="FM13" s="140">
        <v>187753</v>
      </c>
      <c r="FN13" s="140">
        <v>187753</v>
      </c>
      <c r="FO13" s="140">
        <v>187753</v>
      </c>
      <c r="FP13" s="140">
        <v>187753</v>
      </c>
      <c r="FQ13" s="140">
        <v>187753</v>
      </c>
      <c r="FR13" s="140">
        <v>187753</v>
      </c>
      <c r="FS13" s="140">
        <v>187753</v>
      </c>
      <c r="FT13" s="140">
        <v>187677</v>
      </c>
      <c r="FU13" s="140">
        <v>185408</v>
      </c>
      <c r="FV13" s="140">
        <v>185408</v>
      </c>
      <c r="FW13" s="140">
        <v>185408</v>
      </c>
      <c r="FX13" s="140">
        <v>185408</v>
      </c>
      <c r="FY13" s="140">
        <v>185408</v>
      </c>
      <c r="FZ13" s="140">
        <v>185408</v>
      </c>
      <c r="GA13" s="140">
        <v>185272</v>
      </c>
      <c r="GB13" s="140">
        <v>178162</v>
      </c>
      <c r="GC13" s="140">
        <v>178162</v>
      </c>
      <c r="GD13" s="140">
        <v>178162</v>
      </c>
      <c r="GE13" s="140">
        <v>178162</v>
      </c>
      <c r="GF13" s="140">
        <v>178162</v>
      </c>
      <c r="GG13" s="140">
        <v>178162</v>
      </c>
      <c r="GH13" s="140">
        <v>178162</v>
      </c>
      <c r="GI13" s="140">
        <v>178162</v>
      </c>
      <c r="GJ13" s="140">
        <v>178162</v>
      </c>
      <c r="GK13" s="140">
        <v>178162</v>
      </c>
      <c r="GL13" s="140">
        <v>178162</v>
      </c>
      <c r="GM13" s="140">
        <v>178162</v>
      </c>
      <c r="GN13" s="140">
        <v>178162</v>
      </c>
      <c r="GO13" s="140">
        <v>178162</v>
      </c>
      <c r="GP13" s="140">
        <v>178162</v>
      </c>
      <c r="GQ13" s="140">
        <v>178162</v>
      </c>
      <c r="GR13" s="140">
        <v>178162</v>
      </c>
      <c r="GS13" s="140">
        <v>178162</v>
      </c>
      <c r="GT13" s="140">
        <v>178162</v>
      </c>
      <c r="GU13" s="140">
        <v>178162</v>
      </c>
      <c r="GV13" s="140">
        <v>178162</v>
      </c>
      <c r="GW13" s="140">
        <v>178162</v>
      </c>
      <c r="GX13" s="140">
        <v>178162</v>
      </c>
      <c r="GY13" s="140">
        <v>178162</v>
      </c>
      <c r="GZ13" s="140">
        <v>178162</v>
      </c>
      <c r="HA13" s="140">
        <v>178162</v>
      </c>
      <c r="HB13" s="140">
        <v>178162</v>
      </c>
      <c r="HC13" s="140">
        <v>178018</v>
      </c>
      <c r="HD13" s="140">
        <v>170465</v>
      </c>
      <c r="HE13" s="140">
        <v>170465</v>
      </c>
      <c r="HF13" s="140">
        <v>170465</v>
      </c>
      <c r="HG13" s="140">
        <v>170465</v>
      </c>
      <c r="HH13" s="140">
        <v>170465</v>
      </c>
      <c r="HI13" s="140">
        <v>170465</v>
      </c>
      <c r="HJ13" s="140">
        <v>170465</v>
      </c>
      <c r="HK13" s="140">
        <v>170465</v>
      </c>
      <c r="HL13" s="140">
        <v>170465</v>
      </c>
      <c r="HM13" s="140">
        <v>170465</v>
      </c>
      <c r="HN13" s="140">
        <v>170465</v>
      </c>
      <c r="HO13" s="140">
        <v>170465</v>
      </c>
      <c r="HP13" s="140">
        <v>170465</v>
      </c>
      <c r="HQ13" s="140">
        <v>170465</v>
      </c>
      <c r="HR13" s="140">
        <v>170465</v>
      </c>
      <c r="HS13" s="140">
        <v>170465</v>
      </c>
      <c r="HT13" s="140">
        <v>170465</v>
      </c>
      <c r="HU13" s="140">
        <v>170465</v>
      </c>
      <c r="HV13" s="140">
        <v>170465</v>
      </c>
      <c r="HW13" s="140">
        <v>170465</v>
      </c>
      <c r="HX13" s="140">
        <v>170465</v>
      </c>
      <c r="HY13" s="140">
        <v>170465</v>
      </c>
      <c r="HZ13" s="140">
        <v>170465</v>
      </c>
      <c r="IA13" s="140">
        <v>170465</v>
      </c>
      <c r="IB13" s="140">
        <v>170465</v>
      </c>
      <c r="IC13" s="140">
        <v>170465</v>
      </c>
      <c r="ID13" s="140">
        <v>169453</v>
      </c>
      <c r="IE13" s="140">
        <v>168300</v>
      </c>
      <c r="IF13" s="140">
        <v>116153</v>
      </c>
      <c r="IG13" s="140">
        <v>116153</v>
      </c>
      <c r="IH13" s="140">
        <v>116153</v>
      </c>
      <c r="II13" s="140">
        <v>116153</v>
      </c>
      <c r="IJ13" s="140">
        <v>116153</v>
      </c>
      <c r="IK13" s="140">
        <v>116153</v>
      </c>
      <c r="IL13" s="140"/>
      <c r="IM13" s="140"/>
      <c r="IN13" s="140"/>
      <c r="IO13" s="140"/>
      <c r="IP13" s="140"/>
      <c r="IQ13" s="140"/>
      <c r="IR13" s="140"/>
      <c r="IS13" s="140"/>
      <c r="IT13" s="140"/>
      <c r="IU13" s="140"/>
      <c r="IV13" s="140"/>
      <c r="IW13" s="140"/>
      <c r="IX13" s="140"/>
      <c r="IY13" s="140"/>
      <c r="IZ13" s="140"/>
      <c r="JA13" s="140"/>
      <c r="JB13" s="140"/>
      <c r="JC13" s="140"/>
      <c r="JD13" s="140"/>
      <c r="JE13" s="140"/>
      <c r="JF13" s="140"/>
      <c r="JG13" s="140"/>
      <c r="JH13" s="140"/>
      <c r="JI13" s="140"/>
      <c r="JJ13" s="140"/>
      <c r="JK13" s="140"/>
      <c r="JL13" s="140"/>
      <c r="JM13" s="140"/>
      <c r="JN13" s="140"/>
      <c r="JO13" s="140"/>
      <c r="JP13" s="140"/>
      <c r="JQ13" s="140"/>
      <c r="JR13" s="140"/>
      <c r="JS13" s="140"/>
      <c r="JT13" s="140"/>
      <c r="JU13" s="140"/>
      <c r="JV13" s="140"/>
      <c r="JW13" s="140"/>
      <c r="JX13" s="140"/>
      <c r="JY13" s="140"/>
      <c r="JZ13" s="140"/>
      <c r="KA13" s="140"/>
      <c r="KB13" s="140"/>
      <c r="KC13" s="140"/>
      <c r="KD13" s="140"/>
      <c r="KE13" s="140"/>
      <c r="KF13" s="140"/>
      <c r="KG13" s="140"/>
      <c r="KH13" s="140"/>
      <c r="KI13" s="140"/>
      <c r="KJ13" s="140"/>
      <c r="KK13" s="140"/>
      <c r="KL13" s="140"/>
      <c r="KM13" s="140"/>
      <c r="KN13" s="140"/>
      <c r="KO13" s="140"/>
      <c r="KP13" s="140"/>
      <c r="KQ13" s="140"/>
      <c r="KR13" s="140"/>
      <c r="KS13" s="140"/>
      <c r="KT13" s="140"/>
      <c r="KU13" s="140"/>
      <c r="KV13" s="140"/>
      <c r="KW13" s="140"/>
      <c r="KX13" s="140"/>
      <c r="KY13" s="140"/>
      <c r="KZ13" s="140"/>
      <c r="LA13" s="140"/>
      <c r="LB13" s="140"/>
      <c r="LC13" s="140"/>
      <c r="LD13" s="140"/>
      <c r="LE13" s="140"/>
      <c r="LF13" s="140"/>
      <c r="LG13" s="140"/>
      <c r="LH13" s="140"/>
      <c r="LI13" s="140"/>
      <c r="LJ13" s="140"/>
      <c r="LK13" s="140"/>
      <c r="LL13" s="140"/>
      <c r="LM13" s="140"/>
      <c r="LN13" s="140"/>
      <c r="LO13" s="140"/>
      <c r="LP13" s="140"/>
      <c r="LQ13" s="140"/>
      <c r="LR13" s="140"/>
      <c r="LS13" s="140"/>
      <c r="LT13" s="140"/>
      <c r="LU13" s="140"/>
      <c r="LV13" s="140"/>
      <c r="LW13" s="140"/>
      <c r="LX13" s="140"/>
      <c r="LY13" s="140"/>
      <c r="LZ13" s="140"/>
      <c r="MA13" s="140"/>
      <c r="MB13" s="140"/>
      <c r="MC13" s="140"/>
      <c r="MD13" s="140"/>
      <c r="ME13" s="140"/>
      <c r="MF13" s="140"/>
      <c r="MG13" s="140"/>
      <c r="MH13" s="140"/>
      <c r="MI13" s="140"/>
      <c r="MJ13" s="140"/>
      <c r="MK13" s="140"/>
      <c r="ML13" s="140"/>
      <c r="MM13" s="140"/>
      <c r="MN13" s="140"/>
      <c r="MO13" s="140"/>
      <c r="MP13" s="140"/>
      <c r="MQ13" s="140"/>
      <c r="MR13" s="140"/>
      <c r="MS13" s="140"/>
      <c r="MT13" s="140"/>
      <c r="MU13" s="140"/>
      <c r="MV13" s="140"/>
      <c r="MW13" s="140"/>
      <c r="MX13" s="140"/>
      <c r="MY13" s="140"/>
      <c r="MZ13" s="140"/>
      <c r="NA13" s="140"/>
      <c r="NB13" s="140"/>
      <c r="NC13" s="140"/>
      <c r="ND13" s="140"/>
      <c r="NE13" s="140"/>
      <c r="NF13" s="140"/>
      <c r="NG13" s="140"/>
      <c r="NH13" s="140"/>
      <c r="NI13" s="140"/>
      <c r="NJ13" s="140"/>
      <c r="NK13" s="140"/>
      <c r="NL13" s="140"/>
      <c r="NM13" s="140"/>
      <c r="NN13" s="140"/>
      <c r="NO13" s="140"/>
      <c r="NP13" s="140"/>
      <c r="NQ13" s="140"/>
      <c r="NR13" s="140"/>
      <c r="NS13" s="140"/>
      <c r="NT13" s="140"/>
    </row>
    <row r="14" spans="2:384" ht="17.25" hidden="1" outlineLevel="1" thickBot="1" x14ac:dyDescent="0.65">
      <c r="B14" s="2"/>
      <c r="H14" s="283" t="s">
        <v>68</v>
      </c>
      <c r="I14" s="55" t="s">
        <v>64</v>
      </c>
      <c r="J14" s="138"/>
      <c r="K14" s="138"/>
      <c r="L14" s="138"/>
      <c r="M14" s="138"/>
      <c r="N14" s="138"/>
      <c r="O14" s="138"/>
      <c r="P14" s="138"/>
      <c r="Q14" s="139"/>
      <c r="R14" s="7"/>
      <c r="S14" s="140">
        <v>1086</v>
      </c>
      <c r="T14" s="140">
        <v>1086</v>
      </c>
      <c r="U14" s="140">
        <v>933</v>
      </c>
      <c r="V14" s="140">
        <v>932</v>
      </c>
      <c r="W14" s="140">
        <v>655</v>
      </c>
      <c r="X14" s="140">
        <v>671</v>
      </c>
      <c r="Y14" s="140">
        <v>671</v>
      </c>
      <c r="Z14" s="140">
        <v>671</v>
      </c>
      <c r="AA14" s="140">
        <v>671</v>
      </c>
      <c r="AB14" s="140">
        <v>266</v>
      </c>
      <c r="AC14" s="140">
        <v>266</v>
      </c>
      <c r="AD14" s="140">
        <v>75</v>
      </c>
      <c r="AE14" s="140">
        <v>58</v>
      </c>
      <c r="AF14" s="140">
        <v>57</v>
      </c>
      <c r="AG14" s="140">
        <v>57</v>
      </c>
      <c r="AH14" s="140">
        <v>54</v>
      </c>
      <c r="AI14" s="140">
        <v>40</v>
      </c>
      <c r="AJ14" s="140">
        <v>22</v>
      </c>
      <c r="AK14" s="140">
        <v>0</v>
      </c>
      <c r="AL14" s="140">
        <v>0</v>
      </c>
      <c r="AM14" s="140">
        <v>0</v>
      </c>
      <c r="AN14" s="140">
        <v>0</v>
      </c>
      <c r="AO14" s="140">
        <v>0</v>
      </c>
      <c r="AP14" s="140">
        <v>0</v>
      </c>
      <c r="AQ14" s="140">
        <v>0</v>
      </c>
      <c r="AR14" s="140">
        <v>0</v>
      </c>
      <c r="AS14" s="140">
        <v>0</v>
      </c>
      <c r="AT14" s="140">
        <v>0</v>
      </c>
      <c r="AU14" s="140">
        <v>0</v>
      </c>
      <c r="AV14" s="140">
        <v>0</v>
      </c>
      <c r="AW14" s="140">
        <v>0</v>
      </c>
      <c r="AX14" s="140">
        <v>0</v>
      </c>
      <c r="AY14" s="140">
        <v>48</v>
      </c>
      <c r="AZ14" s="140">
        <v>48</v>
      </c>
      <c r="BA14" s="140">
        <v>48</v>
      </c>
      <c r="BB14" s="140">
        <v>48</v>
      </c>
      <c r="BC14" s="140">
        <v>48</v>
      </c>
      <c r="BD14" s="140">
        <v>48</v>
      </c>
      <c r="BE14" s="140">
        <v>115</v>
      </c>
      <c r="BF14" s="140">
        <v>178</v>
      </c>
      <c r="BG14" s="140">
        <v>178</v>
      </c>
      <c r="BH14" s="140">
        <v>178</v>
      </c>
      <c r="BI14" s="140">
        <v>178</v>
      </c>
      <c r="BJ14" s="140">
        <v>178</v>
      </c>
      <c r="BK14" s="140">
        <v>267</v>
      </c>
      <c r="BL14" s="140">
        <v>267</v>
      </c>
      <c r="BM14" s="140">
        <v>251</v>
      </c>
      <c r="BN14" s="140">
        <v>251</v>
      </c>
      <c r="BO14" s="140">
        <v>226</v>
      </c>
      <c r="BP14" s="140">
        <v>226</v>
      </c>
      <c r="BQ14" s="140">
        <v>226</v>
      </c>
      <c r="BR14" s="140">
        <v>226</v>
      </c>
      <c r="BS14" s="140">
        <v>226</v>
      </c>
      <c r="BT14" s="140">
        <v>226</v>
      </c>
      <c r="BU14" s="140">
        <v>226</v>
      </c>
      <c r="BV14" s="140">
        <v>848</v>
      </c>
      <c r="BW14" s="140">
        <v>848</v>
      </c>
      <c r="BX14" s="140">
        <v>1027</v>
      </c>
      <c r="BY14" s="140">
        <v>1252</v>
      </c>
      <c r="BZ14" s="140">
        <v>1357</v>
      </c>
      <c r="CA14" s="140">
        <v>1455</v>
      </c>
      <c r="CB14" s="140">
        <v>1455</v>
      </c>
      <c r="CC14" s="140">
        <v>1455</v>
      </c>
      <c r="CD14" s="140">
        <v>1455</v>
      </c>
      <c r="CE14" s="140">
        <v>1570</v>
      </c>
      <c r="CF14" s="140">
        <v>1570</v>
      </c>
      <c r="CG14" s="140">
        <v>1684</v>
      </c>
      <c r="CH14" s="140">
        <v>1694</v>
      </c>
      <c r="CI14" s="140">
        <v>1694</v>
      </c>
      <c r="CJ14" s="140">
        <v>1694</v>
      </c>
      <c r="CK14" s="140">
        <v>1694</v>
      </c>
      <c r="CL14" s="140">
        <v>1716</v>
      </c>
      <c r="CM14" s="140">
        <v>1737</v>
      </c>
      <c r="CN14" s="140">
        <v>1755</v>
      </c>
      <c r="CO14" s="140">
        <v>1745</v>
      </c>
      <c r="CP14" s="140">
        <v>1745</v>
      </c>
      <c r="CQ14" s="140">
        <v>1745</v>
      </c>
      <c r="CR14" s="140">
        <v>1745</v>
      </c>
      <c r="CS14" s="140">
        <v>2170</v>
      </c>
      <c r="CT14" s="140">
        <v>2170</v>
      </c>
      <c r="CU14" s="140">
        <v>2178</v>
      </c>
      <c r="CV14" s="140">
        <v>2178</v>
      </c>
      <c r="CW14" s="140">
        <v>2178</v>
      </c>
      <c r="CX14" s="140">
        <v>2178</v>
      </c>
      <c r="CY14" s="140">
        <v>2178</v>
      </c>
      <c r="CZ14" s="140">
        <v>2246</v>
      </c>
      <c r="DA14" s="140">
        <v>2508</v>
      </c>
      <c r="DB14" s="192">
        <v>2508</v>
      </c>
      <c r="DC14" s="192">
        <v>2508</v>
      </c>
      <c r="DD14" s="192">
        <v>2550</v>
      </c>
      <c r="DE14" s="192">
        <v>2550</v>
      </c>
      <c r="DF14" s="192">
        <v>2550</v>
      </c>
      <c r="DG14" s="192">
        <v>5586</v>
      </c>
      <c r="DH14" s="192">
        <v>5951</v>
      </c>
      <c r="DI14" s="140">
        <v>6014</v>
      </c>
      <c r="DJ14" s="140">
        <v>6358</v>
      </c>
      <c r="DK14" s="140">
        <v>6631</v>
      </c>
      <c r="DL14" s="140">
        <v>6631</v>
      </c>
      <c r="DM14" s="140">
        <v>6631</v>
      </c>
      <c r="DN14" s="140">
        <v>7139</v>
      </c>
      <c r="DO14" s="140">
        <v>7381</v>
      </c>
      <c r="DP14" s="140">
        <v>7381</v>
      </c>
      <c r="DQ14" s="140">
        <v>6782</v>
      </c>
      <c r="DR14" s="140">
        <v>6782</v>
      </c>
      <c r="DS14" s="140">
        <v>6782</v>
      </c>
      <c r="DT14" s="140">
        <v>6782</v>
      </c>
      <c r="DU14" s="140">
        <v>6781</v>
      </c>
      <c r="DV14" s="140">
        <v>6781</v>
      </c>
      <c r="DW14" s="140">
        <v>6781</v>
      </c>
      <c r="DX14" s="140">
        <v>5597</v>
      </c>
      <c r="DY14" s="140">
        <v>5630</v>
      </c>
      <c r="DZ14" s="140">
        <v>5630</v>
      </c>
      <c r="EA14" s="140">
        <v>5630</v>
      </c>
      <c r="EB14" s="140">
        <v>5693</v>
      </c>
      <c r="EC14" s="140">
        <v>5270</v>
      </c>
      <c r="ED14" s="140">
        <v>5410</v>
      </c>
      <c r="EE14" s="140">
        <v>5057</v>
      </c>
      <c r="EF14" s="140">
        <v>5157</v>
      </c>
      <c r="EG14" s="140">
        <v>5149</v>
      </c>
      <c r="EH14" s="140">
        <v>5149</v>
      </c>
      <c r="EI14" s="140">
        <v>5159</v>
      </c>
      <c r="EJ14" s="140">
        <v>4498</v>
      </c>
      <c r="EK14" s="140">
        <v>4498</v>
      </c>
      <c r="EL14" s="140">
        <v>4510</v>
      </c>
      <c r="EM14" s="140">
        <v>4510</v>
      </c>
      <c r="EN14" s="140">
        <v>4510</v>
      </c>
      <c r="EO14" s="140">
        <v>4510</v>
      </c>
      <c r="EP14" s="140">
        <v>4510</v>
      </c>
      <c r="EQ14" s="140">
        <v>4400</v>
      </c>
      <c r="ER14" s="140">
        <v>4474</v>
      </c>
      <c r="ES14" s="140">
        <v>3683</v>
      </c>
      <c r="ET14" s="140">
        <v>3767</v>
      </c>
      <c r="EU14" s="140">
        <v>3770</v>
      </c>
      <c r="EV14" s="140">
        <v>3770</v>
      </c>
      <c r="EW14" s="140">
        <v>3770</v>
      </c>
      <c r="EX14" s="140">
        <v>3447</v>
      </c>
      <c r="EY14" s="140">
        <v>3446</v>
      </c>
      <c r="EZ14" s="140">
        <v>3446</v>
      </c>
      <c r="FA14" s="140">
        <v>3446</v>
      </c>
      <c r="FB14" s="140">
        <v>3446</v>
      </c>
      <c r="FC14" s="140">
        <v>3446</v>
      </c>
      <c r="FD14" s="140">
        <v>3509</v>
      </c>
      <c r="FE14" s="140">
        <v>3509</v>
      </c>
      <c r="FF14" s="140">
        <v>3509</v>
      </c>
      <c r="FG14" s="140">
        <v>3105</v>
      </c>
      <c r="FH14" s="140">
        <v>3105</v>
      </c>
      <c r="FI14" s="140">
        <v>3105</v>
      </c>
      <c r="FJ14" s="140">
        <v>3105</v>
      </c>
      <c r="FK14" s="140">
        <v>3105</v>
      </c>
      <c r="FL14" s="140">
        <v>3105</v>
      </c>
      <c r="FM14" s="140">
        <v>3105</v>
      </c>
      <c r="FN14" s="140">
        <v>3105</v>
      </c>
      <c r="FO14" s="140">
        <v>3105</v>
      </c>
      <c r="FP14" s="140">
        <v>3105</v>
      </c>
      <c r="FQ14" s="140">
        <v>3105</v>
      </c>
      <c r="FR14" s="140">
        <v>3046</v>
      </c>
      <c r="FS14" s="140">
        <v>3066</v>
      </c>
      <c r="FT14" s="140">
        <v>3065</v>
      </c>
      <c r="FU14" s="140">
        <v>2371</v>
      </c>
      <c r="FV14" s="140">
        <v>2371</v>
      </c>
      <c r="FW14" s="140">
        <v>2371</v>
      </c>
      <c r="FX14" s="140">
        <v>2371</v>
      </c>
      <c r="FY14" s="140">
        <v>2371</v>
      </c>
      <c r="FZ14" s="140">
        <v>1766</v>
      </c>
      <c r="GA14" s="140">
        <v>1766</v>
      </c>
      <c r="GB14" s="140">
        <v>1765</v>
      </c>
      <c r="GC14" s="140">
        <v>1765</v>
      </c>
      <c r="GD14" s="140">
        <v>1765</v>
      </c>
      <c r="GE14" s="140">
        <v>1765</v>
      </c>
      <c r="GF14" s="140">
        <v>1765</v>
      </c>
      <c r="GG14" s="140">
        <v>1556</v>
      </c>
      <c r="GH14" s="140">
        <v>1555</v>
      </c>
      <c r="GI14" s="140">
        <v>1555</v>
      </c>
      <c r="GJ14" s="140">
        <v>1555</v>
      </c>
      <c r="GK14" s="140">
        <v>1555</v>
      </c>
      <c r="GL14" s="140">
        <v>1555</v>
      </c>
      <c r="GM14" s="140">
        <v>1559</v>
      </c>
      <c r="GN14" s="140">
        <v>1340</v>
      </c>
      <c r="GO14" s="140">
        <v>1339</v>
      </c>
      <c r="GP14" s="140">
        <v>1339</v>
      </c>
      <c r="GQ14" s="140">
        <v>1339</v>
      </c>
      <c r="GR14" s="140">
        <v>1300</v>
      </c>
      <c r="GS14" s="140">
        <v>1300</v>
      </c>
      <c r="GT14" s="140">
        <v>1049</v>
      </c>
      <c r="GU14" s="140">
        <v>1049</v>
      </c>
      <c r="GV14" s="140">
        <v>1016</v>
      </c>
      <c r="GW14" s="140">
        <v>1016</v>
      </c>
      <c r="GX14" s="140">
        <v>1016</v>
      </c>
      <c r="GY14" s="140">
        <v>1016</v>
      </c>
      <c r="GZ14" s="140">
        <v>1016</v>
      </c>
      <c r="HA14" s="140">
        <v>1016</v>
      </c>
      <c r="HB14" s="140">
        <v>939</v>
      </c>
      <c r="HC14" s="140">
        <v>939</v>
      </c>
      <c r="HD14" s="140">
        <v>939</v>
      </c>
      <c r="HE14" s="140">
        <v>939</v>
      </c>
      <c r="HF14" s="140">
        <v>939</v>
      </c>
      <c r="HG14" s="140">
        <v>939</v>
      </c>
      <c r="HH14" s="140">
        <v>939</v>
      </c>
      <c r="HI14" s="140">
        <v>645</v>
      </c>
      <c r="HJ14" s="140">
        <v>618</v>
      </c>
      <c r="HK14" s="140">
        <v>618</v>
      </c>
      <c r="HL14" s="140">
        <v>610</v>
      </c>
      <c r="HM14" s="140">
        <v>610</v>
      </c>
      <c r="HN14" s="140">
        <v>610</v>
      </c>
      <c r="HO14" s="140">
        <v>610</v>
      </c>
      <c r="HP14" s="140">
        <v>610</v>
      </c>
      <c r="HQ14" s="140">
        <v>238</v>
      </c>
      <c r="HR14" s="140">
        <v>228</v>
      </c>
      <c r="HS14" s="140">
        <v>224</v>
      </c>
      <c r="HT14" s="140">
        <v>224</v>
      </c>
      <c r="HU14" s="140">
        <v>224</v>
      </c>
      <c r="HV14" s="140">
        <v>223</v>
      </c>
      <c r="HW14" s="140">
        <v>262</v>
      </c>
      <c r="HX14" s="140">
        <v>258</v>
      </c>
      <c r="HY14" s="140">
        <v>56</v>
      </c>
      <c r="HZ14" s="140">
        <v>12</v>
      </c>
      <c r="IA14" s="140">
        <v>12</v>
      </c>
      <c r="IB14" s="140">
        <v>12</v>
      </c>
      <c r="IC14" s="140">
        <v>12</v>
      </c>
      <c r="ID14" s="140">
        <v>12</v>
      </c>
      <c r="IE14" s="140">
        <v>12</v>
      </c>
      <c r="IF14" s="140">
        <v>12</v>
      </c>
      <c r="IG14" s="140">
        <v>12</v>
      </c>
      <c r="IH14" s="140">
        <v>12</v>
      </c>
      <c r="II14" s="140">
        <v>12</v>
      </c>
      <c r="IJ14" s="140">
        <v>0</v>
      </c>
      <c r="IK14" s="140">
        <v>0</v>
      </c>
      <c r="IL14" s="140"/>
      <c r="IM14" s="140"/>
      <c r="IN14" s="140"/>
      <c r="IO14" s="140"/>
      <c r="IP14" s="140"/>
      <c r="IQ14" s="140"/>
      <c r="IR14" s="140"/>
      <c r="IS14" s="140"/>
      <c r="IT14" s="140"/>
      <c r="IU14" s="140"/>
      <c r="IV14" s="140"/>
      <c r="IW14" s="140"/>
      <c r="IX14" s="140"/>
      <c r="IY14" s="140"/>
      <c r="IZ14" s="140"/>
      <c r="JA14" s="140"/>
      <c r="JB14" s="140"/>
      <c r="JC14" s="140"/>
      <c r="JD14" s="140"/>
      <c r="JE14" s="140"/>
      <c r="JF14" s="140"/>
      <c r="JG14" s="140"/>
      <c r="JH14" s="140"/>
      <c r="JI14" s="140"/>
      <c r="JJ14" s="140"/>
      <c r="JK14" s="140"/>
      <c r="JL14" s="140"/>
      <c r="JM14" s="140"/>
      <c r="JN14" s="140"/>
      <c r="JO14" s="140"/>
      <c r="JP14" s="140"/>
      <c r="JQ14" s="140"/>
      <c r="JR14" s="140"/>
      <c r="JS14" s="140"/>
      <c r="JT14" s="140"/>
      <c r="JU14" s="140"/>
      <c r="JV14" s="140"/>
      <c r="JW14" s="140"/>
      <c r="JX14" s="140"/>
      <c r="JY14" s="140"/>
      <c r="JZ14" s="140"/>
      <c r="KA14" s="140"/>
      <c r="KB14" s="140"/>
      <c r="KC14" s="140"/>
      <c r="KD14" s="140"/>
      <c r="KE14" s="140"/>
      <c r="KF14" s="140"/>
      <c r="KG14" s="140"/>
      <c r="KH14" s="140"/>
      <c r="KI14" s="140"/>
      <c r="KJ14" s="140"/>
      <c r="KK14" s="140"/>
      <c r="KL14" s="140"/>
      <c r="KM14" s="140"/>
      <c r="KN14" s="140"/>
      <c r="KO14" s="140"/>
      <c r="KP14" s="140"/>
      <c r="KQ14" s="140"/>
      <c r="KR14" s="140"/>
      <c r="KS14" s="140"/>
      <c r="KT14" s="140"/>
      <c r="KU14" s="140"/>
      <c r="KV14" s="140"/>
      <c r="KW14" s="140"/>
      <c r="KX14" s="140"/>
      <c r="KY14" s="140"/>
      <c r="KZ14" s="140"/>
      <c r="LA14" s="140"/>
      <c r="LB14" s="140"/>
      <c r="LC14" s="140"/>
      <c r="LD14" s="140"/>
      <c r="LE14" s="140"/>
      <c r="LF14" s="140"/>
      <c r="LG14" s="140"/>
      <c r="LH14" s="140"/>
      <c r="LI14" s="140"/>
      <c r="LJ14" s="140"/>
      <c r="LK14" s="140"/>
      <c r="LL14" s="140"/>
      <c r="LM14" s="140"/>
      <c r="LN14" s="140"/>
      <c r="LO14" s="140"/>
      <c r="LP14" s="140"/>
      <c r="LQ14" s="140"/>
      <c r="LR14" s="140"/>
      <c r="LS14" s="140"/>
      <c r="LT14" s="140"/>
      <c r="LU14" s="140"/>
      <c r="LV14" s="140"/>
      <c r="LW14" s="140"/>
      <c r="LX14" s="140"/>
      <c r="LY14" s="140"/>
      <c r="LZ14" s="140"/>
      <c r="MA14" s="140"/>
      <c r="MB14" s="140"/>
      <c r="MC14" s="140"/>
      <c r="MD14" s="140"/>
      <c r="ME14" s="140"/>
      <c r="MF14" s="140"/>
      <c r="MG14" s="140"/>
      <c r="MH14" s="140"/>
      <c r="MI14" s="140"/>
      <c r="MJ14" s="140"/>
      <c r="MK14" s="140"/>
      <c r="ML14" s="140"/>
      <c r="MM14" s="140"/>
      <c r="MN14" s="140"/>
      <c r="MO14" s="140"/>
      <c r="MP14" s="140"/>
      <c r="MQ14" s="140"/>
      <c r="MR14" s="140"/>
      <c r="MS14" s="140"/>
      <c r="MT14" s="140"/>
      <c r="MU14" s="140"/>
      <c r="MV14" s="140"/>
      <c r="MW14" s="140"/>
      <c r="MX14" s="140"/>
      <c r="MY14" s="140"/>
      <c r="MZ14" s="140"/>
      <c r="NA14" s="140"/>
      <c r="NB14" s="140"/>
      <c r="NC14" s="140"/>
      <c r="ND14" s="140"/>
      <c r="NE14" s="140"/>
      <c r="NF14" s="140"/>
      <c r="NG14" s="140"/>
      <c r="NH14" s="140"/>
      <c r="NI14" s="140"/>
      <c r="NJ14" s="140"/>
      <c r="NK14" s="140"/>
      <c r="NL14" s="140"/>
      <c r="NM14" s="140"/>
      <c r="NN14" s="140"/>
      <c r="NO14" s="140"/>
      <c r="NP14" s="140"/>
      <c r="NQ14" s="140"/>
      <c r="NR14" s="140"/>
      <c r="NS14" s="140"/>
      <c r="NT14" s="140"/>
    </row>
    <row r="15" spans="2:384" ht="17.25" hidden="1" outlineLevel="1" thickBot="1" x14ac:dyDescent="0.65">
      <c r="B15" s="2"/>
      <c r="H15" s="284"/>
      <c r="I15" s="55" t="s">
        <v>62</v>
      </c>
      <c r="J15" s="138"/>
      <c r="K15" s="138"/>
      <c r="L15" s="138"/>
      <c r="M15" s="138"/>
      <c r="N15" s="138"/>
      <c r="O15" s="138"/>
      <c r="P15" s="138"/>
      <c r="Q15" s="139"/>
      <c r="R15" s="7"/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0</v>
      </c>
      <c r="AC15" s="140">
        <v>0</v>
      </c>
      <c r="AD15" s="140">
        <v>0</v>
      </c>
      <c r="AE15" s="140">
        <v>0</v>
      </c>
      <c r="AF15" s="140">
        <v>0</v>
      </c>
      <c r="AG15" s="140">
        <v>0</v>
      </c>
      <c r="AH15" s="140">
        <v>0</v>
      </c>
      <c r="AI15" s="140">
        <v>0</v>
      </c>
      <c r="AJ15" s="140">
        <v>0</v>
      </c>
      <c r="AK15" s="140">
        <v>0</v>
      </c>
      <c r="AL15" s="140">
        <v>0</v>
      </c>
      <c r="AM15" s="140">
        <v>0</v>
      </c>
      <c r="AN15" s="140">
        <v>0</v>
      </c>
      <c r="AO15" s="140">
        <v>0</v>
      </c>
      <c r="AP15" s="140">
        <v>0</v>
      </c>
      <c r="AQ15" s="140">
        <v>0</v>
      </c>
      <c r="AR15" s="140">
        <v>0</v>
      </c>
      <c r="AS15" s="140">
        <v>0</v>
      </c>
      <c r="AT15" s="140">
        <v>0</v>
      </c>
      <c r="AU15" s="140">
        <v>0</v>
      </c>
      <c r="AV15" s="140">
        <v>0</v>
      </c>
      <c r="AW15" s="140">
        <v>0</v>
      </c>
      <c r="AX15" s="140">
        <v>0</v>
      </c>
      <c r="AY15" s="140">
        <v>0</v>
      </c>
      <c r="AZ15" s="140">
        <v>0</v>
      </c>
      <c r="BA15" s="140">
        <v>0</v>
      </c>
      <c r="BB15" s="140">
        <v>0</v>
      </c>
      <c r="BC15" s="140">
        <v>0</v>
      </c>
      <c r="BD15" s="140">
        <v>0</v>
      </c>
      <c r="BE15" s="140">
        <v>0</v>
      </c>
      <c r="BF15" s="140">
        <v>0</v>
      </c>
      <c r="BG15" s="140">
        <v>0</v>
      </c>
      <c r="BH15" s="140">
        <v>0</v>
      </c>
      <c r="BI15" s="140">
        <v>0</v>
      </c>
      <c r="BJ15" s="140">
        <v>0</v>
      </c>
      <c r="BK15" s="140">
        <v>0</v>
      </c>
      <c r="BL15" s="140">
        <v>0</v>
      </c>
      <c r="BM15" s="140">
        <v>0</v>
      </c>
      <c r="BN15" s="140">
        <v>0</v>
      </c>
      <c r="BO15" s="140">
        <v>0</v>
      </c>
      <c r="BP15" s="140">
        <v>0</v>
      </c>
      <c r="BQ15" s="140">
        <v>0</v>
      </c>
      <c r="BR15" s="140">
        <v>0</v>
      </c>
      <c r="BS15" s="140">
        <v>0</v>
      </c>
      <c r="BT15" s="140">
        <v>0</v>
      </c>
      <c r="BU15" s="140">
        <v>0</v>
      </c>
      <c r="BV15" s="140">
        <v>0</v>
      </c>
      <c r="BW15" s="140">
        <v>0</v>
      </c>
      <c r="BX15" s="140">
        <v>0</v>
      </c>
      <c r="BY15" s="140">
        <v>0</v>
      </c>
      <c r="BZ15" s="140">
        <v>0</v>
      </c>
      <c r="CA15" s="140">
        <v>0</v>
      </c>
      <c r="CB15" s="140">
        <v>0</v>
      </c>
      <c r="CC15" s="140">
        <v>0</v>
      </c>
      <c r="CD15" s="140">
        <v>0</v>
      </c>
      <c r="CE15" s="140">
        <v>0</v>
      </c>
      <c r="CF15" s="140">
        <v>0</v>
      </c>
      <c r="CG15" s="140">
        <v>0</v>
      </c>
      <c r="CH15" s="140">
        <v>0</v>
      </c>
      <c r="CI15" s="140">
        <v>0</v>
      </c>
      <c r="CJ15" s="140">
        <v>0</v>
      </c>
      <c r="CK15" s="140">
        <v>0</v>
      </c>
      <c r="CL15" s="140">
        <v>0</v>
      </c>
      <c r="CM15" s="140">
        <v>0</v>
      </c>
      <c r="CN15" s="140">
        <v>0</v>
      </c>
      <c r="CO15" s="140">
        <v>0</v>
      </c>
      <c r="CP15" s="140">
        <v>0</v>
      </c>
      <c r="CQ15" s="140">
        <v>0</v>
      </c>
      <c r="CR15" s="140">
        <v>0</v>
      </c>
      <c r="CS15" s="140">
        <v>0</v>
      </c>
      <c r="CT15" s="140">
        <v>0</v>
      </c>
      <c r="CU15" s="140">
        <v>0</v>
      </c>
      <c r="CV15" s="140">
        <v>0</v>
      </c>
      <c r="CW15" s="140">
        <v>0</v>
      </c>
      <c r="CX15" s="140">
        <v>0</v>
      </c>
      <c r="CY15" s="140">
        <v>0</v>
      </c>
      <c r="CZ15" s="140">
        <v>0</v>
      </c>
      <c r="DA15" s="140">
        <v>0</v>
      </c>
      <c r="DB15" s="192">
        <v>0</v>
      </c>
      <c r="DC15" s="192">
        <v>0</v>
      </c>
      <c r="DD15" s="192">
        <v>0</v>
      </c>
      <c r="DE15" s="192">
        <v>0</v>
      </c>
      <c r="DF15" s="192">
        <v>0</v>
      </c>
      <c r="DG15" s="192">
        <v>0</v>
      </c>
      <c r="DH15" s="192">
        <v>0</v>
      </c>
      <c r="DI15" s="140">
        <v>0</v>
      </c>
      <c r="DJ15" s="140">
        <v>0</v>
      </c>
      <c r="DK15" s="140">
        <v>0</v>
      </c>
      <c r="DL15" s="140">
        <v>0</v>
      </c>
      <c r="DM15" s="140">
        <v>0</v>
      </c>
      <c r="DN15" s="140">
        <v>0</v>
      </c>
      <c r="DO15" s="140">
        <v>0</v>
      </c>
      <c r="DP15" s="140">
        <v>0</v>
      </c>
      <c r="DQ15" s="140">
        <v>0</v>
      </c>
      <c r="DR15" s="140">
        <v>0</v>
      </c>
      <c r="DS15" s="140">
        <v>0</v>
      </c>
      <c r="DT15" s="140">
        <v>0</v>
      </c>
      <c r="DU15" s="140">
        <v>0</v>
      </c>
      <c r="DV15" s="140">
        <v>0</v>
      </c>
      <c r="DW15" s="140">
        <v>0</v>
      </c>
      <c r="DX15" s="140">
        <v>0</v>
      </c>
      <c r="DY15" s="140">
        <v>0</v>
      </c>
      <c r="DZ15" s="140">
        <v>0</v>
      </c>
      <c r="EA15" s="140">
        <v>0</v>
      </c>
      <c r="EB15" s="140">
        <v>0</v>
      </c>
      <c r="EC15" s="140">
        <v>0</v>
      </c>
      <c r="ED15" s="140">
        <v>0</v>
      </c>
      <c r="EE15" s="140">
        <v>0</v>
      </c>
      <c r="EF15" s="140">
        <v>0</v>
      </c>
      <c r="EG15" s="140">
        <v>0</v>
      </c>
      <c r="EH15" s="140">
        <v>0</v>
      </c>
      <c r="EI15" s="140">
        <v>0</v>
      </c>
      <c r="EJ15" s="140">
        <v>0</v>
      </c>
      <c r="EK15" s="140">
        <v>0</v>
      </c>
      <c r="EL15" s="140">
        <v>0</v>
      </c>
      <c r="EM15" s="140">
        <v>0</v>
      </c>
      <c r="EN15" s="140">
        <v>0</v>
      </c>
      <c r="EO15" s="140">
        <v>0</v>
      </c>
      <c r="EP15" s="140">
        <v>0</v>
      </c>
      <c r="EQ15" s="140">
        <v>0</v>
      </c>
      <c r="ER15" s="140">
        <v>0</v>
      </c>
      <c r="ES15" s="140">
        <v>0</v>
      </c>
      <c r="ET15" s="140">
        <v>0</v>
      </c>
      <c r="EU15" s="140">
        <v>0</v>
      </c>
      <c r="EV15" s="140">
        <v>0</v>
      </c>
      <c r="EW15" s="140">
        <v>0</v>
      </c>
      <c r="EX15" s="140">
        <v>0</v>
      </c>
      <c r="EY15" s="140">
        <v>0</v>
      </c>
      <c r="EZ15" s="140">
        <v>0</v>
      </c>
      <c r="FA15" s="140">
        <v>0</v>
      </c>
      <c r="FB15" s="140">
        <v>0</v>
      </c>
      <c r="FC15" s="140">
        <v>0</v>
      </c>
      <c r="FD15" s="140">
        <v>0</v>
      </c>
      <c r="FE15" s="140">
        <v>0</v>
      </c>
      <c r="FF15" s="140">
        <v>0</v>
      </c>
      <c r="FG15" s="140">
        <v>0</v>
      </c>
      <c r="FH15" s="140">
        <v>0</v>
      </c>
      <c r="FI15" s="140">
        <v>0</v>
      </c>
      <c r="FJ15" s="140">
        <v>0</v>
      </c>
      <c r="FK15" s="140">
        <v>0</v>
      </c>
      <c r="FL15" s="140">
        <v>0</v>
      </c>
      <c r="FM15" s="140">
        <v>0</v>
      </c>
      <c r="FN15" s="140">
        <v>0</v>
      </c>
      <c r="FO15" s="140">
        <v>0</v>
      </c>
      <c r="FP15" s="140">
        <v>0</v>
      </c>
      <c r="FQ15" s="140">
        <v>0</v>
      </c>
      <c r="FR15" s="140">
        <v>0</v>
      </c>
      <c r="FS15" s="140">
        <v>0</v>
      </c>
      <c r="FT15" s="140">
        <v>0</v>
      </c>
      <c r="FU15" s="140">
        <v>0</v>
      </c>
      <c r="FV15" s="140">
        <v>0</v>
      </c>
      <c r="FW15" s="140">
        <v>0</v>
      </c>
      <c r="FX15" s="140">
        <v>0</v>
      </c>
      <c r="FY15" s="140">
        <v>0</v>
      </c>
      <c r="FZ15" s="140">
        <v>0</v>
      </c>
      <c r="GA15" s="140">
        <v>0</v>
      </c>
      <c r="GB15" s="140">
        <v>0</v>
      </c>
      <c r="GC15" s="140">
        <v>0</v>
      </c>
      <c r="GD15" s="140">
        <v>0</v>
      </c>
      <c r="GE15" s="140">
        <v>0</v>
      </c>
      <c r="GF15" s="140">
        <v>0</v>
      </c>
      <c r="GG15" s="140">
        <v>0</v>
      </c>
      <c r="GH15" s="140">
        <v>0</v>
      </c>
      <c r="GI15" s="140">
        <v>0</v>
      </c>
      <c r="GJ15" s="140">
        <v>0</v>
      </c>
      <c r="GK15" s="140">
        <v>0</v>
      </c>
      <c r="GL15" s="140">
        <v>0</v>
      </c>
      <c r="GM15" s="140">
        <v>0</v>
      </c>
      <c r="GN15" s="140">
        <v>0</v>
      </c>
      <c r="GO15" s="140">
        <v>0</v>
      </c>
      <c r="GP15" s="140">
        <v>0</v>
      </c>
      <c r="GQ15" s="140">
        <v>0</v>
      </c>
      <c r="GR15" s="140">
        <v>0</v>
      </c>
      <c r="GS15" s="140">
        <v>0</v>
      </c>
      <c r="GT15" s="140">
        <v>0</v>
      </c>
      <c r="GU15" s="140">
        <v>0</v>
      </c>
      <c r="GV15" s="140">
        <v>0</v>
      </c>
      <c r="GW15" s="140">
        <v>0</v>
      </c>
      <c r="GX15" s="140">
        <v>0</v>
      </c>
      <c r="GY15" s="140">
        <v>0</v>
      </c>
      <c r="GZ15" s="140">
        <v>0</v>
      </c>
      <c r="HA15" s="140">
        <v>0</v>
      </c>
      <c r="HB15" s="140">
        <v>0</v>
      </c>
      <c r="HC15" s="140">
        <v>0</v>
      </c>
      <c r="HD15" s="140">
        <v>0</v>
      </c>
      <c r="HE15" s="140">
        <v>0</v>
      </c>
      <c r="HF15" s="140">
        <v>0</v>
      </c>
      <c r="HG15" s="140">
        <v>0</v>
      </c>
      <c r="HH15" s="140">
        <v>0</v>
      </c>
      <c r="HI15" s="140">
        <v>0</v>
      </c>
      <c r="HJ15" s="140">
        <v>0</v>
      </c>
      <c r="HK15" s="140">
        <v>0</v>
      </c>
      <c r="HL15" s="140">
        <v>0</v>
      </c>
      <c r="HM15" s="140">
        <v>0</v>
      </c>
      <c r="HN15" s="140">
        <v>0</v>
      </c>
      <c r="HO15" s="140">
        <v>0</v>
      </c>
      <c r="HP15" s="140">
        <v>0</v>
      </c>
      <c r="HQ15" s="140">
        <v>0</v>
      </c>
      <c r="HR15" s="140">
        <v>0</v>
      </c>
      <c r="HS15" s="140">
        <v>0</v>
      </c>
      <c r="HT15" s="140">
        <v>0</v>
      </c>
      <c r="HU15" s="140">
        <v>0</v>
      </c>
      <c r="HV15" s="140">
        <v>0</v>
      </c>
      <c r="HW15" s="140">
        <v>0</v>
      </c>
      <c r="HX15" s="140">
        <v>0</v>
      </c>
      <c r="HY15" s="140">
        <v>0</v>
      </c>
      <c r="HZ15" s="140">
        <v>0</v>
      </c>
      <c r="IA15" s="140">
        <v>0</v>
      </c>
      <c r="IB15" s="140">
        <v>0</v>
      </c>
      <c r="IC15" s="140">
        <v>0</v>
      </c>
      <c r="ID15" s="140">
        <v>0</v>
      </c>
      <c r="IE15" s="140">
        <v>0</v>
      </c>
      <c r="IF15" s="140">
        <v>0</v>
      </c>
      <c r="IG15" s="140">
        <v>0</v>
      </c>
      <c r="IH15" s="140">
        <v>0</v>
      </c>
      <c r="II15" s="140">
        <v>0</v>
      </c>
      <c r="IJ15" s="140">
        <v>0</v>
      </c>
      <c r="IK15" s="140">
        <v>0</v>
      </c>
      <c r="IL15" s="140">
        <v>0</v>
      </c>
      <c r="IM15" s="140">
        <v>0</v>
      </c>
      <c r="IN15" s="140">
        <v>0</v>
      </c>
      <c r="IO15" s="140">
        <v>0</v>
      </c>
      <c r="IP15" s="140">
        <v>0</v>
      </c>
      <c r="IQ15" s="140">
        <v>0</v>
      </c>
      <c r="IR15" s="140">
        <v>0</v>
      </c>
      <c r="IS15" s="140">
        <v>0</v>
      </c>
      <c r="IT15" s="140">
        <v>0</v>
      </c>
      <c r="IU15" s="140">
        <v>0</v>
      </c>
      <c r="IV15" s="140">
        <v>0</v>
      </c>
      <c r="IW15" s="140">
        <v>0</v>
      </c>
      <c r="IX15" s="140">
        <v>0</v>
      </c>
      <c r="IY15" s="140">
        <v>0</v>
      </c>
      <c r="IZ15" s="140">
        <v>0</v>
      </c>
      <c r="JA15" s="140">
        <v>0</v>
      </c>
      <c r="JB15" s="140">
        <v>0</v>
      </c>
      <c r="JC15" s="140">
        <v>0</v>
      </c>
      <c r="JD15" s="140">
        <v>0</v>
      </c>
      <c r="JE15" s="140">
        <v>0</v>
      </c>
      <c r="JF15" s="140">
        <v>0</v>
      </c>
      <c r="JG15" s="140">
        <v>0</v>
      </c>
      <c r="JH15" s="140">
        <v>0</v>
      </c>
      <c r="JI15" s="140">
        <v>0</v>
      </c>
      <c r="JJ15" s="140">
        <v>0</v>
      </c>
      <c r="JK15" s="140">
        <v>0</v>
      </c>
      <c r="JL15" s="140">
        <v>0</v>
      </c>
      <c r="JM15" s="140">
        <v>0</v>
      </c>
      <c r="JN15" s="140">
        <v>0</v>
      </c>
      <c r="JO15" s="140">
        <v>0</v>
      </c>
      <c r="JP15" s="140">
        <v>0</v>
      </c>
      <c r="JQ15" s="140">
        <v>0</v>
      </c>
      <c r="JR15" s="140">
        <v>0</v>
      </c>
      <c r="JS15" s="140">
        <v>0</v>
      </c>
      <c r="JT15" s="140">
        <v>0</v>
      </c>
      <c r="JU15" s="140">
        <v>0</v>
      </c>
      <c r="JV15" s="140">
        <v>0</v>
      </c>
      <c r="JW15" s="140">
        <v>0</v>
      </c>
      <c r="JX15" s="140">
        <v>0</v>
      </c>
      <c r="JY15" s="140">
        <v>0</v>
      </c>
      <c r="JZ15" s="140">
        <v>0</v>
      </c>
      <c r="KA15" s="140">
        <v>0</v>
      </c>
      <c r="KB15" s="140">
        <v>0</v>
      </c>
      <c r="KC15" s="140">
        <v>0</v>
      </c>
      <c r="KD15" s="140">
        <v>0</v>
      </c>
      <c r="KE15" s="140">
        <v>0</v>
      </c>
      <c r="KF15" s="140">
        <v>0</v>
      </c>
      <c r="KG15" s="140">
        <v>0</v>
      </c>
      <c r="KH15" s="140">
        <v>0</v>
      </c>
      <c r="KI15" s="140">
        <v>0</v>
      </c>
      <c r="KJ15" s="140">
        <v>0</v>
      </c>
      <c r="KK15" s="140">
        <v>0</v>
      </c>
      <c r="KL15" s="140">
        <v>0</v>
      </c>
      <c r="KM15" s="140">
        <v>0</v>
      </c>
      <c r="KN15" s="140">
        <v>0</v>
      </c>
      <c r="KO15" s="140">
        <v>0</v>
      </c>
      <c r="KP15" s="140">
        <v>0</v>
      </c>
      <c r="KQ15" s="140">
        <v>0</v>
      </c>
      <c r="KR15" s="140">
        <v>0</v>
      </c>
      <c r="KS15" s="140">
        <v>0</v>
      </c>
      <c r="KT15" s="140">
        <v>0</v>
      </c>
      <c r="KU15" s="140">
        <v>0</v>
      </c>
      <c r="KV15" s="140">
        <v>0</v>
      </c>
      <c r="KW15" s="140">
        <v>0</v>
      </c>
      <c r="KX15" s="140">
        <v>0</v>
      </c>
      <c r="KY15" s="140">
        <v>0</v>
      </c>
      <c r="KZ15" s="140">
        <v>0</v>
      </c>
      <c r="LA15" s="140">
        <v>0</v>
      </c>
      <c r="LB15" s="140">
        <v>0</v>
      </c>
      <c r="LC15" s="140">
        <v>0</v>
      </c>
      <c r="LD15" s="140">
        <v>0</v>
      </c>
      <c r="LE15" s="140">
        <v>0</v>
      </c>
      <c r="LF15" s="140">
        <v>0</v>
      </c>
      <c r="LG15" s="140">
        <v>0</v>
      </c>
      <c r="LH15" s="140">
        <v>0</v>
      </c>
      <c r="LI15" s="140">
        <v>0</v>
      </c>
      <c r="LJ15" s="140">
        <v>0</v>
      </c>
      <c r="LK15" s="140">
        <v>0</v>
      </c>
      <c r="LL15" s="140">
        <v>0</v>
      </c>
      <c r="LM15" s="140">
        <v>0</v>
      </c>
      <c r="LN15" s="140">
        <v>0</v>
      </c>
      <c r="LO15" s="140">
        <v>0</v>
      </c>
      <c r="LP15" s="140">
        <v>0</v>
      </c>
      <c r="LQ15" s="140">
        <v>0</v>
      </c>
      <c r="LR15" s="140">
        <v>0</v>
      </c>
      <c r="LS15" s="140">
        <v>0</v>
      </c>
      <c r="LT15" s="140">
        <v>0</v>
      </c>
      <c r="LU15" s="140">
        <v>0</v>
      </c>
      <c r="LV15" s="140">
        <v>0</v>
      </c>
      <c r="LW15" s="140">
        <v>0</v>
      </c>
      <c r="LX15" s="140">
        <v>0</v>
      </c>
      <c r="LY15" s="140">
        <v>0</v>
      </c>
      <c r="LZ15" s="140">
        <v>0</v>
      </c>
      <c r="MA15" s="140">
        <v>0</v>
      </c>
      <c r="MB15" s="140">
        <v>0</v>
      </c>
      <c r="MC15" s="140">
        <v>0</v>
      </c>
      <c r="MD15" s="140">
        <v>0</v>
      </c>
      <c r="ME15" s="140">
        <v>0</v>
      </c>
      <c r="MF15" s="140">
        <v>0</v>
      </c>
      <c r="MG15" s="140">
        <v>0</v>
      </c>
      <c r="MH15" s="140">
        <v>0</v>
      </c>
      <c r="MI15" s="140">
        <v>0</v>
      </c>
      <c r="MJ15" s="140">
        <v>0</v>
      </c>
      <c r="MK15" s="140">
        <v>0</v>
      </c>
      <c r="ML15" s="140">
        <v>0</v>
      </c>
      <c r="MM15" s="140">
        <v>0</v>
      </c>
      <c r="MN15" s="140">
        <v>0</v>
      </c>
      <c r="MO15" s="140">
        <v>0</v>
      </c>
      <c r="MP15" s="140">
        <v>0</v>
      </c>
      <c r="MQ15" s="140">
        <v>0</v>
      </c>
      <c r="MR15" s="140">
        <v>0</v>
      </c>
      <c r="MS15" s="140">
        <v>0</v>
      </c>
      <c r="MT15" s="140">
        <v>0</v>
      </c>
      <c r="MU15" s="140">
        <v>0</v>
      </c>
      <c r="MV15" s="140">
        <v>0</v>
      </c>
      <c r="MW15" s="140">
        <v>0</v>
      </c>
      <c r="MX15" s="140">
        <v>0</v>
      </c>
      <c r="MY15" s="140">
        <v>0</v>
      </c>
      <c r="MZ15" s="140">
        <v>0</v>
      </c>
      <c r="NA15" s="140">
        <v>0</v>
      </c>
      <c r="NB15" s="140">
        <v>0</v>
      </c>
      <c r="NC15" s="140">
        <v>0</v>
      </c>
      <c r="ND15" s="140">
        <v>0</v>
      </c>
      <c r="NE15" s="140">
        <v>0</v>
      </c>
      <c r="NF15" s="140">
        <v>0</v>
      </c>
      <c r="NG15" s="140">
        <v>0</v>
      </c>
      <c r="NH15" s="140">
        <v>0</v>
      </c>
      <c r="NI15" s="140">
        <v>0</v>
      </c>
      <c r="NJ15" s="140">
        <v>0</v>
      </c>
      <c r="NK15" s="140">
        <v>0</v>
      </c>
      <c r="NL15" s="140">
        <v>0</v>
      </c>
      <c r="NM15" s="140">
        <v>0</v>
      </c>
      <c r="NN15" s="140">
        <v>0</v>
      </c>
      <c r="NO15" s="140">
        <v>0</v>
      </c>
      <c r="NP15" s="140">
        <v>0</v>
      </c>
      <c r="NQ15" s="140">
        <v>0</v>
      </c>
      <c r="NR15" s="140">
        <v>0</v>
      </c>
      <c r="NS15" s="140">
        <v>0</v>
      </c>
      <c r="NT15" s="140">
        <v>0</v>
      </c>
    </row>
    <row r="16" spans="2:384" ht="17.25" hidden="1" outlineLevel="1" thickBot="1" x14ac:dyDescent="0.65">
      <c r="B16" s="2"/>
      <c r="H16" s="284"/>
      <c r="I16" s="55" t="s">
        <v>63</v>
      </c>
      <c r="J16" s="138"/>
      <c r="K16" s="138"/>
      <c r="L16" s="138"/>
      <c r="M16" s="138"/>
      <c r="N16" s="138"/>
      <c r="O16" s="138"/>
      <c r="P16" s="138"/>
      <c r="Q16" s="139"/>
      <c r="R16" s="7"/>
      <c r="S16" s="140">
        <v>70370</v>
      </c>
      <c r="T16" s="140">
        <v>70370</v>
      </c>
      <c r="U16" s="140">
        <v>53776</v>
      </c>
      <c r="V16" s="140">
        <v>53770</v>
      </c>
      <c r="W16" s="140">
        <v>18993</v>
      </c>
      <c r="X16" s="140">
        <v>19023</v>
      </c>
      <c r="Y16" s="140">
        <v>19023</v>
      </c>
      <c r="Z16" s="140">
        <v>19023</v>
      </c>
      <c r="AA16" s="140">
        <v>19023</v>
      </c>
      <c r="AB16" s="140">
        <v>1846</v>
      </c>
      <c r="AC16" s="140">
        <v>1846</v>
      </c>
      <c r="AD16" s="140">
        <v>210</v>
      </c>
      <c r="AE16" s="140">
        <v>169</v>
      </c>
      <c r="AF16" s="140">
        <v>165</v>
      </c>
      <c r="AG16" s="140">
        <v>165</v>
      </c>
      <c r="AH16" s="140">
        <v>162</v>
      </c>
      <c r="AI16" s="140">
        <v>80</v>
      </c>
      <c r="AJ16" s="140">
        <v>44</v>
      </c>
      <c r="AK16" s="140">
        <v>0</v>
      </c>
      <c r="AL16" s="140">
        <v>0</v>
      </c>
      <c r="AM16" s="140">
        <v>0</v>
      </c>
      <c r="AN16" s="140">
        <v>0</v>
      </c>
      <c r="AO16" s="140">
        <v>0</v>
      </c>
      <c r="AP16" s="140">
        <v>0</v>
      </c>
      <c r="AQ16" s="140">
        <v>0</v>
      </c>
      <c r="AR16" s="140">
        <v>0</v>
      </c>
      <c r="AS16" s="140">
        <v>0</v>
      </c>
      <c r="AT16" s="140">
        <v>0</v>
      </c>
      <c r="AU16" s="140">
        <v>0</v>
      </c>
      <c r="AV16" s="140">
        <v>0</v>
      </c>
      <c r="AW16" s="140">
        <v>0</v>
      </c>
      <c r="AX16" s="140">
        <v>0</v>
      </c>
      <c r="AY16" s="140">
        <v>2325</v>
      </c>
      <c r="AZ16" s="140">
        <v>2325</v>
      </c>
      <c r="BA16" s="140">
        <v>2325</v>
      </c>
      <c r="BB16" s="140">
        <v>2325</v>
      </c>
      <c r="BC16" s="140">
        <v>2325</v>
      </c>
      <c r="BD16" s="140">
        <v>2325</v>
      </c>
      <c r="BE16" s="140">
        <v>5138</v>
      </c>
      <c r="BF16" s="140">
        <v>14783</v>
      </c>
      <c r="BG16" s="140">
        <v>14783</v>
      </c>
      <c r="BH16" s="140">
        <v>14783</v>
      </c>
      <c r="BI16" s="140">
        <v>14783</v>
      </c>
      <c r="BJ16" s="140">
        <v>14783</v>
      </c>
      <c r="BK16" s="140">
        <v>18581</v>
      </c>
      <c r="BL16" s="140">
        <v>18581</v>
      </c>
      <c r="BM16" s="140">
        <v>13032</v>
      </c>
      <c r="BN16" s="140">
        <v>13032</v>
      </c>
      <c r="BO16" s="140">
        <v>12931</v>
      </c>
      <c r="BP16" s="140">
        <v>12931</v>
      </c>
      <c r="BQ16" s="140">
        <v>12931</v>
      </c>
      <c r="BR16" s="140">
        <v>12931</v>
      </c>
      <c r="BS16" s="140">
        <v>12931</v>
      </c>
      <c r="BT16" s="140">
        <v>12931</v>
      </c>
      <c r="BU16" s="140">
        <v>12931</v>
      </c>
      <c r="BV16" s="140">
        <v>31587</v>
      </c>
      <c r="BW16" s="140">
        <v>31587</v>
      </c>
      <c r="BX16" s="140">
        <v>42454</v>
      </c>
      <c r="BY16" s="140">
        <v>61502</v>
      </c>
      <c r="BZ16" s="140">
        <v>76766</v>
      </c>
      <c r="CA16" s="140">
        <v>94051</v>
      </c>
      <c r="CB16" s="140">
        <v>94051</v>
      </c>
      <c r="CC16" s="140">
        <v>94051</v>
      </c>
      <c r="CD16" s="140">
        <v>94051</v>
      </c>
      <c r="CE16" s="140">
        <v>112675</v>
      </c>
      <c r="CF16" s="140">
        <v>112675</v>
      </c>
      <c r="CG16" s="140">
        <v>139191</v>
      </c>
      <c r="CH16" s="140">
        <v>140286</v>
      </c>
      <c r="CI16" s="140">
        <v>140286</v>
      </c>
      <c r="CJ16" s="140">
        <v>140286</v>
      </c>
      <c r="CK16" s="140">
        <v>140286</v>
      </c>
      <c r="CL16" s="140">
        <v>153868</v>
      </c>
      <c r="CM16" s="140">
        <v>159532</v>
      </c>
      <c r="CN16" s="140">
        <v>162138</v>
      </c>
      <c r="CO16" s="140">
        <v>161740</v>
      </c>
      <c r="CP16" s="140">
        <v>163145</v>
      </c>
      <c r="CQ16" s="140">
        <v>163145</v>
      </c>
      <c r="CR16" s="140">
        <v>163145</v>
      </c>
      <c r="CS16" s="140">
        <v>180233</v>
      </c>
      <c r="CT16" s="140">
        <v>180233</v>
      </c>
      <c r="CU16" s="140">
        <v>182081</v>
      </c>
      <c r="CV16" s="140">
        <v>181775</v>
      </c>
      <c r="CW16" s="140">
        <v>181775</v>
      </c>
      <c r="CX16" s="140">
        <v>181775</v>
      </c>
      <c r="CY16" s="140">
        <v>181775</v>
      </c>
      <c r="CZ16" s="140">
        <v>187664</v>
      </c>
      <c r="DA16" s="140">
        <v>201189</v>
      </c>
      <c r="DB16" s="192">
        <v>208096</v>
      </c>
      <c r="DC16" s="192">
        <v>209281</v>
      </c>
      <c r="DD16" s="192">
        <v>249102</v>
      </c>
      <c r="DE16" s="192">
        <v>249102</v>
      </c>
      <c r="DF16" s="192">
        <v>249102</v>
      </c>
      <c r="DG16" s="192">
        <v>262679</v>
      </c>
      <c r="DH16" s="192">
        <v>295724</v>
      </c>
      <c r="DI16" s="140">
        <v>305899</v>
      </c>
      <c r="DJ16" s="140">
        <v>309426</v>
      </c>
      <c r="DK16" s="140">
        <v>317915</v>
      </c>
      <c r="DL16" s="140">
        <v>317915</v>
      </c>
      <c r="DM16" s="140">
        <v>317915</v>
      </c>
      <c r="DN16" s="140">
        <v>337439</v>
      </c>
      <c r="DO16" s="140">
        <v>344420</v>
      </c>
      <c r="DP16" s="140">
        <v>344420</v>
      </c>
      <c r="DQ16" s="140">
        <v>342142</v>
      </c>
      <c r="DR16" s="140">
        <v>342142</v>
      </c>
      <c r="DS16" s="140">
        <v>342142</v>
      </c>
      <c r="DT16" s="140">
        <v>342142</v>
      </c>
      <c r="DU16" s="140">
        <v>342268</v>
      </c>
      <c r="DV16" s="140">
        <v>341786</v>
      </c>
      <c r="DW16" s="140">
        <v>341787</v>
      </c>
      <c r="DX16" s="140">
        <v>332940</v>
      </c>
      <c r="DY16" s="140">
        <v>347997</v>
      </c>
      <c r="DZ16" s="140">
        <v>347997</v>
      </c>
      <c r="EA16" s="140">
        <v>347997</v>
      </c>
      <c r="EB16" s="140">
        <v>378453</v>
      </c>
      <c r="EC16" s="140">
        <v>376333</v>
      </c>
      <c r="ED16" s="140">
        <v>385207</v>
      </c>
      <c r="EE16" s="140">
        <v>381812</v>
      </c>
      <c r="EF16" s="140">
        <v>391738</v>
      </c>
      <c r="EG16" s="140">
        <v>391758</v>
      </c>
      <c r="EH16" s="140">
        <v>391758</v>
      </c>
      <c r="EI16" s="140">
        <v>391628</v>
      </c>
      <c r="EJ16" s="140">
        <v>396521</v>
      </c>
      <c r="EK16" s="140">
        <v>396521</v>
      </c>
      <c r="EL16" s="140">
        <v>396741</v>
      </c>
      <c r="EM16" s="140">
        <v>396741</v>
      </c>
      <c r="EN16" s="140">
        <v>397652</v>
      </c>
      <c r="EO16" s="140">
        <v>397652</v>
      </c>
      <c r="EP16" s="140">
        <v>397652</v>
      </c>
      <c r="EQ16" s="140">
        <v>390012</v>
      </c>
      <c r="ER16" s="140">
        <v>390876</v>
      </c>
      <c r="ES16" s="140">
        <v>379884</v>
      </c>
      <c r="ET16" s="140">
        <v>405311</v>
      </c>
      <c r="EU16" s="140">
        <v>405828</v>
      </c>
      <c r="EV16" s="140">
        <v>405828</v>
      </c>
      <c r="EW16" s="140">
        <v>405828</v>
      </c>
      <c r="EX16" s="140">
        <v>407965</v>
      </c>
      <c r="EY16" s="140">
        <v>407964</v>
      </c>
      <c r="EZ16" s="140">
        <v>408050</v>
      </c>
      <c r="FA16" s="140">
        <v>408050</v>
      </c>
      <c r="FB16" s="140">
        <v>408050</v>
      </c>
      <c r="FC16" s="140">
        <v>408050</v>
      </c>
      <c r="FD16" s="140">
        <v>409779</v>
      </c>
      <c r="FE16" s="140">
        <v>409779</v>
      </c>
      <c r="FF16" s="140">
        <v>409779</v>
      </c>
      <c r="FG16" s="140">
        <v>385725</v>
      </c>
      <c r="FH16" s="140">
        <v>385693</v>
      </c>
      <c r="FI16" s="140">
        <v>385693</v>
      </c>
      <c r="FJ16" s="140">
        <v>385693</v>
      </c>
      <c r="FK16" s="140">
        <v>385693</v>
      </c>
      <c r="FL16" s="140">
        <v>385693</v>
      </c>
      <c r="FM16" s="140">
        <v>385693</v>
      </c>
      <c r="FN16" s="140">
        <v>385772</v>
      </c>
      <c r="FO16" s="140">
        <v>385772</v>
      </c>
      <c r="FP16" s="140">
        <v>385772</v>
      </c>
      <c r="FQ16" s="140">
        <v>385772</v>
      </c>
      <c r="FR16" s="140">
        <v>331784</v>
      </c>
      <c r="FS16" s="140">
        <v>346585</v>
      </c>
      <c r="FT16" s="140">
        <v>346013</v>
      </c>
      <c r="FU16" s="140">
        <v>283349</v>
      </c>
      <c r="FV16" s="140">
        <v>283349</v>
      </c>
      <c r="FW16" s="140">
        <v>283349</v>
      </c>
      <c r="FX16" s="140">
        <v>283349</v>
      </c>
      <c r="FY16" s="140">
        <v>283349</v>
      </c>
      <c r="FZ16" s="140">
        <v>226267</v>
      </c>
      <c r="GA16" s="140">
        <v>226267</v>
      </c>
      <c r="GB16" s="140">
        <v>226243</v>
      </c>
      <c r="GC16" s="140">
        <v>226243</v>
      </c>
      <c r="GD16" s="140">
        <v>226243</v>
      </c>
      <c r="GE16" s="140">
        <v>226243</v>
      </c>
      <c r="GF16" s="140">
        <v>226243</v>
      </c>
      <c r="GG16" s="140">
        <v>202702</v>
      </c>
      <c r="GH16" s="140">
        <v>202675</v>
      </c>
      <c r="GI16" s="140">
        <v>202675</v>
      </c>
      <c r="GJ16" s="140">
        <v>202675</v>
      </c>
      <c r="GK16" s="140">
        <v>202675</v>
      </c>
      <c r="GL16" s="140">
        <v>202675</v>
      </c>
      <c r="GM16" s="140">
        <v>203085</v>
      </c>
      <c r="GN16" s="140">
        <v>184633</v>
      </c>
      <c r="GO16" s="140">
        <v>184632</v>
      </c>
      <c r="GP16" s="140">
        <v>184632</v>
      </c>
      <c r="GQ16" s="140">
        <v>184632</v>
      </c>
      <c r="GR16" s="140">
        <v>184469</v>
      </c>
      <c r="GS16" s="140">
        <v>184469</v>
      </c>
      <c r="GT16" s="140">
        <v>140470</v>
      </c>
      <c r="GU16" s="140">
        <v>140473</v>
      </c>
      <c r="GV16" s="140">
        <v>136450</v>
      </c>
      <c r="GW16" s="140">
        <v>136451</v>
      </c>
      <c r="GX16" s="140">
        <v>136451</v>
      </c>
      <c r="GY16" s="140">
        <v>136451</v>
      </c>
      <c r="GZ16" s="140">
        <v>136451</v>
      </c>
      <c r="HA16" s="140">
        <v>136451</v>
      </c>
      <c r="HB16" s="140">
        <v>122886</v>
      </c>
      <c r="HC16" s="140">
        <v>122886</v>
      </c>
      <c r="HD16" s="140">
        <v>122886</v>
      </c>
      <c r="HE16" s="140">
        <v>122886</v>
      </c>
      <c r="HF16" s="140">
        <v>122886</v>
      </c>
      <c r="HG16" s="140">
        <v>122886</v>
      </c>
      <c r="HH16" s="140">
        <v>122886</v>
      </c>
      <c r="HI16" s="140">
        <v>73198</v>
      </c>
      <c r="HJ16" s="140">
        <v>72602</v>
      </c>
      <c r="HK16" s="140">
        <v>72602</v>
      </c>
      <c r="HL16" s="140">
        <v>72589</v>
      </c>
      <c r="HM16" s="140">
        <v>72589</v>
      </c>
      <c r="HN16" s="140">
        <v>72589</v>
      </c>
      <c r="HO16" s="140">
        <v>72589</v>
      </c>
      <c r="HP16" s="140">
        <v>72589</v>
      </c>
      <c r="HQ16" s="140">
        <v>25697</v>
      </c>
      <c r="HR16" s="140">
        <v>25678</v>
      </c>
      <c r="HS16" s="140">
        <v>25674</v>
      </c>
      <c r="HT16" s="140">
        <v>25674</v>
      </c>
      <c r="HU16" s="140">
        <v>25674</v>
      </c>
      <c r="HV16" s="140">
        <v>25578</v>
      </c>
      <c r="HW16" s="140">
        <v>33403</v>
      </c>
      <c r="HX16" s="140">
        <v>32540</v>
      </c>
      <c r="HY16" s="140">
        <v>2376</v>
      </c>
      <c r="HZ16" s="140">
        <v>87</v>
      </c>
      <c r="IA16" s="140">
        <v>87</v>
      </c>
      <c r="IB16" s="140">
        <v>87</v>
      </c>
      <c r="IC16" s="140">
        <v>87</v>
      </c>
      <c r="ID16" s="140">
        <v>87</v>
      </c>
      <c r="IE16" s="140">
        <v>87</v>
      </c>
      <c r="IF16" s="140">
        <v>87</v>
      </c>
      <c r="IG16" s="140">
        <v>87</v>
      </c>
      <c r="IH16" s="140">
        <v>87</v>
      </c>
      <c r="II16" s="140">
        <v>87</v>
      </c>
      <c r="IJ16" s="140">
        <v>0</v>
      </c>
      <c r="IK16" s="140">
        <v>0</v>
      </c>
      <c r="IL16" s="140"/>
      <c r="IM16" s="140"/>
      <c r="IN16" s="140"/>
      <c r="IO16" s="140"/>
      <c r="IP16" s="140"/>
      <c r="IQ16" s="140"/>
      <c r="IR16" s="140"/>
      <c r="IS16" s="140"/>
      <c r="IT16" s="140"/>
      <c r="IU16" s="140"/>
      <c r="IV16" s="140"/>
      <c r="IW16" s="140"/>
      <c r="IX16" s="140"/>
      <c r="IY16" s="140"/>
      <c r="IZ16" s="140"/>
      <c r="JA16" s="140"/>
      <c r="JB16" s="140"/>
      <c r="JC16" s="140"/>
      <c r="JD16" s="140"/>
      <c r="JE16" s="140"/>
      <c r="JF16" s="140"/>
      <c r="JG16" s="140"/>
      <c r="JH16" s="140"/>
      <c r="JI16" s="140"/>
      <c r="JJ16" s="140"/>
      <c r="JK16" s="140"/>
      <c r="JL16" s="140"/>
      <c r="JM16" s="140"/>
      <c r="JN16" s="140"/>
      <c r="JO16" s="140"/>
      <c r="JP16" s="140"/>
      <c r="JQ16" s="140"/>
      <c r="JR16" s="140"/>
      <c r="JS16" s="140"/>
      <c r="JT16" s="140"/>
      <c r="JU16" s="140"/>
      <c r="JV16" s="140"/>
      <c r="JW16" s="140"/>
      <c r="JX16" s="140"/>
      <c r="JY16" s="140"/>
      <c r="JZ16" s="140"/>
      <c r="KA16" s="140"/>
      <c r="KB16" s="140"/>
      <c r="KC16" s="140"/>
      <c r="KD16" s="140"/>
      <c r="KE16" s="140"/>
      <c r="KF16" s="140"/>
      <c r="KG16" s="140"/>
      <c r="KH16" s="140"/>
      <c r="KI16" s="140"/>
      <c r="KJ16" s="140"/>
      <c r="KK16" s="140"/>
      <c r="KL16" s="140"/>
      <c r="KM16" s="140"/>
      <c r="KN16" s="140"/>
      <c r="KO16" s="140"/>
      <c r="KP16" s="140"/>
      <c r="KQ16" s="140"/>
      <c r="KR16" s="140"/>
      <c r="KS16" s="140"/>
      <c r="KT16" s="140"/>
      <c r="KU16" s="140"/>
      <c r="KV16" s="140"/>
      <c r="KW16" s="140"/>
      <c r="KX16" s="140"/>
      <c r="KY16" s="140"/>
      <c r="KZ16" s="140"/>
      <c r="LA16" s="140"/>
      <c r="LB16" s="140"/>
      <c r="LC16" s="140"/>
      <c r="LD16" s="140"/>
      <c r="LE16" s="140"/>
      <c r="LF16" s="140"/>
      <c r="LG16" s="140"/>
      <c r="LH16" s="140"/>
      <c r="LI16" s="140"/>
      <c r="LJ16" s="140"/>
      <c r="LK16" s="140"/>
      <c r="LL16" s="140"/>
      <c r="LM16" s="140"/>
      <c r="LN16" s="140"/>
      <c r="LO16" s="140"/>
      <c r="LP16" s="140"/>
      <c r="LQ16" s="140"/>
      <c r="LR16" s="140"/>
      <c r="LS16" s="140"/>
      <c r="LT16" s="140"/>
      <c r="LU16" s="140"/>
      <c r="LV16" s="140"/>
      <c r="LW16" s="140"/>
      <c r="LX16" s="140"/>
      <c r="LY16" s="140"/>
      <c r="LZ16" s="140"/>
      <c r="MA16" s="140"/>
      <c r="MB16" s="140"/>
      <c r="MC16" s="140"/>
      <c r="MD16" s="140"/>
      <c r="ME16" s="140"/>
      <c r="MF16" s="140"/>
      <c r="MG16" s="140"/>
      <c r="MH16" s="140"/>
      <c r="MI16" s="140"/>
      <c r="MJ16" s="140"/>
      <c r="MK16" s="140"/>
      <c r="ML16" s="140"/>
      <c r="MM16" s="140"/>
      <c r="MN16" s="140"/>
      <c r="MO16" s="140"/>
      <c r="MP16" s="140"/>
      <c r="MQ16" s="140"/>
      <c r="MR16" s="140"/>
      <c r="MS16" s="140"/>
      <c r="MT16" s="140"/>
      <c r="MU16" s="140"/>
      <c r="MV16" s="140"/>
      <c r="MW16" s="140"/>
      <c r="MX16" s="140"/>
      <c r="MY16" s="140"/>
      <c r="MZ16" s="140"/>
      <c r="NA16" s="140"/>
      <c r="NB16" s="140"/>
      <c r="NC16" s="140"/>
      <c r="ND16" s="140"/>
      <c r="NE16" s="140"/>
      <c r="NF16" s="140"/>
      <c r="NG16" s="140"/>
      <c r="NH16" s="140"/>
      <c r="NI16" s="140"/>
      <c r="NJ16" s="140"/>
      <c r="NK16" s="140"/>
      <c r="NL16" s="140"/>
      <c r="NM16" s="140"/>
      <c r="NN16" s="140"/>
      <c r="NO16" s="140"/>
      <c r="NP16" s="140"/>
      <c r="NQ16" s="140"/>
      <c r="NR16" s="140"/>
      <c r="NS16" s="140"/>
      <c r="NT16" s="140"/>
    </row>
    <row r="17" spans="1:384" ht="17.25" hidden="1" thickBot="1" x14ac:dyDescent="0.65">
      <c r="B17" s="2"/>
      <c r="H17" s="291" t="s">
        <v>69</v>
      </c>
      <c r="I17" s="55" t="s">
        <v>64</v>
      </c>
      <c r="J17" s="138"/>
      <c r="K17" s="138"/>
      <c r="L17" s="138"/>
      <c r="M17" s="138"/>
      <c r="N17" s="138"/>
      <c r="O17" s="138"/>
      <c r="P17" s="138"/>
      <c r="Q17" s="139"/>
      <c r="R17" s="7"/>
      <c r="S17" s="140">
        <f>SUM(S6,S11,S14)</f>
        <v>6532</v>
      </c>
      <c r="T17" s="140">
        <f t="shared" ref="T17:CE17" si="2">SUM(T6,T11,T14)</f>
        <v>6532</v>
      </c>
      <c r="U17" s="140">
        <f t="shared" si="2"/>
        <v>2398</v>
      </c>
      <c r="V17" s="140">
        <f t="shared" si="2"/>
        <v>2397</v>
      </c>
      <c r="W17" s="140">
        <f t="shared" si="2"/>
        <v>2014</v>
      </c>
      <c r="X17" s="140">
        <f t="shared" si="2"/>
        <v>2030</v>
      </c>
      <c r="Y17" s="140">
        <f t="shared" si="2"/>
        <v>2030</v>
      </c>
      <c r="Z17" s="140">
        <f t="shared" si="2"/>
        <v>2030</v>
      </c>
      <c r="AA17" s="140">
        <f t="shared" si="2"/>
        <v>2030</v>
      </c>
      <c r="AB17" s="140">
        <f t="shared" si="2"/>
        <v>1625</v>
      </c>
      <c r="AC17" s="140">
        <f t="shared" si="2"/>
        <v>1621</v>
      </c>
      <c r="AD17" s="140">
        <f t="shared" si="2"/>
        <v>1401</v>
      </c>
      <c r="AE17" s="140">
        <f t="shared" si="2"/>
        <v>1384</v>
      </c>
      <c r="AF17" s="140">
        <f t="shared" si="2"/>
        <v>1383</v>
      </c>
      <c r="AG17" s="140">
        <f t="shared" si="2"/>
        <v>1383</v>
      </c>
      <c r="AH17" s="140">
        <f t="shared" si="2"/>
        <v>1380</v>
      </c>
      <c r="AI17" s="140">
        <f t="shared" si="2"/>
        <v>1366</v>
      </c>
      <c r="AJ17" s="140">
        <f t="shared" si="2"/>
        <v>1348</v>
      </c>
      <c r="AK17" s="140">
        <f t="shared" si="2"/>
        <v>1183</v>
      </c>
      <c r="AL17" s="140">
        <f t="shared" si="2"/>
        <v>1183</v>
      </c>
      <c r="AM17" s="140">
        <f t="shared" si="2"/>
        <v>1183</v>
      </c>
      <c r="AN17" s="140">
        <f t="shared" si="2"/>
        <v>1183</v>
      </c>
      <c r="AO17" s="140">
        <f t="shared" si="2"/>
        <v>1183</v>
      </c>
      <c r="AP17" s="140">
        <f t="shared" si="2"/>
        <v>1163</v>
      </c>
      <c r="AQ17" s="140">
        <f t="shared" si="2"/>
        <v>737</v>
      </c>
      <c r="AR17" s="140">
        <f t="shared" si="2"/>
        <v>737</v>
      </c>
      <c r="AS17" s="140">
        <f t="shared" si="2"/>
        <v>737</v>
      </c>
      <c r="AT17" s="140">
        <f t="shared" si="2"/>
        <v>737</v>
      </c>
      <c r="AU17" s="140">
        <f t="shared" si="2"/>
        <v>737</v>
      </c>
      <c r="AV17" s="140">
        <f t="shared" si="2"/>
        <v>737</v>
      </c>
      <c r="AW17" s="140">
        <f t="shared" si="2"/>
        <v>737</v>
      </c>
      <c r="AX17" s="140">
        <f t="shared" si="2"/>
        <v>737</v>
      </c>
      <c r="AY17" s="140">
        <f t="shared" si="2"/>
        <v>785</v>
      </c>
      <c r="AZ17" s="140">
        <f t="shared" si="2"/>
        <v>785</v>
      </c>
      <c r="BA17" s="140">
        <f t="shared" si="2"/>
        <v>785</v>
      </c>
      <c r="BB17" s="140">
        <f t="shared" si="2"/>
        <v>785</v>
      </c>
      <c r="BC17" s="140">
        <f t="shared" si="2"/>
        <v>785</v>
      </c>
      <c r="BD17" s="140">
        <f t="shared" si="2"/>
        <v>785</v>
      </c>
      <c r="BE17" s="140">
        <f t="shared" si="2"/>
        <v>319</v>
      </c>
      <c r="BF17" s="140">
        <f t="shared" si="2"/>
        <v>382</v>
      </c>
      <c r="BG17" s="140">
        <f t="shared" si="2"/>
        <v>382</v>
      </c>
      <c r="BH17" s="140">
        <f t="shared" si="2"/>
        <v>382</v>
      </c>
      <c r="BI17" s="140">
        <f t="shared" si="2"/>
        <v>382</v>
      </c>
      <c r="BJ17" s="140">
        <f t="shared" si="2"/>
        <v>382</v>
      </c>
      <c r="BK17" s="140">
        <f t="shared" si="2"/>
        <v>471</v>
      </c>
      <c r="BL17" s="140">
        <f t="shared" si="2"/>
        <v>471</v>
      </c>
      <c r="BM17" s="140">
        <f t="shared" si="2"/>
        <v>455</v>
      </c>
      <c r="BN17" s="140">
        <f t="shared" si="2"/>
        <v>455</v>
      </c>
      <c r="BO17" s="140">
        <f t="shared" si="2"/>
        <v>430</v>
      </c>
      <c r="BP17" s="140">
        <f t="shared" si="2"/>
        <v>430</v>
      </c>
      <c r="BQ17" s="140">
        <f t="shared" si="2"/>
        <v>430</v>
      </c>
      <c r="BR17" s="140">
        <f t="shared" si="2"/>
        <v>430</v>
      </c>
      <c r="BS17" s="140">
        <f t="shared" si="2"/>
        <v>430</v>
      </c>
      <c r="BT17" s="140">
        <f t="shared" si="2"/>
        <v>430</v>
      </c>
      <c r="BU17" s="140">
        <f t="shared" si="2"/>
        <v>430</v>
      </c>
      <c r="BV17" s="140">
        <f t="shared" si="2"/>
        <v>1052</v>
      </c>
      <c r="BW17" s="140">
        <f t="shared" si="2"/>
        <v>1052</v>
      </c>
      <c r="BX17" s="140">
        <f t="shared" si="2"/>
        <v>1933</v>
      </c>
      <c r="BY17" s="140">
        <f t="shared" si="2"/>
        <v>2158</v>
      </c>
      <c r="BZ17" s="140">
        <f t="shared" si="2"/>
        <v>2263</v>
      </c>
      <c r="CA17" s="140">
        <f t="shared" si="2"/>
        <v>2211</v>
      </c>
      <c r="CB17" s="140">
        <f t="shared" si="2"/>
        <v>2211</v>
      </c>
      <c r="CC17" s="140">
        <f t="shared" si="2"/>
        <v>2211</v>
      </c>
      <c r="CD17" s="140">
        <f t="shared" si="2"/>
        <v>2211</v>
      </c>
      <c r="CE17" s="140">
        <f t="shared" si="2"/>
        <v>2363</v>
      </c>
      <c r="CF17" s="140">
        <f t="shared" ref="CF17:EQ17" si="3">SUM(CF6,CF11,CF14)</f>
        <v>2363</v>
      </c>
      <c r="CG17" s="140">
        <f t="shared" si="3"/>
        <v>2477</v>
      </c>
      <c r="CH17" s="140">
        <f t="shared" si="3"/>
        <v>2487</v>
      </c>
      <c r="CI17" s="140">
        <f t="shared" si="3"/>
        <v>2487</v>
      </c>
      <c r="CJ17" s="140">
        <f t="shared" si="3"/>
        <v>2487</v>
      </c>
      <c r="CK17" s="140">
        <f t="shared" si="3"/>
        <v>2487</v>
      </c>
      <c r="CL17" s="140">
        <f t="shared" si="3"/>
        <v>2509</v>
      </c>
      <c r="CM17" s="140">
        <f t="shared" si="3"/>
        <v>3137</v>
      </c>
      <c r="CN17" s="140">
        <f t="shared" si="3"/>
        <v>3155</v>
      </c>
      <c r="CO17" s="140">
        <f t="shared" si="3"/>
        <v>3436</v>
      </c>
      <c r="CP17" s="140">
        <f t="shared" si="3"/>
        <v>3436</v>
      </c>
      <c r="CQ17" s="140">
        <f t="shared" si="3"/>
        <v>3436</v>
      </c>
      <c r="CR17" s="140">
        <f t="shared" si="3"/>
        <v>8940</v>
      </c>
      <c r="CS17" s="140">
        <f t="shared" si="3"/>
        <v>9545</v>
      </c>
      <c r="CT17" s="140">
        <f t="shared" si="3"/>
        <v>9593</v>
      </c>
      <c r="CU17" s="140">
        <f t="shared" si="3"/>
        <v>9564</v>
      </c>
      <c r="CV17" s="140">
        <f t="shared" si="3"/>
        <v>9655</v>
      </c>
      <c r="CW17" s="140">
        <f t="shared" si="3"/>
        <v>9605</v>
      </c>
      <c r="CX17" s="140">
        <f t="shared" si="3"/>
        <v>9541</v>
      </c>
      <c r="CY17" s="140">
        <f t="shared" si="3"/>
        <v>9541</v>
      </c>
      <c r="CZ17" s="140">
        <f t="shared" si="3"/>
        <v>9767</v>
      </c>
      <c r="DA17" s="140">
        <f t="shared" si="3"/>
        <v>10037</v>
      </c>
      <c r="DB17" s="140">
        <f t="shared" si="3"/>
        <v>10052</v>
      </c>
      <c r="DC17" s="140">
        <f t="shared" si="3"/>
        <v>10175</v>
      </c>
      <c r="DD17" s="140">
        <f t="shared" si="3"/>
        <v>10178</v>
      </c>
      <c r="DE17" s="140">
        <f t="shared" si="3"/>
        <v>10142</v>
      </c>
      <c r="DF17" s="140">
        <f t="shared" si="3"/>
        <v>10142</v>
      </c>
      <c r="DG17" s="140">
        <f t="shared" si="3"/>
        <v>13123</v>
      </c>
      <c r="DH17" s="140">
        <f t="shared" si="3"/>
        <v>13711</v>
      </c>
      <c r="DI17" s="140">
        <f t="shared" si="3"/>
        <v>13813</v>
      </c>
      <c r="DJ17" s="140">
        <f t="shared" si="3"/>
        <v>14196</v>
      </c>
      <c r="DK17" s="140">
        <f t="shared" si="3"/>
        <v>14431</v>
      </c>
      <c r="DL17" s="140">
        <f t="shared" si="3"/>
        <v>14370</v>
      </c>
      <c r="DM17" s="140">
        <f t="shared" si="3"/>
        <v>14370</v>
      </c>
      <c r="DN17" s="140">
        <f t="shared" si="3"/>
        <v>14857</v>
      </c>
      <c r="DO17" s="140">
        <f t="shared" si="3"/>
        <v>15164</v>
      </c>
      <c r="DP17" s="140">
        <f t="shared" si="3"/>
        <v>15105</v>
      </c>
      <c r="DQ17" s="140">
        <f t="shared" si="3"/>
        <v>14647</v>
      </c>
      <c r="DR17" s="140">
        <f t="shared" si="3"/>
        <v>14713</v>
      </c>
      <c r="DS17" s="140">
        <f t="shared" si="3"/>
        <v>14629</v>
      </c>
      <c r="DT17" s="140">
        <f t="shared" ref="DT17" si="4">SUM(DT6,DT11,DT14)</f>
        <v>14629</v>
      </c>
      <c r="DU17" s="140">
        <f t="shared" si="3"/>
        <v>14748</v>
      </c>
      <c r="DV17" s="140">
        <f t="shared" si="3"/>
        <v>14955</v>
      </c>
      <c r="DW17" s="140">
        <f t="shared" si="3"/>
        <v>14978</v>
      </c>
      <c r="DX17" s="140">
        <f t="shared" si="3"/>
        <v>13771</v>
      </c>
      <c r="DY17" s="140">
        <f t="shared" si="3"/>
        <v>13666</v>
      </c>
      <c r="DZ17" s="140">
        <f t="shared" si="3"/>
        <v>13501</v>
      </c>
      <c r="EA17" s="140">
        <f t="shared" ref="EA17" si="5">SUM(EA6,EA11,EA14)</f>
        <v>13501</v>
      </c>
      <c r="EB17" s="140">
        <f t="shared" si="3"/>
        <v>13588</v>
      </c>
      <c r="EC17" s="140">
        <f t="shared" si="3"/>
        <v>13148</v>
      </c>
      <c r="ED17" s="140">
        <f t="shared" si="3"/>
        <v>13287</v>
      </c>
      <c r="EE17" s="140">
        <f t="shared" si="3"/>
        <v>12906</v>
      </c>
      <c r="EF17" s="140">
        <f t="shared" si="3"/>
        <v>13069</v>
      </c>
      <c r="EG17" s="140">
        <f t="shared" si="3"/>
        <v>12913</v>
      </c>
      <c r="EH17" s="140">
        <f t="shared" si="3"/>
        <v>12913</v>
      </c>
      <c r="EI17" s="140">
        <f t="shared" si="3"/>
        <v>13312</v>
      </c>
      <c r="EJ17" s="140">
        <f t="shared" si="3"/>
        <v>12717</v>
      </c>
      <c r="EK17" s="140">
        <f t="shared" si="3"/>
        <v>12473</v>
      </c>
      <c r="EL17" s="140">
        <f t="shared" si="3"/>
        <v>12482</v>
      </c>
      <c r="EM17" s="140">
        <f t="shared" si="3"/>
        <v>12340</v>
      </c>
      <c r="EN17" s="140">
        <f t="shared" si="3"/>
        <v>12293</v>
      </c>
      <c r="EO17" s="140">
        <f t="shared" si="3"/>
        <v>12293</v>
      </c>
      <c r="EP17" s="140">
        <f t="shared" si="3"/>
        <v>12070</v>
      </c>
      <c r="EQ17" s="140">
        <f t="shared" si="3"/>
        <v>11831</v>
      </c>
      <c r="ER17" s="140">
        <f t="shared" ref="ER17:HC17" si="6">SUM(ER6,ER11,ER14)</f>
        <v>11917</v>
      </c>
      <c r="ES17" s="140">
        <f t="shared" si="6"/>
        <v>11203</v>
      </c>
      <c r="ET17" s="140">
        <f t="shared" si="6"/>
        <v>11282</v>
      </c>
      <c r="EU17" s="140">
        <f t="shared" si="6"/>
        <v>11147</v>
      </c>
      <c r="EV17" s="140">
        <f t="shared" si="6"/>
        <v>11147</v>
      </c>
      <c r="EW17" s="140">
        <f t="shared" si="6"/>
        <v>11151</v>
      </c>
      <c r="EX17" s="140">
        <f t="shared" si="6"/>
        <v>10968</v>
      </c>
      <c r="EY17" s="140">
        <f t="shared" si="6"/>
        <v>10791</v>
      </c>
      <c r="EZ17" s="140">
        <f t="shared" si="6"/>
        <v>10734</v>
      </c>
      <c r="FA17" s="140">
        <f t="shared" si="6"/>
        <v>10675</v>
      </c>
      <c r="FB17" s="140">
        <f t="shared" si="6"/>
        <v>10387</v>
      </c>
      <c r="FC17" s="140">
        <f t="shared" ref="FC17" si="7">SUM(FC6,FC11,FC14)</f>
        <v>10387</v>
      </c>
      <c r="FD17" s="140">
        <f t="shared" si="6"/>
        <v>10572</v>
      </c>
      <c r="FE17" s="140">
        <f t="shared" si="6"/>
        <v>10599</v>
      </c>
      <c r="FF17" s="140">
        <f t="shared" si="6"/>
        <v>10443</v>
      </c>
      <c r="FG17" s="140">
        <f t="shared" si="6"/>
        <v>9947</v>
      </c>
      <c r="FH17" s="140">
        <f t="shared" si="6"/>
        <v>9745</v>
      </c>
      <c r="FI17" s="140">
        <f t="shared" si="6"/>
        <v>9649</v>
      </c>
      <c r="FJ17" s="140">
        <f t="shared" si="6"/>
        <v>9649</v>
      </c>
      <c r="FK17" s="140">
        <f t="shared" si="6"/>
        <v>9647</v>
      </c>
      <c r="FL17" s="140">
        <f t="shared" si="6"/>
        <v>9728</v>
      </c>
      <c r="FM17" s="140">
        <f t="shared" si="6"/>
        <v>9763</v>
      </c>
      <c r="FN17" s="140">
        <f t="shared" si="6"/>
        <v>9785</v>
      </c>
      <c r="FO17" s="140">
        <f t="shared" si="6"/>
        <v>9708</v>
      </c>
      <c r="FP17" s="140">
        <f t="shared" si="6"/>
        <v>9599</v>
      </c>
      <c r="FQ17" s="140">
        <f t="shared" ref="FQ17" si="8">SUM(FQ6,FQ11,FQ14)</f>
        <v>9599</v>
      </c>
      <c r="FR17" s="140">
        <f t="shared" si="6"/>
        <v>9633</v>
      </c>
      <c r="FS17" s="140">
        <f t="shared" si="6"/>
        <v>9782</v>
      </c>
      <c r="FT17" s="140">
        <f t="shared" si="6"/>
        <v>9836</v>
      </c>
      <c r="FU17" s="140">
        <f t="shared" si="6"/>
        <v>8967</v>
      </c>
      <c r="FV17" s="140">
        <f t="shared" si="6"/>
        <v>8926</v>
      </c>
      <c r="FW17" s="140">
        <f t="shared" si="6"/>
        <v>8807</v>
      </c>
      <c r="FX17" s="140">
        <f t="shared" ref="FX17" si="9">SUM(FX6,FX11,FX14)</f>
        <v>8807</v>
      </c>
      <c r="FY17" s="140">
        <f t="shared" si="6"/>
        <v>8845</v>
      </c>
      <c r="FZ17" s="140">
        <f t="shared" si="6"/>
        <v>8308</v>
      </c>
      <c r="GA17" s="140">
        <f t="shared" si="6"/>
        <v>8300</v>
      </c>
      <c r="GB17" s="140">
        <f t="shared" si="6"/>
        <v>8245</v>
      </c>
      <c r="GC17" s="140">
        <f t="shared" si="6"/>
        <v>8270</v>
      </c>
      <c r="GD17" s="140">
        <f t="shared" si="6"/>
        <v>8134</v>
      </c>
      <c r="GE17" s="140">
        <f t="shared" si="6"/>
        <v>8134</v>
      </c>
      <c r="GF17" s="140">
        <f t="shared" si="6"/>
        <v>8209</v>
      </c>
      <c r="GG17" s="140">
        <f t="shared" si="6"/>
        <v>7957</v>
      </c>
      <c r="GH17" s="140">
        <f t="shared" si="6"/>
        <v>7928</v>
      </c>
      <c r="GI17" s="140">
        <f t="shared" si="6"/>
        <v>7823</v>
      </c>
      <c r="GJ17" s="140">
        <f t="shared" si="6"/>
        <v>7750</v>
      </c>
      <c r="GK17" s="140">
        <f t="shared" si="6"/>
        <v>7641</v>
      </c>
      <c r="GL17" s="140">
        <f t="shared" ref="GL17" si="10">SUM(GL6,GL11,GL14)</f>
        <v>7641</v>
      </c>
      <c r="GM17" s="140">
        <f t="shared" si="6"/>
        <v>7792</v>
      </c>
      <c r="GN17" s="140">
        <f t="shared" si="6"/>
        <v>7595</v>
      </c>
      <c r="GO17" s="140">
        <f t="shared" si="6"/>
        <v>7681</v>
      </c>
      <c r="GP17" s="140">
        <f t="shared" si="6"/>
        <v>7702</v>
      </c>
      <c r="GQ17" s="140">
        <f t="shared" si="6"/>
        <v>7640</v>
      </c>
      <c r="GR17" s="140">
        <f t="shared" si="6"/>
        <v>7573</v>
      </c>
      <c r="GS17" s="140">
        <f t="shared" ref="GS17" si="11">SUM(GS6,GS11,GS14)</f>
        <v>7573</v>
      </c>
      <c r="GT17" s="140">
        <f t="shared" si="6"/>
        <v>7300</v>
      </c>
      <c r="GU17" s="140">
        <f t="shared" si="6"/>
        <v>7419</v>
      </c>
      <c r="GV17" s="140">
        <f t="shared" si="6"/>
        <v>7467</v>
      </c>
      <c r="GW17" s="140">
        <f t="shared" si="6"/>
        <v>7421</v>
      </c>
      <c r="GX17" s="140">
        <f t="shared" si="6"/>
        <v>7502</v>
      </c>
      <c r="GY17" s="140">
        <f t="shared" ref="GY17" si="12">SUM(GY6,GY11,GY14)</f>
        <v>7424</v>
      </c>
      <c r="GZ17" s="140">
        <f t="shared" si="6"/>
        <v>7424</v>
      </c>
      <c r="HA17" s="140">
        <f t="shared" si="6"/>
        <v>7480</v>
      </c>
      <c r="HB17" s="140">
        <f t="shared" si="6"/>
        <v>7503</v>
      </c>
      <c r="HC17" s="140">
        <f t="shared" si="6"/>
        <v>7664</v>
      </c>
      <c r="HD17" s="140">
        <f t="shared" ref="HD17:JO17" si="13">SUM(HD6,HD11,HD14)</f>
        <v>7692</v>
      </c>
      <c r="HE17" s="140">
        <f t="shared" ref="HE17" si="14">SUM(HE6,HE11,HE14)</f>
        <v>7705</v>
      </c>
      <c r="HF17" s="140">
        <f t="shared" si="13"/>
        <v>7670</v>
      </c>
      <c r="HG17" s="140">
        <f t="shared" si="13"/>
        <v>7670</v>
      </c>
      <c r="HH17" s="140">
        <f t="shared" si="13"/>
        <v>7772</v>
      </c>
      <c r="HI17" s="140">
        <f t="shared" si="13"/>
        <v>7500</v>
      </c>
      <c r="HJ17" s="140">
        <f t="shared" si="13"/>
        <v>7467</v>
      </c>
      <c r="HK17" s="140">
        <f t="shared" si="13"/>
        <v>7473</v>
      </c>
      <c r="HL17" s="140">
        <f t="shared" si="13"/>
        <v>7431</v>
      </c>
      <c r="HM17" s="140">
        <f t="shared" si="13"/>
        <v>7397</v>
      </c>
      <c r="HN17" s="140">
        <f t="shared" ref="HN17" si="15">SUM(HN6,HN11,HN14)</f>
        <v>7397</v>
      </c>
      <c r="HO17" s="140">
        <f t="shared" si="13"/>
        <v>7512</v>
      </c>
      <c r="HP17" s="140">
        <f t="shared" si="13"/>
        <v>7537</v>
      </c>
      <c r="HQ17" s="140">
        <f t="shared" si="13"/>
        <v>7244</v>
      </c>
      <c r="HR17" s="140">
        <f t="shared" si="13"/>
        <v>7349</v>
      </c>
      <c r="HS17" s="140">
        <f t="shared" si="13"/>
        <v>7352</v>
      </c>
      <c r="HT17" s="140">
        <f t="shared" si="13"/>
        <v>7317</v>
      </c>
      <c r="HU17" s="140">
        <f t="shared" ref="HU17" si="16">SUM(HU6,HU11,HU14)</f>
        <v>7317</v>
      </c>
      <c r="HV17" s="140">
        <f t="shared" si="13"/>
        <v>7301</v>
      </c>
      <c r="HW17" s="140">
        <f t="shared" si="13"/>
        <v>7373</v>
      </c>
      <c r="HX17" s="140">
        <f t="shared" si="13"/>
        <v>7446</v>
      </c>
      <c r="HY17" s="140">
        <f t="shared" si="13"/>
        <v>7245</v>
      </c>
      <c r="HZ17" s="140">
        <f t="shared" si="13"/>
        <v>7197</v>
      </c>
      <c r="IA17" s="140">
        <f t="shared" si="13"/>
        <v>7154</v>
      </c>
      <c r="IB17" s="140">
        <f t="shared" si="13"/>
        <v>7154</v>
      </c>
      <c r="IC17" s="140">
        <f t="shared" si="13"/>
        <v>7208</v>
      </c>
      <c r="ID17" s="140">
        <f t="shared" si="13"/>
        <v>7353</v>
      </c>
      <c r="IE17" s="140">
        <f t="shared" si="13"/>
        <v>7347</v>
      </c>
      <c r="IF17" s="140">
        <f t="shared" si="13"/>
        <v>7102</v>
      </c>
      <c r="IG17" s="140">
        <f t="shared" si="13"/>
        <v>7038</v>
      </c>
      <c r="IH17" s="140">
        <f t="shared" si="13"/>
        <v>7011</v>
      </c>
      <c r="II17" s="140">
        <f t="shared" si="13"/>
        <v>7011</v>
      </c>
      <c r="IJ17" s="140">
        <f t="shared" ref="IJ17:IK17" si="17">SUM(IJ6,IJ11,IJ14)</f>
        <v>6999</v>
      </c>
      <c r="IK17" s="140">
        <f t="shared" si="17"/>
        <v>7270</v>
      </c>
      <c r="IL17" s="140">
        <f t="shared" si="13"/>
        <v>0</v>
      </c>
      <c r="IM17" s="140">
        <f t="shared" si="13"/>
        <v>0</v>
      </c>
      <c r="IN17" s="140">
        <f t="shared" si="13"/>
        <v>0</v>
      </c>
      <c r="IO17" s="140">
        <f t="shared" si="13"/>
        <v>0</v>
      </c>
      <c r="IP17" s="140">
        <f t="shared" si="13"/>
        <v>0</v>
      </c>
      <c r="IQ17" s="140">
        <f t="shared" si="13"/>
        <v>0</v>
      </c>
      <c r="IR17" s="140">
        <f t="shared" si="13"/>
        <v>0</v>
      </c>
      <c r="IS17" s="140">
        <f t="shared" si="13"/>
        <v>0</v>
      </c>
      <c r="IT17" s="140">
        <f t="shared" si="13"/>
        <v>0</v>
      </c>
      <c r="IU17" s="140">
        <f t="shared" si="13"/>
        <v>0</v>
      </c>
      <c r="IV17" s="140">
        <f t="shared" si="13"/>
        <v>0</v>
      </c>
      <c r="IW17" s="140">
        <f t="shared" si="13"/>
        <v>0</v>
      </c>
      <c r="IX17" s="140">
        <f t="shared" si="13"/>
        <v>0</v>
      </c>
      <c r="IY17" s="140">
        <f t="shared" si="13"/>
        <v>0</v>
      </c>
      <c r="IZ17" s="140">
        <f t="shared" si="13"/>
        <v>0</v>
      </c>
      <c r="JA17" s="140">
        <f t="shared" si="13"/>
        <v>0</v>
      </c>
      <c r="JB17" s="140">
        <f t="shared" si="13"/>
        <v>0</v>
      </c>
      <c r="JC17" s="140">
        <f t="shared" si="13"/>
        <v>0</v>
      </c>
      <c r="JD17" s="140">
        <f t="shared" si="13"/>
        <v>0</v>
      </c>
      <c r="JE17" s="140">
        <f t="shared" si="13"/>
        <v>0</v>
      </c>
      <c r="JF17" s="140">
        <f t="shared" si="13"/>
        <v>0</v>
      </c>
      <c r="JG17" s="140">
        <f t="shared" si="13"/>
        <v>0</v>
      </c>
      <c r="JH17" s="140">
        <f t="shared" si="13"/>
        <v>0</v>
      </c>
      <c r="JI17" s="140">
        <f t="shared" si="13"/>
        <v>0</v>
      </c>
      <c r="JJ17" s="140">
        <f t="shared" si="13"/>
        <v>0</v>
      </c>
      <c r="JK17" s="140">
        <f t="shared" si="13"/>
        <v>0</v>
      </c>
      <c r="JL17" s="140">
        <f t="shared" si="13"/>
        <v>0</v>
      </c>
      <c r="JM17" s="140">
        <f t="shared" si="13"/>
        <v>0</v>
      </c>
      <c r="JN17" s="140">
        <f t="shared" si="13"/>
        <v>0</v>
      </c>
      <c r="JO17" s="140">
        <f t="shared" si="13"/>
        <v>0</v>
      </c>
      <c r="JP17" s="140">
        <f t="shared" ref="JP17:MA17" si="18">SUM(JP6,JP11,JP14)</f>
        <v>0</v>
      </c>
      <c r="JQ17" s="140">
        <f t="shared" si="18"/>
        <v>0</v>
      </c>
      <c r="JR17" s="140">
        <f t="shared" si="18"/>
        <v>0</v>
      </c>
      <c r="JS17" s="140">
        <f t="shared" si="18"/>
        <v>0</v>
      </c>
      <c r="JT17" s="140">
        <f t="shared" si="18"/>
        <v>0</v>
      </c>
      <c r="JU17" s="140">
        <f t="shared" si="18"/>
        <v>0</v>
      </c>
      <c r="JV17" s="140">
        <f t="shared" si="18"/>
        <v>0</v>
      </c>
      <c r="JW17" s="140">
        <f t="shared" si="18"/>
        <v>0</v>
      </c>
      <c r="JX17" s="140">
        <f t="shared" si="18"/>
        <v>0</v>
      </c>
      <c r="JY17" s="140">
        <f t="shared" si="18"/>
        <v>0</v>
      </c>
      <c r="JZ17" s="140">
        <f t="shared" si="18"/>
        <v>0</v>
      </c>
      <c r="KA17" s="140">
        <f t="shared" si="18"/>
        <v>0</v>
      </c>
      <c r="KB17" s="140">
        <f t="shared" si="18"/>
        <v>0</v>
      </c>
      <c r="KC17" s="140">
        <f t="shared" si="18"/>
        <v>0</v>
      </c>
      <c r="KD17" s="140">
        <f t="shared" si="18"/>
        <v>0</v>
      </c>
      <c r="KE17" s="140">
        <f t="shared" si="18"/>
        <v>0</v>
      </c>
      <c r="KF17" s="140">
        <f t="shared" si="18"/>
        <v>0</v>
      </c>
      <c r="KG17" s="140">
        <f t="shared" si="18"/>
        <v>0</v>
      </c>
      <c r="KH17" s="140">
        <f t="shared" si="18"/>
        <v>0</v>
      </c>
      <c r="KI17" s="140">
        <f t="shared" si="18"/>
        <v>0</v>
      </c>
      <c r="KJ17" s="140">
        <f t="shared" si="18"/>
        <v>0</v>
      </c>
      <c r="KK17" s="140">
        <f t="shared" si="18"/>
        <v>0</v>
      </c>
      <c r="KL17" s="140">
        <f t="shared" si="18"/>
        <v>0</v>
      </c>
      <c r="KM17" s="140">
        <f t="shared" si="18"/>
        <v>0</v>
      </c>
      <c r="KN17" s="140">
        <f t="shared" si="18"/>
        <v>0</v>
      </c>
      <c r="KO17" s="140">
        <f t="shared" si="18"/>
        <v>0</v>
      </c>
      <c r="KP17" s="140">
        <f t="shared" si="18"/>
        <v>0</v>
      </c>
      <c r="KQ17" s="140">
        <f t="shared" si="18"/>
        <v>0</v>
      </c>
      <c r="KR17" s="140">
        <f t="shared" si="18"/>
        <v>0</v>
      </c>
      <c r="KS17" s="140">
        <f t="shared" si="18"/>
        <v>0</v>
      </c>
      <c r="KT17" s="140">
        <f t="shared" si="18"/>
        <v>0</v>
      </c>
      <c r="KU17" s="140">
        <f t="shared" si="18"/>
        <v>0</v>
      </c>
      <c r="KV17" s="140">
        <f t="shared" si="18"/>
        <v>0</v>
      </c>
      <c r="KW17" s="140">
        <f t="shared" si="18"/>
        <v>0</v>
      </c>
      <c r="KX17" s="140">
        <f t="shared" si="18"/>
        <v>0</v>
      </c>
      <c r="KY17" s="140">
        <f t="shared" si="18"/>
        <v>0</v>
      </c>
      <c r="KZ17" s="140">
        <f t="shared" si="18"/>
        <v>0</v>
      </c>
      <c r="LA17" s="140">
        <f t="shared" si="18"/>
        <v>0</v>
      </c>
      <c r="LB17" s="140">
        <f t="shared" si="18"/>
        <v>0</v>
      </c>
      <c r="LC17" s="140">
        <f t="shared" si="18"/>
        <v>0</v>
      </c>
      <c r="LD17" s="140">
        <f t="shared" si="18"/>
        <v>0</v>
      </c>
      <c r="LE17" s="140">
        <f t="shared" si="18"/>
        <v>0</v>
      </c>
      <c r="LF17" s="140">
        <f t="shared" si="18"/>
        <v>0</v>
      </c>
      <c r="LG17" s="140">
        <f t="shared" si="18"/>
        <v>0</v>
      </c>
      <c r="LH17" s="140">
        <f t="shared" si="18"/>
        <v>0</v>
      </c>
      <c r="LI17" s="140">
        <f t="shared" si="18"/>
        <v>0</v>
      </c>
      <c r="LJ17" s="140">
        <f t="shared" si="18"/>
        <v>0</v>
      </c>
      <c r="LK17" s="140">
        <f t="shared" si="18"/>
        <v>0</v>
      </c>
      <c r="LL17" s="140">
        <f t="shared" si="18"/>
        <v>0</v>
      </c>
      <c r="LM17" s="140">
        <f t="shared" si="18"/>
        <v>0</v>
      </c>
      <c r="LN17" s="140">
        <f t="shared" si="18"/>
        <v>0</v>
      </c>
      <c r="LO17" s="140">
        <f t="shared" si="18"/>
        <v>0</v>
      </c>
      <c r="LP17" s="140">
        <f t="shared" si="18"/>
        <v>0</v>
      </c>
      <c r="LQ17" s="140">
        <f t="shared" si="18"/>
        <v>0</v>
      </c>
      <c r="LR17" s="140">
        <f t="shared" si="18"/>
        <v>0</v>
      </c>
      <c r="LS17" s="140">
        <f t="shared" si="18"/>
        <v>0</v>
      </c>
      <c r="LT17" s="140">
        <f t="shared" si="18"/>
        <v>0</v>
      </c>
      <c r="LU17" s="140">
        <f t="shared" si="18"/>
        <v>0</v>
      </c>
      <c r="LV17" s="140">
        <f t="shared" si="18"/>
        <v>0</v>
      </c>
      <c r="LW17" s="140">
        <f t="shared" si="18"/>
        <v>0</v>
      </c>
      <c r="LX17" s="140">
        <f t="shared" si="18"/>
        <v>0</v>
      </c>
      <c r="LY17" s="140">
        <f t="shared" si="18"/>
        <v>0</v>
      </c>
      <c r="LZ17" s="140">
        <f t="shared" si="18"/>
        <v>0</v>
      </c>
      <c r="MA17" s="140">
        <f t="shared" si="18"/>
        <v>0</v>
      </c>
      <c r="MB17" s="140">
        <f t="shared" ref="MB17:NT17" si="19">SUM(MB6,MB11,MB14)</f>
        <v>0</v>
      </c>
      <c r="MC17" s="140">
        <f t="shared" si="19"/>
        <v>0</v>
      </c>
      <c r="MD17" s="140">
        <f t="shared" si="19"/>
        <v>0</v>
      </c>
      <c r="ME17" s="140">
        <f t="shared" si="19"/>
        <v>0</v>
      </c>
      <c r="MF17" s="140">
        <f t="shared" si="19"/>
        <v>0</v>
      </c>
      <c r="MG17" s="140">
        <f t="shared" si="19"/>
        <v>0</v>
      </c>
      <c r="MH17" s="140">
        <f t="shared" si="19"/>
        <v>0</v>
      </c>
      <c r="MI17" s="140">
        <f t="shared" si="19"/>
        <v>0</v>
      </c>
      <c r="MJ17" s="140">
        <f t="shared" si="19"/>
        <v>0</v>
      </c>
      <c r="MK17" s="140">
        <f t="shared" si="19"/>
        <v>0</v>
      </c>
      <c r="ML17" s="140">
        <f t="shared" si="19"/>
        <v>0</v>
      </c>
      <c r="MM17" s="140">
        <f t="shared" si="19"/>
        <v>0</v>
      </c>
      <c r="MN17" s="140">
        <f t="shared" si="19"/>
        <v>0</v>
      </c>
      <c r="MO17" s="140">
        <f t="shared" si="19"/>
        <v>0</v>
      </c>
      <c r="MP17" s="140">
        <f t="shared" si="19"/>
        <v>0</v>
      </c>
      <c r="MQ17" s="140">
        <f t="shared" si="19"/>
        <v>0</v>
      </c>
      <c r="MR17" s="140">
        <f t="shared" si="19"/>
        <v>0</v>
      </c>
      <c r="MS17" s="140">
        <f t="shared" si="19"/>
        <v>0</v>
      </c>
      <c r="MT17" s="140">
        <f t="shared" si="19"/>
        <v>0</v>
      </c>
      <c r="MU17" s="140">
        <f t="shared" si="19"/>
        <v>0</v>
      </c>
      <c r="MV17" s="140">
        <f t="shared" si="19"/>
        <v>0</v>
      </c>
      <c r="MW17" s="140">
        <f t="shared" si="19"/>
        <v>0</v>
      </c>
      <c r="MX17" s="140">
        <f t="shared" si="19"/>
        <v>0</v>
      </c>
      <c r="MY17" s="140">
        <f t="shared" si="19"/>
        <v>0</v>
      </c>
      <c r="MZ17" s="140">
        <f t="shared" si="19"/>
        <v>0</v>
      </c>
      <c r="NA17" s="140">
        <f t="shared" si="19"/>
        <v>0</v>
      </c>
      <c r="NB17" s="140">
        <f t="shared" si="19"/>
        <v>0</v>
      </c>
      <c r="NC17" s="140">
        <f t="shared" si="19"/>
        <v>0</v>
      </c>
      <c r="ND17" s="140">
        <f t="shared" si="19"/>
        <v>0</v>
      </c>
      <c r="NE17" s="140">
        <f t="shared" si="19"/>
        <v>0</v>
      </c>
      <c r="NF17" s="140">
        <f t="shared" si="19"/>
        <v>0</v>
      </c>
      <c r="NG17" s="140">
        <f t="shared" si="19"/>
        <v>0</v>
      </c>
      <c r="NH17" s="140">
        <f t="shared" si="19"/>
        <v>0</v>
      </c>
      <c r="NI17" s="140">
        <f t="shared" si="19"/>
        <v>0</v>
      </c>
      <c r="NJ17" s="140">
        <f t="shared" si="19"/>
        <v>0</v>
      </c>
      <c r="NK17" s="140">
        <f t="shared" si="19"/>
        <v>0</v>
      </c>
      <c r="NL17" s="140">
        <f t="shared" si="19"/>
        <v>0</v>
      </c>
      <c r="NM17" s="140">
        <f t="shared" si="19"/>
        <v>0</v>
      </c>
      <c r="NN17" s="140">
        <f t="shared" si="19"/>
        <v>0</v>
      </c>
      <c r="NO17" s="140">
        <f t="shared" si="19"/>
        <v>0</v>
      </c>
      <c r="NP17" s="140">
        <f t="shared" si="19"/>
        <v>0</v>
      </c>
      <c r="NQ17" s="140">
        <f t="shared" si="19"/>
        <v>0</v>
      </c>
      <c r="NR17" s="140">
        <f t="shared" si="19"/>
        <v>0</v>
      </c>
      <c r="NS17" s="140">
        <f t="shared" si="19"/>
        <v>0</v>
      </c>
      <c r="NT17" s="140">
        <f t="shared" si="19"/>
        <v>0</v>
      </c>
    </row>
    <row r="18" spans="1:384" ht="17.25" hidden="1" thickBot="1" x14ac:dyDescent="0.65">
      <c r="B18" s="2"/>
      <c r="H18" s="292"/>
      <c r="I18" s="55" t="s">
        <v>63</v>
      </c>
      <c r="J18" s="138"/>
      <c r="K18" s="138"/>
      <c r="L18" s="138"/>
      <c r="M18" s="138"/>
      <c r="N18" s="138"/>
      <c r="O18" s="138"/>
      <c r="P18" s="138"/>
      <c r="Q18" s="139"/>
      <c r="R18" s="7"/>
      <c r="S18" s="140">
        <f>SUM(S8,S13,S16)</f>
        <v>417152</v>
      </c>
      <c r="T18" s="140">
        <f t="shared" ref="T18:CE18" si="20">SUM(T8,T13,T16)</f>
        <v>417152</v>
      </c>
      <c r="U18" s="140">
        <f t="shared" si="20"/>
        <v>122244</v>
      </c>
      <c r="V18" s="140">
        <f t="shared" si="20"/>
        <v>122238</v>
      </c>
      <c r="W18" s="140">
        <f t="shared" si="20"/>
        <v>68894</v>
      </c>
      <c r="X18" s="140">
        <f t="shared" si="20"/>
        <v>68924</v>
      </c>
      <c r="Y18" s="140">
        <f t="shared" si="20"/>
        <v>68924</v>
      </c>
      <c r="Z18" s="140">
        <f t="shared" si="20"/>
        <v>68924</v>
      </c>
      <c r="AA18" s="140">
        <f t="shared" si="20"/>
        <v>68924</v>
      </c>
      <c r="AB18" s="140">
        <f t="shared" si="20"/>
        <v>51747</v>
      </c>
      <c r="AC18" s="140">
        <f t="shared" si="20"/>
        <v>51555</v>
      </c>
      <c r="AD18" s="140">
        <f t="shared" si="20"/>
        <v>43490</v>
      </c>
      <c r="AE18" s="140">
        <f t="shared" si="20"/>
        <v>43449</v>
      </c>
      <c r="AF18" s="140">
        <f t="shared" si="20"/>
        <v>43445</v>
      </c>
      <c r="AG18" s="140">
        <f t="shared" si="20"/>
        <v>43445</v>
      </c>
      <c r="AH18" s="140">
        <f t="shared" si="20"/>
        <v>43442</v>
      </c>
      <c r="AI18" s="140">
        <f t="shared" si="20"/>
        <v>43360</v>
      </c>
      <c r="AJ18" s="140">
        <f t="shared" si="20"/>
        <v>43015</v>
      </c>
      <c r="AK18" s="140">
        <f t="shared" si="20"/>
        <v>27100</v>
      </c>
      <c r="AL18" s="140">
        <f t="shared" si="20"/>
        <v>27100</v>
      </c>
      <c r="AM18" s="140">
        <f t="shared" si="20"/>
        <v>27100</v>
      </c>
      <c r="AN18" s="140">
        <f t="shared" si="20"/>
        <v>27100</v>
      </c>
      <c r="AO18" s="140">
        <f t="shared" si="20"/>
        <v>27100</v>
      </c>
      <c r="AP18" s="140">
        <f t="shared" si="20"/>
        <v>26797</v>
      </c>
      <c r="AQ18" s="140">
        <f t="shared" si="20"/>
        <v>22663</v>
      </c>
      <c r="AR18" s="140">
        <f t="shared" si="20"/>
        <v>22663</v>
      </c>
      <c r="AS18" s="140">
        <f t="shared" si="20"/>
        <v>22663</v>
      </c>
      <c r="AT18" s="140">
        <f t="shared" si="20"/>
        <v>22663</v>
      </c>
      <c r="AU18" s="140">
        <f t="shared" si="20"/>
        <v>22663</v>
      </c>
      <c r="AV18" s="140">
        <f t="shared" si="20"/>
        <v>22663</v>
      </c>
      <c r="AW18" s="140">
        <f t="shared" si="20"/>
        <v>22663</v>
      </c>
      <c r="AX18" s="140">
        <f t="shared" si="20"/>
        <v>22663</v>
      </c>
      <c r="AY18" s="140">
        <f t="shared" si="20"/>
        <v>24988</v>
      </c>
      <c r="AZ18" s="140">
        <f t="shared" si="20"/>
        <v>24988</v>
      </c>
      <c r="BA18" s="140">
        <f t="shared" si="20"/>
        <v>24988</v>
      </c>
      <c r="BB18" s="140">
        <f t="shared" si="20"/>
        <v>24988</v>
      </c>
      <c r="BC18" s="140">
        <f t="shared" si="20"/>
        <v>24988</v>
      </c>
      <c r="BD18" s="140">
        <f t="shared" si="20"/>
        <v>24988</v>
      </c>
      <c r="BE18" s="140">
        <f t="shared" si="20"/>
        <v>13999</v>
      </c>
      <c r="BF18" s="140">
        <f t="shared" si="20"/>
        <v>23644</v>
      </c>
      <c r="BG18" s="140">
        <f t="shared" si="20"/>
        <v>23644</v>
      </c>
      <c r="BH18" s="140">
        <f t="shared" si="20"/>
        <v>23644</v>
      </c>
      <c r="BI18" s="140">
        <f t="shared" si="20"/>
        <v>23644</v>
      </c>
      <c r="BJ18" s="140">
        <f t="shared" si="20"/>
        <v>23644</v>
      </c>
      <c r="BK18" s="140">
        <f t="shared" si="20"/>
        <v>27442</v>
      </c>
      <c r="BL18" s="140">
        <f t="shared" si="20"/>
        <v>27442</v>
      </c>
      <c r="BM18" s="140">
        <f t="shared" si="20"/>
        <v>21893</v>
      </c>
      <c r="BN18" s="140">
        <f t="shared" si="20"/>
        <v>21893</v>
      </c>
      <c r="BO18" s="140">
        <f t="shared" si="20"/>
        <v>21792</v>
      </c>
      <c r="BP18" s="140">
        <f t="shared" si="20"/>
        <v>21792</v>
      </c>
      <c r="BQ18" s="140">
        <f t="shared" si="20"/>
        <v>21792</v>
      </c>
      <c r="BR18" s="140">
        <f t="shared" si="20"/>
        <v>21792</v>
      </c>
      <c r="BS18" s="140">
        <f t="shared" si="20"/>
        <v>21792</v>
      </c>
      <c r="BT18" s="140">
        <f t="shared" si="20"/>
        <v>21792</v>
      </c>
      <c r="BU18" s="140">
        <f t="shared" si="20"/>
        <v>21792</v>
      </c>
      <c r="BV18" s="140">
        <f t="shared" si="20"/>
        <v>40448</v>
      </c>
      <c r="BW18" s="140">
        <f t="shared" si="20"/>
        <v>40448</v>
      </c>
      <c r="BX18" s="140">
        <f t="shared" si="20"/>
        <v>106513</v>
      </c>
      <c r="BY18" s="140">
        <f t="shared" si="20"/>
        <v>125561</v>
      </c>
      <c r="BZ18" s="140">
        <f t="shared" si="20"/>
        <v>140594</v>
      </c>
      <c r="CA18" s="140">
        <f t="shared" si="20"/>
        <v>159262</v>
      </c>
      <c r="CB18" s="140">
        <f t="shared" si="20"/>
        <v>159262</v>
      </c>
      <c r="CC18" s="140">
        <f t="shared" si="20"/>
        <v>159262</v>
      </c>
      <c r="CD18" s="140">
        <f t="shared" si="20"/>
        <v>159262</v>
      </c>
      <c r="CE18" s="140">
        <f t="shared" si="20"/>
        <v>186287</v>
      </c>
      <c r="CF18" s="140">
        <f t="shared" ref="CF18:EQ18" si="21">SUM(CF8,CF13,CF16)</f>
        <v>186287</v>
      </c>
      <c r="CG18" s="140">
        <f t="shared" si="21"/>
        <v>212803</v>
      </c>
      <c r="CH18" s="140">
        <f t="shared" si="21"/>
        <v>213898</v>
      </c>
      <c r="CI18" s="140">
        <f t="shared" si="21"/>
        <v>213898</v>
      </c>
      <c r="CJ18" s="140">
        <f t="shared" si="21"/>
        <v>213898</v>
      </c>
      <c r="CK18" s="140">
        <f t="shared" si="21"/>
        <v>213898</v>
      </c>
      <c r="CL18" s="140">
        <f t="shared" si="21"/>
        <v>227480</v>
      </c>
      <c r="CM18" s="140">
        <f t="shared" si="21"/>
        <v>247284</v>
      </c>
      <c r="CN18" s="140">
        <f t="shared" si="21"/>
        <v>249890</v>
      </c>
      <c r="CO18" s="140">
        <f t="shared" si="21"/>
        <v>270439</v>
      </c>
      <c r="CP18" s="140">
        <f t="shared" si="21"/>
        <v>271844</v>
      </c>
      <c r="CQ18" s="140">
        <f t="shared" si="21"/>
        <v>271844</v>
      </c>
      <c r="CR18" s="140">
        <f t="shared" si="21"/>
        <v>721160</v>
      </c>
      <c r="CS18" s="140">
        <f t="shared" si="21"/>
        <v>755149</v>
      </c>
      <c r="CT18" s="140">
        <f t="shared" si="21"/>
        <v>759968</v>
      </c>
      <c r="CU18" s="140">
        <f t="shared" si="21"/>
        <v>753220</v>
      </c>
      <c r="CV18" s="140">
        <f t="shared" si="21"/>
        <v>761906</v>
      </c>
      <c r="CW18" s="140">
        <f t="shared" si="21"/>
        <v>760144</v>
      </c>
      <c r="CX18" s="140">
        <f t="shared" si="21"/>
        <v>747558</v>
      </c>
      <c r="CY18" s="140">
        <f t="shared" si="21"/>
        <v>747558</v>
      </c>
      <c r="CZ18" s="140">
        <f t="shared" si="21"/>
        <v>773461</v>
      </c>
      <c r="DA18" s="140">
        <f t="shared" si="21"/>
        <v>786537</v>
      </c>
      <c r="DB18" s="140">
        <f t="shared" si="21"/>
        <v>790164</v>
      </c>
      <c r="DC18" s="140">
        <f t="shared" si="21"/>
        <v>799122</v>
      </c>
      <c r="DD18" s="140">
        <f t="shared" si="21"/>
        <v>839906</v>
      </c>
      <c r="DE18" s="140">
        <f t="shared" si="21"/>
        <v>828659</v>
      </c>
      <c r="DF18" s="140">
        <f t="shared" si="21"/>
        <v>828659</v>
      </c>
      <c r="DG18" s="140">
        <f t="shared" si="21"/>
        <v>841834</v>
      </c>
      <c r="DH18" s="140">
        <f t="shared" si="21"/>
        <v>886679</v>
      </c>
      <c r="DI18" s="140">
        <f t="shared" si="21"/>
        <v>897644</v>
      </c>
      <c r="DJ18" s="140">
        <f t="shared" si="21"/>
        <v>901529</v>
      </c>
      <c r="DK18" s="140">
        <f t="shared" si="21"/>
        <v>906917</v>
      </c>
      <c r="DL18" s="140">
        <f t="shared" si="21"/>
        <v>900995</v>
      </c>
      <c r="DM18" s="140">
        <f t="shared" si="21"/>
        <v>900995</v>
      </c>
      <c r="DN18" s="140">
        <f t="shared" si="21"/>
        <v>915292</v>
      </c>
      <c r="DO18" s="140">
        <f t="shared" si="21"/>
        <v>925268</v>
      </c>
      <c r="DP18" s="140">
        <f t="shared" si="21"/>
        <v>918140</v>
      </c>
      <c r="DQ18" s="140">
        <f t="shared" si="21"/>
        <v>922112</v>
      </c>
      <c r="DR18" s="140">
        <f t="shared" si="21"/>
        <v>931660</v>
      </c>
      <c r="DS18" s="140">
        <f t="shared" si="21"/>
        <v>922861</v>
      </c>
      <c r="DT18" s="140">
        <f t="shared" ref="DT18" si="22">SUM(DT8,DT13,DT16)</f>
        <v>922861</v>
      </c>
      <c r="DU18" s="140">
        <f t="shared" si="21"/>
        <v>930096</v>
      </c>
      <c r="DV18" s="140">
        <f t="shared" si="21"/>
        <v>935318</v>
      </c>
      <c r="DW18" s="140">
        <f t="shared" si="21"/>
        <v>937095</v>
      </c>
      <c r="DX18" s="140">
        <f t="shared" si="21"/>
        <v>924794</v>
      </c>
      <c r="DY18" s="140">
        <f t="shared" si="21"/>
        <v>932887</v>
      </c>
      <c r="DZ18" s="140">
        <f t="shared" si="21"/>
        <v>913192</v>
      </c>
      <c r="EA18" s="140">
        <f t="shared" ref="EA18" si="23">SUM(EA8,EA13,EA16)</f>
        <v>913192</v>
      </c>
      <c r="EB18" s="140">
        <f t="shared" si="21"/>
        <v>943764</v>
      </c>
      <c r="EC18" s="140">
        <f t="shared" si="21"/>
        <v>942074</v>
      </c>
      <c r="ED18" s="140">
        <f t="shared" si="21"/>
        <v>945916</v>
      </c>
      <c r="EE18" s="140">
        <f t="shared" si="21"/>
        <v>951003</v>
      </c>
      <c r="EF18" s="140">
        <f t="shared" si="21"/>
        <v>968237</v>
      </c>
      <c r="EG18" s="140">
        <f t="shared" si="21"/>
        <v>949684</v>
      </c>
      <c r="EH18" s="140">
        <f t="shared" si="21"/>
        <v>949684</v>
      </c>
      <c r="EI18" s="140">
        <f t="shared" si="21"/>
        <v>961840</v>
      </c>
      <c r="EJ18" s="140">
        <f t="shared" si="21"/>
        <v>969320</v>
      </c>
      <c r="EK18" s="140">
        <f t="shared" si="21"/>
        <v>957053</v>
      </c>
      <c r="EL18" s="140">
        <f t="shared" si="21"/>
        <v>953746</v>
      </c>
      <c r="EM18" s="140">
        <f t="shared" si="21"/>
        <v>948389</v>
      </c>
      <c r="EN18" s="140">
        <f t="shared" si="21"/>
        <v>944526</v>
      </c>
      <c r="EO18" s="140">
        <f t="shared" si="21"/>
        <v>944526</v>
      </c>
      <c r="EP18" s="140">
        <f t="shared" si="21"/>
        <v>933378</v>
      </c>
      <c r="EQ18" s="140">
        <f t="shared" si="21"/>
        <v>921646</v>
      </c>
      <c r="ER18" s="140">
        <f t="shared" ref="ER18:HC18" si="24">SUM(ER8,ER13,ER16)</f>
        <v>930720</v>
      </c>
      <c r="ES18" s="140">
        <f t="shared" si="24"/>
        <v>924436</v>
      </c>
      <c r="ET18" s="140">
        <f t="shared" si="24"/>
        <v>946811</v>
      </c>
      <c r="EU18" s="140">
        <f t="shared" si="24"/>
        <v>925174</v>
      </c>
      <c r="EV18" s="140">
        <f t="shared" si="24"/>
        <v>925174</v>
      </c>
      <c r="EW18" s="140">
        <f t="shared" si="24"/>
        <v>924857</v>
      </c>
      <c r="EX18" s="140">
        <f t="shared" si="24"/>
        <v>942490</v>
      </c>
      <c r="EY18" s="140">
        <f t="shared" si="24"/>
        <v>921840</v>
      </c>
      <c r="EZ18" s="140">
        <f t="shared" si="24"/>
        <v>913528</v>
      </c>
      <c r="FA18" s="140">
        <f t="shared" si="24"/>
        <v>911716</v>
      </c>
      <c r="FB18" s="140">
        <f t="shared" si="24"/>
        <v>878386</v>
      </c>
      <c r="FC18" s="140">
        <f t="shared" ref="FC18" si="25">SUM(FC8,FC13,FC16)</f>
        <v>878386</v>
      </c>
      <c r="FD18" s="140">
        <f t="shared" si="24"/>
        <v>902653</v>
      </c>
      <c r="FE18" s="140">
        <f t="shared" si="24"/>
        <v>900529</v>
      </c>
      <c r="FF18" s="140">
        <f>SUM(FF8,FF13,FF16)</f>
        <v>890690</v>
      </c>
      <c r="FG18" s="140">
        <f t="shared" si="24"/>
        <v>858467</v>
      </c>
      <c r="FH18" s="140">
        <f t="shared" si="24"/>
        <v>849755</v>
      </c>
      <c r="FI18" s="140">
        <f t="shared" si="24"/>
        <v>840183</v>
      </c>
      <c r="FJ18" s="140">
        <f t="shared" si="24"/>
        <v>840183</v>
      </c>
      <c r="FK18" s="140">
        <f t="shared" si="24"/>
        <v>839330</v>
      </c>
      <c r="FL18" s="140">
        <f t="shared" si="24"/>
        <v>843293</v>
      </c>
      <c r="FM18" s="140">
        <f t="shared" si="24"/>
        <v>841511</v>
      </c>
      <c r="FN18" s="140">
        <f t="shared" si="24"/>
        <v>840268</v>
      </c>
      <c r="FO18" s="140">
        <f t="shared" si="24"/>
        <v>835534</v>
      </c>
      <c r="FP18" s="140">
        <f t="shared" si="24"/>
        <v>827165</v>
      </c>
      <c r="FQ18" s="140">
        <f t="shared" ref="FQ18" si="26">SUM(FQ8,FQ13,FQ16)</f>
        <v>827165</v>
      </c>
      <c r="FR18" s="140">
        <f t="shared" si="24"/>
        <v>779466</v>
      </c>
      <c r="FS18" s="140">
        <f t="shared" si="24"/>
        <v>804998</v>
      </c>
      <c r="FT18" s="140">
        <f t="shared" si="24"/>
        <v>804625</v>
      </c>
      <c r="FU18" s="140">
        <f t="shared" si="24"/>
        <v>731109</v>
      </c>
      <c r="FV18" s="140">
        <f t="shared" si="24"/>
        <v>730666</v>
      </c>
      <c r="FW18" s="140">
        <f t="shared" si="24"/>
        <v>724188</v>
      </c>
      <c r="FX18" s="140">
        <f t="shared" ref="FX18" si="27">SUM(FX8,FX13,FX16)</f>
        <v>724188</v>
      </c>
      <c r="FY18" s="140">
        <f t="shared" si="24"/>
        <v>722483</v>
      </c>
      <c r="FZ18" s="140">
        <f t="shared" si="24"/>
        <v>666773</v>
      </c>
      <c r="GA18" s="140">
        <f t="shared" si="24"/>
        <v>668555</v>
      </c>
      <c r="GB18" s="140">
        <f t="shared" si="24"/>
        <v>662523</v>
      </c>
      <c r="GC18" s="140">
        <f t="shared" si="24"/>
        <v>716303</v>
      </c>
      <c r="GD18" s="140">
        <f t="shared" si="24"/>
        <v>649329</v>
      </c>
      <c r="GE18" s="140">
        <f t="shared" si="24"/>
        <v>649329</v>
      </c>
      <c r="GF18" s="140">
        <f t="shared" si="24"/>
        <v>659337</v>
      </c>
      <c r="GG18" s="140">
        <f t="shared" si="24"/>
        <v>632242</v>
      </c>
      <c r="GH18" s="140">
        <f t="shared" si="24"/>
        <v>626676</v>
      </c>
      <c r="GI18" s="140">
        <f t="shared" si="24"/>
        <v>621260</v>
      </c>
      <c r="GJ18" s="140">
        <f t="shared" si="24"/>
        <v>616594</v>
      </c>
      <c r="GK18" s="140">
        <f t="shared" si="24"/>
        <v>609973</v>
      </c>
      <c r="GL18" s="140">
        <f t="shared" ref="GL18" si="28">SUM(GL8,GL13,GL16)</f>
        <v>609973</v>
      </c>
      <c r="GM18" s="140">
        <f t="shared" si="24"/>
        <v>625625</v>
      </c>
      <c r="GN18" s="140">
        <f t="shared" si="24"/>
        <v>607820</v>
      </c>
      <c r="GO18" s="140">
        <f t="shared" si="24"/>
        <v>617783</v>
      </c>
      <c r="GP18" s="140">
        <f t="shared" si="24"/>
        <v>615061</v>
      </c>
      <c r="GQ18" s="140">
        <f t="shared" si="24"/>
        <v>611088</v>
      </c>
      <c r="GR18" s="140">
        <f t="shared" si="24"/>
        <v>607351</v>
      </c>
      <c r="GS18" s="140">
        <f t="shared" ref="GS18" si="29">SUM(GS8,GS13,GS16)</f>
        <v>607351</v>
      </c>
      <c r="GT18" s="140">
        <f t="shared" si="24"/>
        <v>564358</v>
      </c>
      <c r="GU18" s="140">
        <f t="shared" si="24"/>
        <v>575978</v>
      </c>
      <c r="GV18" s="140">
        <f t="shared" si="24"/>
        <v>574148</v>
      </c>
      <c r="GW18" s="140">
        <f t="shared" si="24"/>
        <v>570677</v>
      </c>
      <c r="GX18" s="140">
        <f t="shared" si="24"/>
        <v>573600</v>
      </c>
      <c r="GY18" s="140">
        <f t="shared" ref="GY18" si="30">SUM(GY8,GY13,GY16)</f>
        <v>566972</v>
      </c>
      <c r="GZ18" s="140">
        <f t="shared" si="24"/>
        <v>566972</v>
      </c>
      <c r="HA18" s="140">
        <f t="shared" si="24"/>
        <v>568110</v>
      </c>
      <c r="HB18" s="140">
        <f t="shared" si="24"/>
        <v>558123</v>
      </c>
      <c r="HC18" s="140">
        <f t="shared" si="24"/>
        <v>573479</v>
      </c>
      <c r="HD18" s="140">
        <f t="shared" ref="HD18:JO18" si="31">SUM(HD8,HD13,HD16)</f>
        <v>572182</v>
      </c>
      <c r="HE18" s="140">
        <f t="shared" ref="HE18" si="32">SUM(HE8,HE13,HE16)</f>
        <v>581556</v>
      </c>
      <c r="HF18" s="140">
        <f t="shared" si="31"/>
        <v>577864</v>
      </c>
      <c r="HG18" s="140">
        <f t="shared" si="31"/>
        <v>577864</v>
      </c>
      <c r="HH18" s="140">
        <f t="shared" si="31"/>
        <v>588122</v>
      </c>
      <c r="HI18" s="140">
        <f t="shared" si="31"/>
        <v>543530</v>
      </c>
      <c r="HJ18" s="140">
        <f t="shared" si="31"/>
        <v>542328</v>
      </c>
      <c r="HK18" s="140">
        <f t="shared" si="31"/>
        <v>542875</v>
      </c>
      <c r="HL18" s="140">
        <f t="shared" si="31"/>
        <v>543498</v>
      </c>
      <c r="HM18" s="140">
        <f t="shared" si="31"/>
        <v>540753</v>
      </c>
      <c r="HN18" s="140">
        <f t="shared" ref="HN18" si="33">SUM(HN8,HN13,HN16)</f>
        <v>540753</v>
      </c>
      <c r="HO18" s="140">
        <f t="shared" si="31"/>
        <v>557317</v>
      </c>
      <c r="HP18" s="140">
        <f t="shared" si="31"/>
        <v>563419</v>
      </c>
      <c r="HQ18" s="140">
        <f t="shared" si="31"/>
        <v>528062</v>
      </c>
      <c r="HR18" s="140">
        <f t="shared" si="31"/>
        <v>542459</v>
      </c>
      <c r="HS18" s="140">
        <f t="shared" si="31"/>
        <v>542602</v>
      </c>
      <c r="HT18" s="140">
        <f t="shared" si="31"/>
        <v>537638</v>
      </c>
      <c r="HU18" s="140">
        <f t="shared" ref="HU18" si="34">SUM(HU8,HU13,HU16)</f>
        <v>537638</v>
      </c>
      <c r="HV18" s="140">
        <f t="shared" si="31"/>
        <v>536644</v>
      </c>
      <c r="HW18" s="140">
        <f t="shared" si="31"/>
        <v>545446</v>
      </c>
      <c r="HX18" s="140">
        <f t="shared" si="31"/>
        <v>549832</v>
      </c>
      <c r="HY18" s="140">
        <f t="shared" si="31"/>
        <v>516823</v>
      </c>
      <c r="HZ18" s="140">
        <f t="shared" si="31"/>
        <v>519258</v>
      </c>
      <c r="IA18" s="140">
        <f t="shared" si="31"/>
        <v>515513</v>
      </c>
      <c r="IB18" s="140">
        <f t="shared" si="31"/>
        <v>515513</v>
      </c>
      <c r="IC18" s="140">
        <f t="shared" si="31"/>
        <v>522227</v>
      </c>
      <c r="ID18" s="140">
        <f t="shared" si="31"/>
        <v>531565</v>
      </c>
      <c r="IE18" s="140">
        <f t="shared" si="31"/>
        <v>529516</v>
      </c>
      <c r="IF18" s="140">
        <f t="shared" si="31"/>
        <v>483940</v>
      </c>
      <c r="IG18" s="140">
        <f t="shared" si="31"/>
        <v>479225</v>
      </c>
      <c r="IH18" s="140">
        <f t="shared" si="31"/>
        <v>476648</v>
      </c>
      <c r="II18" s="140">
        <f t="shared" si="31"/>
        <v>476648</v>
      </c>
      <c r="IJ18" s="140">
        <f t="shared" ref="IJ18:IK18" si="35">SUM(IJ8,IJ13,IJ16)</f>
        <v>476561</v>
      </c>
      <c r="IK18" s="140">
        <f t="shared" si="35"/>
        <v>496583</v>
      </c>
      <c r="IL18" s="140">
        <f t="shared" si="31"/>
        <v>0</v>
      </c>
      <c r="IM18" s="140">
        <f t="shared" si="31"/>
        <v>0</v>
      </c>
      <c r="IN18" s="140">
        <f t="shared" si="31"/>
        <v>0</v>
      </c>
      <c r="IO18" s="140">
        <f t="shared" si="31"/>
        <v>0</v>
      </c>
      <c r="IP18" s="140">
        <f t="shared" si="31"/>
        <v>0</v>
      </c>
      <c r="IQ18" s="140">
        <f t="shared" si="31"/>
        <v>0</v>
      </c>
      <c r="IR18" s="140">
        <f t="shared" si="31"/>
        <v>0</v>
      </c>
      <c r="IS18" s="140">
        <f t="shared" si="31"/>
        <v>0</v>
      </c>
      <c r="IT18" s="140">
        <f t="shared" si="31"/>
        <v>0</v>
      </c>
      <c r="IU18" s="140">
        <f t="shared" si="31"/>
        <v>0</v>
      </c>
      <c r="IV18" s="140">
        <f t="shared" si="31"/>
        <v>0</v>
      </c>
      <c r="IW18" s="140">
        <f t="shared" si="31"/>
        <v>0</v>
      </c>
      <c r="IX18" s="140">
        <f t="shared" si="31"/>
        <v>0</v>
      </c>
      <c r="IY18" s="140">
        <f t="shared" si="31"/>
        <v>0</v>
      </c>
      <c r="IZ18" s="140">
        <f t="shared" si="31"/>
        <v>0</v>
      </c>
      <c r="JA18" s="140">
        <f t="shared" si="31"/>
        <v>0</v>
      </c>
      <c r="JB18" s="140">
        <f t="shared" si="31"/>
        <v>0</v>
      </c>
      <c r="JC18" s="140">
        <f t="shared" si="31"/>
        <v>0</v>
      </c>
      <c r="JD18" s="140">
        <f t="shared" si="31"/>
        <v>0</v>
      </c>
      <c r="JE18" s="140">
        <f t="shared" si="31"/>
        <v>0</v>
      </c>
      <c r="JF18" s="140">
        <f t="shared" si="31"/>
        <v>0</v>
      </c>
      <c r="JG18" s="140">
        <f t="shared" si="31"/>
        <v>0</v>
      </c>
      <c r="JH18" s="140">
        <f t="shared" si="31"/>
        <v>0</v>
      </c>
      <c r="JI18" s="140">
        <f t="shared" si="31"/>
        <v>0</v>
      </c>
      <c r="JJ18" s="140">
        <f t="shared" si="31"/>
        <v>0</v>
      </c>
      <c r="JK18" s="140">
        <f t="shared" si="31"/>
        <v>0</v>
      </c>
      <c r="JL18" s="140">
        <f t="shared" si="31"/>
        <v>0</v>
      </c>
      <c r="JM18" s="140">
        <f t="shared" si="31"/>
        <v>0</v>
      </c>
      <c r="JN18" s="140">
        <f t="shared" si="31"/>
        <v>0</v>
      </c>
      <c r="JO18" s="140">
        <f t="shared" si="31"/>
        <v>0</v>
      </c>
      <c r="JP18" s="140">
        <f t="shared" ref="JP18:MA18" si="36">SUM(JP8,JP13,JP16)</f>
        <v>0</v>
      </c>
      <c r="JQ18" s="140">
        <f t="shared" si="36"/>
        <v>0</v>
      </c>
      <c r="JR18" s="140">
        <f t="shared" si="36"/>
        <v>0</v>
      </c>
      <c r="JS18" s="140">
        <f t="shared" si="36"/>
        <v>0</v>
      </c>
      <c r="JT18" s="140">
        <f t="shared" si="36"/>
        <v>0</v>
      </c>
      <c r="JU18" s="140">
        <f t="shared" si="36"/>
        <v>0</v>
      </c>
      <c r="JV18" s="140">
        <f t="shared" si="36"/>
        <v>0</v>
      </c>
      <c r="JW18" s="140">
        <f t="shared" si="36"/>
        <v>0</v>
      </c>
      <c r="JX18" s="140">
        <f t="shared" si="36"/>
        <v>0</v>
      </c>
      <c r="JY18" s="140">
        <f t="shared" si="36"/>
        <v>0</v>
      </c>
      <c r="JZ18" s="140">
        <f t="shared" si="36"/>
        <v>0</v>
      </c>
      <c r="KA18" s="140">
        <f t="shared" si="36"/>
        <v>0</v>
      </c>
      <c r="KB18" s="140">
        <f t="shared" si="36"/>
        <v>0</v>
      </c>
      <c r="KC18" s="140">
        <f t="shared" si="36"/>
        <v>0</v>
      </c>
      <c r="KD18" s="140">
        <f t="shared" si="36"/>
        <v>0</v>
      </c>
      <c r="KE18" s="140">
        <f t="shared" si="36"/>
        <v>0</v>
      </c>
      <c r="KF18" s="140">
        <f t="shared" si="36"/>
        <v>0</v>
      </c>
      <c r="KG18" s="140">
        <f t="shared" si="36"/>
        <v>0</v>
      </c>
      <c r="KH18" s="140">
        <f t="shared" si="36"/>
        <v>0</v>
      </c>
      <c r="KI18" s="140">
        <f t="shared" si="36"/>
        <v>0</v>
      </c>
      <c r="KJ18" s="140">
        <f t="shared" si="36"/>
        <v>0</v>
      </c>
      <c r="KK18" s="140">
        <f t="shared" si="36"/>
        <v>0</v>
      </c>
      <c r="KL18" s="140">
        <f t="shared" si="36"/>
        <v>0</v>
      </c>
      <c r="KM18" s="140">
        <f t="shared" si="36"/>
        <v>0</v>
      </c>
      <c r="KN18" s="140">
        <f t="shared" si="36"/>
        <v>0</v>
      </c>
      <c r="KO18" s="140">
        <f t="shared" si="36"/>
        <v>0</v>
      </c>
      <c r="KP18" s="140">
        <f t="shared" si="36"/>
        <v>0</v>
      </c>
      <c r="KQ18" s="140">
        <f t="shared" si="36"/>
        <v>0</v>
      </c>
      <c r="KR18" s="140">
        <f t="shared" si="36"/>
        <v>0</v>
      </c>
      <c r="KS18" s="140">
        <f t="shared" si="36"/>
        <v>0</v>
      </c>
      <c r="KT18" s="140">
        <f t="shared" si="36"/>
        <v>0</v>
      </c>
      <c r="KU18" s="140">
        <f t="shared" si="36"/>
        <v>0</v>
      </c>
      <c r="KV18" s="140">
        <f t="shared" si="36"/>
        <v>0</v>
      </c>
      <c r="KW18" s="140">
        <f t="shared" si="36"/>
        <v>0</v>
      </c>
      <c r="KX18" s="140">
        <f t="shared" si="36"/>
        <v>0</v>
      </c>
      <c r="KY18" s="140">
        <f t="shared" si="36"/>
        <v>0</v>
      </c>
      <c r="KZ18" s="140">
        <f t="shared" si="36"/>
        <v>0</v>
      </c>
      <c r="LA18" s="140">
        <f t="shared" si="36"/>
        <v>0</v>
      </c>
      <c r="LB18" s="140">
        <f t="shared" si="36"/>
        <v>0</v>
      </c>
      <c r="LC18" s="140">
        <f t="shared" si="36"/>
        <v>0</v>
      </c>
      <c r="LD18" s="140">
        <f t="shared" si="36"/>
        <v>0</v>
      </c>
      <c r="LE18" s="140">
        <f t="shared" si="36"/>
        <v>0</v>
      </c>
      <c r="LF18" s="140">
        <f t="shared" si="36"/>
        <v>0</v>
      </c>
      <c r="LG18" s="140">
        <f t="shared" si="36"/>
        <v>0</v>
      </c>
      <c r="LH18" s="140">
        <f t="shared" si="36"/>
        <v>0</v>
      </c>
      <c r="LI18" s="140">
        <f t="shared" si="36"/>
        <v>0</v>
      </c>
      <c r="LJ18" s="140">
        <f t="shared" si="36"/>
        <v>0</v>
      </c>
      <c r="LK18" s="140">
        <f t="shared" si="36"/>
        <v>0</v>
      </c>
      <c r="LL18" s="140">
        <f t="shared" si="36"/>
        <v>0</v>
      </c>
      <c r="LM18" s="140">
        <f t="shared" si="36"/>
        <v>0</v>
      </c>
      <c r="LN18" s="140">
        <f t="shared" si="36"/>
        <v>0</v>
      </c>
      <c r="LO18" s="140">
        <f t="shared" si="36"/>
        <v>0</v>
      </c>
      <c r="LP18" s="140">
        <f t="shared" si="36"/>
        <v>0</v>
      </c>
      <c r="LQ18" s="140">
        <f t="shared" si="36"/>
        <v>0</v>
      </c>
      <c r="LR18" s="140">
        <f t="shared" si="36"/>
        <v>0</v>
      </c>
      <c r="LS18" s="140">
        <f t="shared" si="36"/>
        <v>0</v>
      </c>
      <c r="LT18" s="140">
        <f t="shared" si="36"/>
        <v>0</v>
      </c>
      <c r="LU18" s="140">
        <f t="shared" si="36"/>
        <v>0</v>
      </c>
      <c r="LV18" s="140">
        <f t="shared" si="36"/>
        <v>0</v>
      </c>
      <c r="LW18" s="140">
        <f t="shared" si="36"/>
        <v>0</v>
      </c>
      <c r="LX18" s="140">
        <f t="shared" si="36"/>
        <v>0</v>
      </c>
      <c r="LY18" s="140">
        <f t="shared" si="36"/>
        <v>0</v>
      </c>
      <c r="LZ18" s="140">
        <f t="shared" si="36"/>
        <v>0</v>
      </c>
      <c r="MA18" s="140">
        <f t="shared" si="36"/>
        <v>0</v>
      </c>
      <c r="MB18" s="140">
        <f t="shared" ref="MB18:NT18" si="37">SUM(MB8,MB13,MB16)</f>
        <v>0</v>
      </c>
      <c r="MC18" s="140">
        <f t="shared" si="37"/>
        <v>0</v>
      </c>
      <c r="MD18" s="140">
        <f t="shared" si="37"/>
        <v>0</v>
      </c>
      <c r="ME18" s="140">
        <f t="shared" si="37"/>
        <v>0</v>
      </c>
      <c r="MF18" s="140">
        <f t="shared" si="37"/>
        <v>0</v>
      </c>
      <c r="MG18" s="140">
        <f t="shared" si="37"/>
        <v>0</v>
      </c>
      <c r="MH18" s="140">
        <f t="shared" si="37"/>
        <v>0</v>
      </c>
      <c r="MI18" s="140">
        <f t="shared" si="37"/>
        <v>0</v>
      </c>
      <c r="MJ18" s="140">
        <f t="shared" si="37"/>
        <v>0</v>
      </c>
      <c r="MK18" s="140">
        <f t="shared" si="37"/>
        <v>0</v>
      </c>
      <c r="ML18" s="140">
        <f t="shared" si="37"/>
        <v>0</v>
      </c>
      <c r="MM18" s="140">
        <f t="shared" si="37"/>
        <v>0</v>
      </c>
      <c r="MN18" s="140">
        <f t="shared" si="37"/>
        <v>0</v>
      </c>
      <c r="MO18" s="140">
        <f t="shared" si="37"/>
        <v>0</v>
      </c>
      <c r="MP18" s="140">
        <f t="shared" si="37"/>
        <v>0</v>
      </c>
      <c r="MQ18" s="140">
        <f t="shared" si="37"/>
        <v>0</v>
      </c>
      <c r="MR18" s="140">
        <f t="shared" si="37"/>
        <v>0</v>
      </c>
      <c r="MS18" s="140">
        <f t="shared" si="37"/>
        <v>0</v>
      </c>
      <c r="MT18" s="140">
        <f t="shared" si="37"/>
        <v>0</v>
      </c>
      <c r="MU18" s="140">
        <f t="shared" si="37"/>
        <v>0</v>
      </c>
      <c r="MV18" s="140">
        <f t="shared" si="37"/>
        <v>0</v>
      </c>
      <c r="MW18" s="140">
        <f t="shared" si="37"/>
        <v>0</v>
      </c>
      <c r="MX18" s="140">
        <f t="shared" si="37"/>
        <v>0</v>
      </c>
      <c r="MY18" s="140">
        <f t="shared" si="37"/>
        <v>0</v>
      </c>
      <c r="MZ18" s="140">
        <f t="shared" si="37"/>
        <v>0</v>
      </c>
      <c r="NA18" s="140">
        <f t="shared" si="37"/>
        <v>0</v>
      </c>
      <c r="NB18" s="140">
        <f t="shared" si="37"/>
        <v>0</v>
      </c>
      <c r="NC18" s="140">
        <f t="shared" si="37"/>
        <v>0</v>
      </c>
      <c r="ND18" s="140">
        <f t="shared" si="37"/>
        <v>0</v>
      </c>
      <c r="NE18" s="140">
        <f t="shared" si="37"/>
        <v>0</v>
      </c>
      <c r="NF18" s="140">
        <f t="shared" si="37"/>
        <v>0</v>
      </c>
      <c r="NG18" s="140">
        <f t="shared" si="37"/>
        <v>0</v>
      </c>
      <c r="NH18" s="140">
        <f t="shared" si="37"/>
        <v>0</v>
      </c>
      <c r="NI18" s="140">
        <f t="shared" si="37"/>
        <v>0</v>
      </c>
      <c r="NJ18" s="140">
        <f t="shared" si="37"/>
        <v>0</v>
      </c>
      <c r="NK18" s="140">
        <f t="shared" si="37"/>
        <v>0</v>
      </c>
      <c r="NL18" s="140">
        <f t="shared" si="37"/>
        <v>0</v>
      </c>
      <c r="NM18" s="140">
        <f t="shared" si="37"/>
        <v>0</v>
      </c>
      <c r="NN18" s="140">
        <f t="shared" si="37"/>
        <v>0</v>
      </c>
      <c r="NO18" s="140">
        <f t="shared" si="37"/>
        <v>0</v>
      </c>
      <c r="NP18" s="140">
        <f t="shared" si="37"/>
        <v>0</v>
      </c>
      <c r="NQ18" s="140">
        <f t="shared" si="37"/>
        <v>0</v>
      </c>
      <c r="NR18" s="140">
        <f t="shared" si="37"/>
        <v>0</v>
      </c>
      <c r="NS18" s="140">
        <f t="shared" si="37"/>
        <v>0</v>
      </c>
      <c r="NT18" s="140">
        <f t="shared" si="37"/>
        <v>0</v>
      </c>
    </row>
    <row r="19" spans="1:384" ht="17.25" hidden="1" thickBot="1" x14ac:dyDescent="0.65">
      <c r="B19" s="2" t="s">
        <v>73</v>
      </c>
      <c r="H19" s="193"/>
      <c r="I19" s="194"/>
      <c r="J19" s="195"/>
      <c r="K19" s="195"/>
      <c r="L19" s="195"/>
      <c r="M19" s="195"/>
      <c r="N19" s="195"/>
      <c r="O19" s="195"/>
      <c r="P19" s="195"/>
      <c r="Q19" s="195"/>
      <c r="R19" s="7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  <c r="CT19" s="196"/>
      <c r="CU19" s="196"/>
      <c r="CV19" s="196"/>
      <c r="CW19" s="196"/>
      <c r="CX19" s="196"/>
      <c r="CY19" s="196"/>
      <c r="CZ19" s="196"/>
      <c r="DA19" s="196"/>
      <c r="DB19" s="196"/>
      <c r="DC19" s="196"/>
      <c r="DD19" s="196"/>
      <c r="DE19" s="196"/>
      <c r="DF19" s="196"/>
      <c r="DG19" s="196"/>
      <c r="DH19" s="196"/>
      <c r="DI19" s="196"/>
      <c r="DJ19" s="196"/>
      <c r="DK19" s="196"/>
      <c r="DL19" s="196"/>
      <c r="DM19" s="196"/>
      <c r="DN19" s="196"/>
      <c r="DO19" s="196"/>
      <c r="DP19" s="196"/>
      <c r="DQ19" s="196"/>
      <c r="DR19" s="196"/>
      <c r="DS19" s="196"/>
      <c r="DT19" s="196"/>
      <c r="DU19" s="196"/>
      <c r="DV19" s="196"/>
      <c r="DW19" s="196"/>
      <c r="DX19" s="196"/>
      <c r="DY19" s="196"/>
      <c r="DZ19" s="196"/>
      <c r="EA19" s="196"/>
      <c r="EB19" s="196"/>
      <c r="EC19" s="196"/>
      <c r="ED19" s="196"/>
      <c r="EE19" s="196"/>
      <c r="EF19" s="196"/>
      <c r="EG19" s="196"/>
      <c r="EH19" s="196"/>
      <c r="EI19" s="196"/>
      <c r="EJ19" s="196"/>
      <c r="EK19" s="196"/>
      <c r="EL19" s="196"/>
      <c r="EM19" s="196"/>
      <c r="EN19" s="196"/>
      <c r="EO19" s="196"/>
      <c r="EP19" s="196"/>
      <c r="EQ19" s="196"/>
      <c r="ER19" s="196"/>
      <c r="ES19" s="196"/>
      <c r="ET19" s="196"/>
      <c r="EU19" s="196"/>
      <c r="EV19" s="196"/>
      <c r="EW19" s="196"/>
      <c r="EX19" s="196"/>
      <c r="EY19" s="196"/>
      <c r="EZ19" s="196"/>
      <c r="FA19" s="196"/>
      <c r="FB19" s="196"/>
      <c r="FC19" s="196"/>
      <c r="FD19" s="196"/>
      <c r="FE19" s="196"/>
      <c r="FF19" s="196"/>
      <c r="FG19" s="196"/>
      <c r="FH19" s="196"/>
      <c r="FI19" s="196"/>
      <c r="FJ19" s="196"/>
      <c r="FK19" s="196"/>
      <c r="FL19" s="196"/>
      <c r="FM19" s="196"/>
      <c r="FN19" s="196"/>
      <c r="FO19" s="196"/>
      <c r="FP19" s="196"/>
      <c r="FQ19" s="196"/>
      <c r="FR19" s="196"/>
      <c r="FS19" s="196"/>
      <c r="FT19" s="196"/>
      <c r="FU19" s="196"/>
      <c r="FV19" s="196"/>
      <c r="FW19" s="196"/>
      <c r="FX19" s="196"/>
      <c r="FY19" s="196"/>
      <c r="FZ19" s="196"/>
      <c r="GA19" s="196"/>
      <c r="GB19" s="196"/>
      <c r="GC19" s="196"/>
      <c r="GD19" s="196"/>
      <c r="GE19" s="196"/>
      <c r="GF19" s="196"/>
      <c r="GG19" s="196"/>
      <c r="GH19" s="196"/>
      <c r="GI19" s="196"/>
      <c r="GJ19" s="196"/>
      <c r="GK19" s="196"/>
      <c r="GL19" s="196"/>
      <c r="GM19" s="196"/>
      <c r="GN19" s="196"/>
      <c r="GO19" s="196"/>
      <c r="GP19" s="196"/>
      <c r="GQ19" s="196"/>
      <c r="GR19" s="196"/>
      <c r="GS19" s="196"/>
      <c r="GT19" s="196"/>
      <c r="GU19" s="196"/>
      <c r="GV19" s="196"/>
      <c r="GW19" s="196"/>
      <c r="GX19" s="196"/>
      <c r="GY19" s="196"/>
      <c r="GZ19" s="196"/>
      <c r="HA19" s="196"/>
      <c r="HB19" s="196"/>
      <c r="HC19" s="196"/>
      <c r="HD19" s="196"/>
      <c r="HE19" s="196"/>
      <c r="HF19" s="196"/>
      <c r="HG19" s="196"/>
      <c r="HH19" s="196"/>
      <c r="HI19" s="196"/>
      <c r="HJ19" s="196"/>
      <c r="HK19" s="196"/>
      <c r="HL19" s="196"/>
      <c r="HM19" s="196"/>
      <c r="HN19" s="196"/>
      <c r="HO19" s="196"/>
      <c r="HP19" s="196"/>
      <c r="HQ19" s="196"/>
      <c r="HR19" s="196"/>
      <c r="HS19" s="196"/>
      <c r="HT19" s="196"/>
      <c r="HU19" s="196"/>
      <c r="HV19" s="196"/>
      <c r="HW19" s="196"/>
      <c r="HX19" s="196"/>
      <c r="HY19" s="196"/>
      <c r="HZ19" s="196"/>
      <c r="IA19" s="196"/>
      <c r="IB19" s="196"/>
      <c r="IC19" s="196"/>
      <c r="ID19" s="196"/>
      <c r="IE19" s="196"/>
      <c r="IF19" s="196"/>
      <c r="IG19" s="196"/>
      <c r="IH19" s="196"/>
      <c r="II19" s="196"/>
      <c r="IJ19" s="196"/>
      <c r="IK19" s="196"/>
      <c r="IL19" s="196"/>
      <c r="IM19" s="196"/>
      <c r="IN19" s="196"/>
      <c r="IO19" s="196"/>
      <c r="IP19" s="196"/>
      <c r="IQ19" s="196"/>
      <c r="IR19" s="196"/>
      <c r="IS19" s="196"/>
      <c r="IT19" s="196"/>
      <c r="IU19" s="196"/>
      <c r="IV19" s="196"/>
      <c r="IW19" s="196"/>
      <c r="IX19" s="196"/>
      <c r="IY19" s="196"/>
      <c r="IZ19" s="196"/>
      <c r="JA19" s="196"/>
      <c r="JB19" s="196"/>
      <c r="JC19" s="196"/>
      <c r="JD19" s="196"/>
      <c r="JE19" s="196"/>
      <c r="JF19" s="196"/>
      <c r="JG19" s="196"/>
      <c r="JH19" s="196"/>
      <c r="JI19" s="196"/>
      <c r="JJ19" s="196"/>
      <c r="JK19" s="196"/>
      <c r="JL19" s="196"/>
      <c r="JM19" s="196"/>
      <c r="JN19" s="196"/>
      <c r="JO19" s="196"/>
      <c r="JP19" s="196"/>
      <c r="JQ19" s="196"/>
      <c r="JR19" s="196"/>
      <c r="JS19" s="196"/>
      <c r="JT19" s="196"/>
      <c r="JU19" s="196"/>
      <c r="JV19" s="196"/>
      <c r="JW19" s="196"/>
      <c r="JX19" s="196"/>
      <c r="JY19" s="196"/>
      <c r="JZ19" s="196"/>
      <c r="KA19" s="196"/>
      <c r="KB19" s="196"/>
      <c r="KC19" s="196"/>
      <c r="KD19" s="196"/>
      <c r="KE19" s="196"/>
      <c r="KF19" s="196"/>
      <c r="KG19" s="196"/>
      <c r="KH19" s="196"/>
      <c r="KI19" s="196"/>
      <c r="KJ19" s="196"/>
      <c r="KK19" s="196"/>
      <c r="KL19" s="196"/>
      <c r="KM19" s="196"/>
      <c r="KN19" s="196"/>
      <c r="KO19" s="196"/>
      <c r="KP19" s="196"/>
      <c r="KQ19" s="196"/>
      <c r="KR19" s="196"/>
      <c r="KS19" s="196"/>
      <c r="KT19" s="196"/>
      <c r="KU19" s="196"/>
      <c r="KV19" s="196"/>
      <c r="KW19" s="196"/>
      <c r="KX19" s="196"/>
      <c r="KY19" s="196"/>
      <c r="KZ19" s="196"/>
      <c r="LA19" s="196"/>
      <c r="LB19" s="196"/>
      <c r="LC19" s="196"/>
      <c r="LD19" s="196"/>
      <c r="LE19" s="196"/>
      <c r="LF19" s="196"/>
      <c r="LG19" s="196"/>
      <c r="LH19" s="196"/>
      <c r="LI19" s="196"/>
      <c r="LJ19" s="196"/>
      <c r="LK19" s="196"/>
      <c r="LL19" s="196"/>
      <c r="LM19" s="196"/>
      <c r="LN19" s="196"/>
      <c r="LO19" s="196"/>
      <c r="LP19" s="196"/>
      <c r="LQ19" s="196"/>
      <c r="LR19" s="196"/>
      <c r="LS19" s="196"/>
      <c r="LT19" s="196"/>
      <c r="LU19" s="196"/>
      <c r="LV19" s="196"/>
      <c r="LW19" s="196"/>
      <c r="LX19" s="196"/>
      <c r="LY19" s="196"/>
      <c r="LZ19" s="196"/>
      <c r="MA19" s="196"/>
      <c r="MB19" s="196"/>
      <c r="MC19" s="196"/>
      <c r="MD19" s="196"/>
      <c r="ME19" s="196"/>
      <c r="MF19" s="196"/>
      <c r="MG19" s="196"/>
      <c r="MH19" s="196"/>
      <c r="MI19" s="196"/>
      <c r="MJ19" s="196"/>
      <c r="MK19" s="196"/>
      <c r="ML19" s="196"/>
      <c r="MM19" s="196"/>
      <c r="MN19" s="196"/>
      <c r="MO19" s="196"/>
      <c r="MP19" s="196"/>
      <c r="MQ19" s="196"/>
      <c r="MR19" s="196"/>
      <c r="MS19" s="196"/>
      <c r="MT19" s="196"/>
      <c r="MU19" s="196"/>
      <c r="MV19" s="196"/>
      <c r="MW19" s="196"/>
      <c r="MX19" s="196"/>
      <c r="MY19" s="196"/>
      <c r="MZ19" s="196"/>
      <c r="NA19" s="196"/>
      <c r="NB19" s="196"/>
      <c r="NC19" s="196"/>
      <c r="ND19" s="196"/>
      <c r="NE19" s="196"/>
      <c r="NF19" s="196"/>
      <c r="NG19" s="196"/>
      <c r="NH19" s="196"/>
      <c r="NI19" s="196"/>
      <c r="NJ19" s="196"/>
      <c r="NK19" s="196"/>
      <c r="NL19" s="196"/>
      <c r="NM19" s="196"/>
      <c r="NN19" s="196"/>
      <c r="NO19" s="196"/>
      <c r="NP19" s="196"/>
      <c r="NQ19" s="196"/>
      <c r="NR19" s="196"/>
      <c r="NS19" s="196"/>
      <c r="NT19" s="196"/>
    </row>
    <row r="20" spans="1:384" ht="17.25" hidden="1" thickBot="1" x14ac:dyDescent="0.65">
      <c r="B20" s="2"/>
      <c r="I20" s="35"/>
      <c r="Q20" s="7"/>
      <c r="R20" s="7"/>
    </row>
    <row r="21" spans="1:384" ht="17.25" hidden="1" customHeight="1" thickTop="1" thickBot="1" x14ac:dyDescent="0.65">
      <c r="B21" s="310" t="s">
        <v>1</v>
      </c>
      <c r="C21" s="312" t="s">
        <v>2</v>
      </c>
      <c r="D21" s="312" t="s">
        <v>3</v>
      </c>
      <c r="E21" s="296" t="s">
        <v>0</v>
      </c>
      <c r="F21" s="296" t="s">
        <v>54</v>
      </c>
      <c r="G21" s="317" t="s">
        <v>44</v>
      </c>
      <c r="H21" s="302" t="s">
        <v>4</v>
      </c>
      <c r="I21" s="304" t="s">
        <v>29</v>
      </c>
      <c r="J21" s="336" t="s">
        <v>5</v>
      </c>
      <c r="K21" s="336"/>
      <c r="L21" s="336"/>
      <c r="M21" s="336"/>
      <c r="N21" s="336"/>
      <c r="O21" s="336"/>
      <c r="P21" s="302" t="s">
        <v>6</v>
      </c>
      <c r="Q21" s="328"/>
      <c r="R21" s="7"/>
      <c r="S21" s="27">
        <v>45292</v>
      </c>
      <c r="T21" s="26">
        <v>45293</v>
      </c>
      <c r="U21" s="26">
        <v>45294</v>
      </c>
      <c r="V21" s="26">
        <v>45295</v>
      </c>
      <c r="W21" s="26">
        <v>45296</v>
      </c>
      <c r="X21" s="26">
        <v>45297</v>
      </c>
      <c r="Y21" s="26">
        <v>45298</v>
      </c>
      <c r="Z21" s="26">
        <v>45299</v>
      </c>
      <c r="AA21" s="26">
        <v>45300</v>
      </c>
      <c r="AB21" s="26">
        <v>45301</v>
      </c>
      <c r="AC21" s="26">
        <v>45302</v>
      </c>
      <c r="AD21" s="26">
        <v>45303</v>
      </c>
      <c r="AE21" s="26">
        <v>45304</v>
      </c>
      <c r="AF21" s="26">
        <v>45305</v>
      </c>
      <c r="AG21" s="26">
        <v>45306</v>
      </c>
      <c r="AH21" s="26">
        <v>45307</v>
      </c>
      <c r="AI21" s="26">
        <v>45308</v>
      </c>
      <c r="AJ21" s="26">
        <v>45309</v>
      </c>
      <c r="AK21" s="26">
        <v>45310</v>
      </c>
      <c r="AL21" s="26">
        <v>45311</v>
      </c>
      <c r="AM21" s="26">
        <v>45312</v>
      </c>
      <c r="AN21" s="26">
        <v>45313</v>
      </c>
      <c r="AO21" s="26">
        <v>45314</v>
      </c>
      <c r="AP21" s="26">
        <v>45315</v>
      </c>
      <c r="AQ21" s="26">
        <v>45316</v>
      </c>
      <c r="AR21" s="26">
        <v>45317</v>
      </c>
      <c r="AS21" s="26">
        <v>45318</v>
      </c>
      <c r="AT21" s="26">
        <v>45319</v>
      </c>
      <c r="AU21" s="26">
        <v>45320</v>
      </c>
      <c r="AV21" s="26">
        <v>45321</v>
      </c>
      <c r="AW21" s="26">
        <v>45322</v>
      </c>
      <c r="AX21" s="26">
        <v>45323</v>
      </c>
      <c r="AY21" s="26">
        <v>45324</v>
      </c>
      <c r="AZ21" s="26">
        <v>45325</v>
      </c>
      <c r="BA21" s="26">
        <v>45326</v>
      </c>
      <c r="BB21" s="26">
        <v>45327</v>
      </c>
      <c r="BC21" s="26">
        <v>45328</v>
      </c>
      <c r="BD21" s="26">
        <v>45329</v>
      </c>
      <c r="BE21" s="26">
        <v>45330</v>
      </c>
      <c r="BF21" s="26">
        <v>45331</v>
      </c>
      <c r="BG21" s="26">
        <v>45332</v>
      </c>
      <c r="BH21" s="26">
        <v>45333</v>
      </c>
      <c r="BI21" s="26">
        <v>45334</v>
      </c>
      <c r="BJ21" s="26">
        <v>45335</v>
      </c>
      <c r="BK21" s="26">
        <v>45336</v>
      </c>
      <c r="BL21" s="26">
        <v>45337</v>
      </c>
      <c r="BM21" s="26">
        <v>45338</v>
      </c>
      <c r="BN21" s="26">
        <v>45339</v>
      </c>
      <c r="BO21" s="26">
        <v>45340</v>
      </c>
      <c r="BP21" s="26">
        <v>45341</v>
      </c>
      <c r="BQ21" s="26">
        <v>45342</v>
      </c>
      <c r="BR21" s="26">
        <v>45343</v>
      </c>
      <c r="BS21" s="26">
        <v>45344</v>
      </c>
      <c r="BT21" s="26">
        <v>45345</v>
      </c>
      <c r="BU21" s="26">
        <v>45346</v>
      </c>
      <c r="BV21" s="26">
        <v>45347</v>
      </c>
      <c r="BW21" s="26">
        <v>45348</v>
      </c>
      <c r="BX21" s="26">
        <v>45349</v>
      </c>
      <c r="BY21" s="26">
        <v>45350</v>
      </c>
      <c r="BZ21" s="26">
        <v>45351</v>
      </c>
      <c r="CA21" s="26">
        <v>45352</v>
      </c>
      <c r="CB21" s="26">
        <v>45353</v>
      </c>
      <c r="CC21" s="26">
        <v>45354</v>
      </c>
      <c r="CD21" s="26">
        <v>45355</v>
      </c>
      <c r="CE21" s="26">
        <v>45356</v>
      </c>
      <c r="CF21" s="26">
        <v>45357</v>
      </c>
      <c r="CG21" s="26">
        <v>45358</v>
      </c>
      <c r="CH21" s="26">
        <v>45359</v>
      </c>
      <c r="CI21" s="26">
        <v>45360</v>
      </c>
      <c r="CJ21" s="26">
        <v>45361</v>
      </c>
      <c r="CK21" s="26">
        <v>45362</v>
      </c>
      <c r="CL21" s="26">
        <v>45363</v>
      </c>
      <c r="CM21" s="26">
        <v>45364</v>
      </c>
      <c r="CN21" s="26">
        <v>45365</v>
      </c>
      <c r="CO21" s="26">
        <v>45366</v>
      </c>
      <c r="CP21" s="26">
        <v>45367</v>
      </c>
      <c r="CQ21" s="26">
        <v>45368</v>
      </c>
      <c r="CR21" s="26">
        <v>45369</v>
      </c>
      <c r="CS21" s="26">
        <v>45370</v>
      </c>
      <c r="CT21" s="26">
        <v>45371</v>
      </c>
      <c r="CU21" s="26">
        <v>45372</v>
      </c>
      <c r="CV21" s="26">
        <v>45373</v>
      </c>
      <c r="CW21" s="26">
        <v>45374</v>
      </c>
      <c r="CX21" s="26">
        <v>45375</v>
      </c>
      <c r="CY21" s="26">
        <v>45376</v>
      </c>
      <c r="CZ21" s="26">
        <v>45377</v>
      </c>
      <c r="DA21" s="26">
        <v>45378</v>
      </c>
      <c r="DB21" s="26">
        <v>45379</v>
      </c>
      <c r="DC21" s="26">
        <v>45380</v>
      </c>
      <c r="DD21" s="26">
        <v>45381</v>
      </c>
      <c r="DE21" s="26">
        <v>45382</v>
      </c>
      <c r="DF21" s="26">
        <v>45383</v>
      </c>
      <c r="DG21" s="26">
        <v>45384</v>
      </c>
      <c r="DH21" s="26">
        <v>45385</v>
      </c>
      <c r="DI21" s="26">
        <v>45386</v>
      </c>
      <c r="DJ21" s="26">
        <v>45387</v>
      </c>
      <c r="DK21" s="26">
        <v>45388</v>
      </c>
      <c r="DL21" s="26">
        <v>45389</v>
      </c>
      <c r="DM21" s="26">
        <v>45390</v>
      </c>
      <c r="DN21" s="26">
        <v>45391</v>
      </c>
      <c r="DO21" s="26">
        <v>45392</v>
      </c>
      <c r="DP21" s="26">
        <v>45393</v>
      </c>
      <c r="DQ21" s="26">
        <v>45394</v>
      </c>
      <c r="DR21" s="26">
        <v>45395</v>
      </c>
      <c r="DS21" s="26">
        <v>45396</v>
      </c>
      <c r="DT21" s="26">
        <v>45397</v>
      </c>
      <c r="DU21" s="26">
        <v>45398</v>
      </c>
      <c r="DV21" s="26">
        <v>45399</v>
      </c>
      <c r="DW21" s="26">
        <v>45400</v>
      </c>
      <c r="DX21" s="26">
        <v>45401</v>
      </c>
      <c r="DY21" s="26">
        <v>45402</v>
      </c>
      <c r="DZ21" s="26">
        <v>45403</v>
      </c>
      <c r="EA21" s="26">
        <v>45404</v>
      </c>
      <c r="EB21" s="26">
        <v>45405</v>
      </c>
      <c r="EC21" s="26">
        <v>45406</v>
      </c>
      <c r="ED21" s="26">
        <v>45407</v>
      </c>
      <c r="EE21" s="26">
        <v>45408</v>
      </c>
      <c r="EF21" s="26">
        <v>45409</v>
      </c>
      <c r="EG21" s="26">
        <v>45410</v>
      </c>
      <c r="EH21" s="26">
        <v>45411</v>
      </c>
      <c r="EI21" s="26">
        <v>45412</v>
      </c>
      <c r="EJ21" s="26">
        <v>45413</v>
      </c>
      <c r="EK21" s="26">
        <v>45414</v>
      </c>
      <c r="EL21" s="26">
        <v>45415</v>
      </c>
      <c r="EM21" s="26">
        <v>45416</v>
      </c>
      <c r="EN21" s="26">
        <v>45417</v>
      </c>
      <c r="EO21" s="26">
        <v>45418</v>
      </c>
      <c r="EP21" s="26">
        <v>45419</v>
      </c>
      <c r="EQ21" s="26">
        <v>45420</v>
      </c>
      <c r="ER21" s="26">
        <v>45421</v>
      </c>
      <c r="ES21" s="26">
        <v>45422</v>
      </c>
      <c r="ET21" s="26">
        <v>45423</v>
      </c>
      <c r="EU21" s="26">
        <v>45424</v>
      </c>
      <c r="EV21" s="26">
        <v>45425</v>
      </c>
      <c r="EW21" s="26">
        <v>45426</v>
      </c>
      <c r="EX21" s="26">
        <v>45427</v>
      </c>
      <c r="EY21" s="26">
        <v>45428</v>
      </c>
      <c r="EZ21" s="26">
        <v>45429</v>
      </c>
      <c r="FA21" s="26">
        <v>45430</v>
      </c>
      <c r="FB21" s="26">
        <v>45431</v>
      </c>
      <c r="FC21" s="26">
        <v>45432</v>
      </c>
      <c r="FD21" s="26">
        <v>45433</v>
      </c>
      <c r="FE21" s="26">
        <v>45434</v>
      </c>
      <c r="FF21" s="26">
        <v>45435</v>
      </c>
      <c r="FG21" s="26">
        <v>45436</v>
      </c>
      <c r="FH21" s="26">
        <v>45437</v>
      </c>
      <c r="FI21" s="26">
        <v>45438</v>
      </c>
      <c r="FJ21" s="26">
        <v>45439</v>
      </c>
      <c r="FK21" s="26">
        <v>45440</v>
      </c>
      <c r="FL21" s="26">
        <v>45441</v>
      </c>
      <c r="FM21" s="26">
        <v>45442</v>
      </c>
      <c r="FN21" s="26">
        <v>45443</v>
      </c>
      <c r="FO21" s="26">
        <v>45444</v>
      </c>
      <c r="FP21" s="26">
        <v>45445</v>
      </c>
      <c r="FQ21" s="26">
        <v>45446</v>
      </c>
      <c r="FR21" s="26">
        <v>45447</v>
      </c>
      <c r="FS21" s="26">
        <v>45448</v>
      </c>
      <c r="FT21" s="26">
        <v>45449</v>
      </c>
      <c r="FU21" s="26">
        <v>45450</v>
      </c>
      <c r="FV21" s="26">
        <v>45451</v>
      </c>
      <c r="FW21" s="26">
        <v>45452</v>
      </c>
      <c r="FX21" s="26">
        <v>45453</v>
      </c>
      <c r="FY21" s="26">
        <v>45454</v>
      </c>
      <c r="FZ21" s="26">
        <v>45455</v>
      </c>
      <c r="GA21" s="26">
        <v>45456</v>
      </c>
      <c r="GB21" s="26">
        <v>45457</v>
      </c>
      <c r="GC21" s="26">
        <v>45458</v>
      </c>
      <c r="GD21" s="26">
        <v>45459</v>
      </c>
      <c r="GE21" s="26">
        <v>45460</v>
      </c>
      <c r="GF21" s="26">
        <v>45461</v>
      </c>
      <c r="GG21" s="26">
        <v>45462</v>
      </c>
      <c r="GH21" s="26">
        <v>45463</v>
      </c>
      <c r="GI21" s="26">
        <v>45464</v>
      </c>
      <c r="GJ21" s="26">
        <v>45465</v>
      </c>
      <c r="GK21" s="26">
        <v>45466</v>
      </c>
      <c r="GL21" s="26">
        <v>45467</v>
      </c>
      <c r="GM21" s="26">
        <v>45468</v>
      </c>
      <c r="GN21" s="26">
        <v>45469</v>
      </c>
      <c r="GO21" s="26">
        <v>45470</v>
      </c>
      <c r="GP21" s="26">
        <v>45471</v>
      </c>
      <c r="GQ21" s="26">
        <v>45472</v>
      </c>
      <c r="GR21" s="26">
        <v>45473</v>
      </c>
      <c r="GS21" s="26">
        <v>45474</v>
      </c>
      <c r="GT21" s="26">
        <v>45475</v>
      </c>
      <c r="GU21" s="26">
        <v>45476</v>
      </c>
      <c r="GV21" s="26">
        <v>45477</v>
      </c>
      <c r="GW21" s="26">
        <v>45478</v>
      </c>
      <c r="GX21" s="26">
        <v>45479</v>
      </c>
      <c r="GY21" s="26">
        <v>45480</v>
      </c>
      <c r="GZ21" s="26">
        <v>45481</v>
      </c>
      <c r="HA21" s="26">
        <v>45482</v>
      </c>
      <c r="HB21" s="26">
        <v>45483</v>
      </c>
      <c r="HC21" s="26">
        <v>45484</v>
      </c>
      <c r="HD21" s="26">
        <v>45485</v>
      </c>
      <c r="HE21" s="26">
        <v>45486</v>
      </c>
      <c r="HF21" s="26">
        <v>45487</v>
      </c>
      <c r="HG21" s="26">
        <v>45488</v>
      </c>
      <c r="HH21" s="26">
        <v>45489</v>
      </c>
      <c r="HI21" s="26">
        <v>45490</v>
      </c>
      <c r="HJ21" s="26">
        <v>45491</v>
      </c>
      <c r="HK21" s="26">
        <v>45492</v>
      </c>
      <c r="HL21" s="26">
        <v>45493</v>
      </c>
      <c r="HM21" s="26">
        <v>45494</v>
      </c>
      <c r="HN21" s="26">
        <v>45495</v>
      </c>
      <c r="HO21" s="26">
        <v>45496</v>
      </c>
      <c r="HP21" s="26">
        <v>45497</v>
      </c>
      <c r="HQ21" s="26">
        <v>45498</v>
      </c>
      <c r="HR21" s="26">
        <v>45499</v>
      </c>
      <c r="HS21" s="26">
        <v>45500</v>
      </c>
      <c r="HT21" s="26">
        <v>45501</v>
      </c>
      <c r="HU21" s="26">
        <v>45502</v>
      </c>
      <c r="HV21" s="26">
        <v>45503</v>
      </c>
      <c r="HW21" s="26">
        <v>45504</v>
      </c>
      <c r="HX21" s="26">
        <v>45505</v>
      </c>
      <c r="HY21" s="26">
        <v>45506</v>
      </c>
      <c r="HZ21" s="26">
        <v>45507</v>
      </c>
      <c r="IA21" s="26">
        <v>45508</v>
      </c>
      <c r="IB21" s="26">
        <v>45509</v>
      </c>
      <c r="IC21" s="26">
        <v>45510</v>
      </c>
      <c r="ID21" s="26">
        <v>45511</v>
      </c>
      <c r="IE21" s="26">
        <v>45512</v>
      </c>
      <c r="IF21" s="26">
        <v>45513</v>
      </c>
      <c r="IG21" s="26">
        <v>45514</v>
      </c>
      <c r="IH21" s="26">
        <v>45515</v>
      </c>
      <c r="II21" s="26">
        <v>45516</v>
      </c>
      <c r="IJ21" s="26">
        <v>45517</v>
      </c>
      <c r="IK21" s="26">
        <v>45518</v>
      </c>
      <c r="IL21" s="26">
        <v>45519</v>
      </c>
      <c r="IM21" s="26">
        <v>45520</v>
      </c>
      <c r="IN21" s="26">
        <v>45521</v>
      </c>
      <c r="IO21" s="26">
        <v>45522</v>
      </c>
      <c r="IP21" s="26">
        <v>45523</v>
      </c>
      <c r="IQ21" s="26">
        <v>45524</v>
      </c>
      <c r="IR21" s="26">
        <v>45525</v>
      </c>
      <c r="IS21" s="26">
        <v>45526</v>
      </c>
      <c r="IT21" s="26">
        <v>45527</v>
      </c>
      <c r="IU21" s="26">
        <v>45528</v>
      </c>
      <c r="IV21" s="26">
        <v>45529</v>
      </c>
      <c r="IW21" s="26">
        <v>45530</v>
      </c>
      <c r="IX21" s="26">
        <v>45531</v>
      </c>
      <c r="IY21" s="26">
        <v>45532</v>
      </c>
      <c r="IZ21" s="26">
        <v>45533</v>
      </c>
      <c r="JA21" s="26">
        <v>45534</v>
      </c>
      <c r="JB21" s="26">
        <v>45535</v>
      </c>
      <c r="JC21" s="26">
        <v>45536</v>
      </c>
      <c r="JD21" s="26">
        <v>45537</v>
      </c>
      <c r="JE21" s="26">
        <v>45538</v>
      </c>
      <c r="JF21" s="26">
        <v>45539</v>
      </c>
      <c r="JG21" s="26">
        <v>45540</v>
      </c>
      <c r="JH21" s="26">
        <v>45541</v>
      </c>
      <c r="JI21" s="26">
        <v>45542</v>
      </c>
      <c r="JJ21" s="26">
        <v>45543</v>
      </c>
      <c r="JK21" s="26">
        <v>45544</v>
      </c>
      <c r="JL21" s="26">
        <v>45545</v>
      </c>
      <c r="JM21" s="26">
        <v>45546</v>
      </c>
      <c r="JN21" s="26">
        <v>45547</v>
      </c>
      <c r="JO21" s="26">
        <v>45548</v>
      </c>
      <c r="JP21" s="26">
        <v>45549</v>
      </c>
      <c r="JQ21" s="26">
        <v>45550</v>
      </c>
      <c r="JR21" s="26">
        <v>45551</v>
      </c>
      <c r="JS21" s="26">
        <v>45552</v>
      </c>
      <c r="JT21" s="26">
        <v>45553</v>
      </c>
      <c r="JU21" s="26">
        <v>45554</v>
      </c>
      <c r="JV21" s="26">
        <v>45555</v>
      </c>
      <c r="JW21" s="26">
        <v>45556</v>
      </c>
      <c r="JX21" s="26">
        <v>45557</v>
      </c>
      <c r="JY21" s="26">
        <v>45558</v>
      </c>
      <c r="JZ21" s="26">
        <v>45559</v>
      </c>
      <c r="KA21" s="26">
        <v>45560</v>
      </c>
      <c r="KB21" s="26">
        <v>45561</v>
      </c>
      <c r="KC21" s="26">
        <v>45562</v>
      </c>
      <c r="KD21" s="26">
        <v>45563</v>
      </c>
      <c r="KE21" s="26">
        <v>45564</v>
      </c>
      <c r="KF21" s="26">
        <v>45565</v>
      </c>
      <c r="KG21" s="26">
        <v>45566</v>
      </c>
      <c r="KH21" s="26">
        <v>45567</v>
      </c>
      <c r="KI21" s="26">
        <v>45568</v>
      </c>
      <c r="KJ21" s="26">
        <v>45569</v>
      </c>
      <c r="KK21" s="26">
        <v>45570</v>
      </c>
      <c r="KL21" s="26">
        <v>45571</v>
      </c>
      <c r="KM21" s="26">
        <v>45572</v>
      </c>
      <c r="KN21" s="26">
        <v>45573</v>
      </c>
      <c r="KO21" s="26">
        <v>45574</v>
      </c>
      <c r="KP21" s="26">
        <v>45575</v>
      </c>
      <c r="KQ21" s="26">
        <v>45576</v>
      </c>
      <c r="KR21" s="26">
        <v>45577</v>
      </c>
      <c r="KS21" s="26">
        <v>45578</v>
      </c>
      <c r="KT21" s="26">
        <v>45579</v>
      </c>
      <c r="KU21" s="26">
        <v>45580</v>
      </c>
      <c r="KV21" s="26">
        <v>45581</v>
      </c>
      <c r="KW21" s="26">
        <v>45582</v>
      </c>
      <c r="KX21" s="26">
        <v>45583</v>
      </c>
      <c r="KY21" s="26">
        <v>45584</v>
      </c>
      <c r="KZ21" s="26">
        <v>45585</v>
      </c>
      <c r="LA21" s="26">
        <v>45586</v>
      </c>
      <c r="LB21" s="26">
        <v>45587</v>
      </c>
      <c r="LC21" s="26">
        <v>45588</v>
      </c>
      <c r="LD21" s="26">
        <v>45589</v>
      </c>
      <c r="LE21" s="26">
        <v>45590</v>
      </c>
      <c r="LF21" s="26">
        <v>45591</v>
      </c>
      <c r="LG21" s="26">
        <v>45592</v>
      </c>
      <c r="LH21" s="26">
        <v>45593</v>
      </c>
      <c r="LI21" s="26">
        <v>45594</v>
      </c>
      <c r="LJ21" s="26">
        <v>45595</v>
      </c>
      <c r="LK21" s="26">
        <v>45596</v>
      </c>
      <c r="LL21" s="26">
        <v>45597</v>
      </c>
      <c r="LM21" s="26">
        <v>45598</v>
      </c>
      <c r="LN21" s="26">
        <v>45599</v>
      </c>
      <c r="LO21" s="26">
        <v>45600</v>
      </c>
      <c r="LP21" s="26">
        <v>45601</v>
      </c>
      <c r="LQ21" s="26">
        <v>45602</v>
      </c>
      <c r="LR21" s="26">
        <v>45603</v>
      </c>
      <c r="LS21" s="26">
        <v>45604</v>
      </c>
      <c r="LT21" s="26">
        <v>45605</v>
      </c>
      <c r="LU21" s="26">
        <v>45606</v>
      </c>
      <c r="LV21" s="26">
        <v>45607</v>
      </c>
      <c r="LW21" s="26">
        <v>45608</v>
      </c>
      <c r="LX21" s="26">
        <v>45609</v>
      </c>
      <c r="LY21" s="26">
        <v>45610</v>
      </c>
      <c r="LZ21" s="26">
        <v>45611</v>
      </c>
      <c r="MA21" s="26">
        <v>45612</v>
      </c>
      <c r="MB21" s="26">
        <v>45613</v>
      </c>
      <c r="MC21" s="26">
        <v>45614</v>
      </c>
      <c r="MD21" s="26">
        <v>45615</v>
      </c>
      <c r="ME21" s="26">
        <v>45616</v>
      </c>
      <c r="MF21" s="26">
        <v>45617</v>
      </c>
      <c r="MG21" s="26">
        <v>45618</v>
      </c>
      <c r="MH21" s="26">
        <v>45619</v>
      </c>
      <c r="MI21" s="26">
        <v>45620</v>
      </c>
      <c r="MJ21" s="26">
        <v>45621</v>
      </c>
      <c r="MK21" s="26">
        <v>45622</v>
      </c>
      <c r="ML21" s="26">
        <v>45623</v>
      </c>
      <c r="MM21" s="26">
        <v>45624</v>
      </c>
      <c r="MN21" s="26">
        <v>45625</v>
      </c>
      <c r="MO21" s="26">
        <v>45626</v>
      </c>
      <c r="MP21" s="26">
        <v>45627</v>
      </c>
      <c r="MQ21" s="26">
        <v>45628</v>
      </c>
      <c r="MR21" s="26">
        <v>45629</v>
      </c>
      <c r="MS21" s="26">
        <v>45630</v>
      </c>
      <c r="MT21" s="26">
        <v>45631</v>
      </c>
      <c r="MU21" s="26">
        <v>45632</v>
      </c>
      <c r="MV21" s="26">
        <v>45633</v>
      </c>
      <c r="MW21" s="26">
        <v>45634</v>
      </c>
      <c r="MX21" s="26">
        <v>45635</v>
      </c>
      <c r="MY21" s="26">
        <v>45636</v>
      </c>
      <c r="MZ21" s="26">
        <v>45637</v>
      </c>
      <c r="NA21" s="26">
        <v>45638</v>
      </c>
      <c r="NB21" s="26">
        <v>45639</v>
      </c>
      <c r="NC21" s="26">
        <v>45640</v>
      </c>
      <c r="ND21" s="26">
        <v>45641</v>
      </c>
      <c r="NE21" s="26">
        <v>45642</v>
      </c>
      <c r="NF21" s="26">
        <v>45643</v>
      </c>
      <c r="NG21" s="26">
        <v>45644</v>
      </c>
      <c r="NH21" s="26">
        <v>45645</v>
      </c>
      <c r="NI21" s="26">
        <v>45646</v>
      </c>
      <c r="NJ21" s="26">
        <v>45647</v>
      </c>
      <c r="NK21" s="26">
        <v>45648</v>
      </c>
      <c r="NL21" s="26">
        <v>45649</v>
      </c>
      <c r="NM21" s="26">
        <v>45650</v>
      </c>
      <c r="NN21" s="26">
        <v>45651</v>
      </c>
      <c r="NO21" s="26">
        <v>45652</v>
      </c>
      <c r="NP21" s="26">
        <v>45653</v>
      </c>
      <c r="NQ21" s="26">
        <v>45654</v>
      </c>
      <c r="NR21" s="28">
        <v>45655</v>
      </c>
      <c r="NS21" s="28">
        <v>45656</v>
      </c>
      <c r="NT21" s="29">
        <v>45657</v>
      </c>
    </row>
    <row r="22" spans="1:384" ht="16.5" hidden="1" customHeight="1" thickBot="1" x14ac:dyDescent="0.65">
      <c r="B22" s="311"/>
      <c r="C22" s="313"/>
      <c r="D22" s="313"/>
      <c r="E22" s="297"/>
      <c r="F22" s="297"/>
      <c r="G22" s="297"/>
      <c r="H22" s="330"/>
      <c r="I22" s="305"/>
      <c r="J22" s="331" t="s">
        <v>7</v>
      </c>
      <c r="K22" s="331"/>
      <c r="L22" s="332"/>
      <c r="M22" s="329" t="s">
        <v>8</v>
      </c>
      <c r="N22" s="313" t="s">
        <v>9</v>
      </c>
      <c r="O22" s="333" t="s">
        <v>10</v>
      </c>
      <c r="P22" s="313" t="s">
        <v>7</v>
      </c>
      <c r="Q22" s="334" t="s">
        <v>8</v>
      </c>
      <c r="R22" s="7"/>
      <c r="S22" s="18" t="s">
        <v>36</v>
      </c>
      <c r="T22" s="19" t="s">
        <v>37</v>
      </c>
      <c r="U22" s="19" t="s">
        <v>38</v>
      </c>
      <c r="V22" s="19" t="s">
        <v>39</v>
      </c>
      <c r="W22" s="19" t="s">
        <v>40</v>
      </c>
      <c r="X22" s="19" t="s">
        <v>41</v>
      </c>
      <c r="Y22" s="19" t="s">
        <v>42</v>
      </c>
      <c r="Z22" s="19" t="s">
        <v>35</v>
      </c>
      <c r="AA22" s="19" t="s">
        <v>37</v>
      </c>
      <c r="AB22" s="19" t="s">
        <v>38</v>
      </c>
      <c r="AC22" s="19" t="s">
        <v>39</v>
      </c>
      <c r="AD22" s="19" t="s">
        <v>40</v>
      </c>
      <c r="AE22" s="19" t="s">
        <v>41</v>
      </c>
      <c r="AF22" s="19" t="s">
        <v>42</v>
      </c>
      <c r="AG22" s="19" t="s">
        <v>35</v>
      </c>
      <c r="AH22" s="19" t="s">
        <v>37</v>
      </c>
      <c r="AI22" s="19" t="s">
        <v>38</v>
      </c>
      <c r="AJ22" s="19" t="s">
        <v>39</v>
      </c>
      <c r="AK22" s="19" t="s">
        <v>40</v>
      </c>
      <c r="AL22" s="19" t="s">
        <v>41</v>
      </c>
      <c r="AM22" s="19" t="s">
        <v>42</v>
      </c>
      <c r="AN22" s="19" t="s">
        <v>35</v>
      </c>
      <c r="AO22" s="19" t="s">
        <v>37</v>
      </c>
      <c r="AP22" s="19" t="s">
        <v>38</v>
      </c>
      <c r="AQ22" s="19" t="s">
        <v>39</v>
      </c>
      <c r="AR22" s="19" t="s">
        <v>40</v>
      </c>
      <c r="AS22" s="19" t="s">
        <v>41</v>
      </c>
      <c r="AT22" s="19" t="s">
        <v>42</v>
      </c>
      <c r="AU22" s="19" t="s">
        <v>35</v>
      </c>
      <c r="AV22" s="19" t="s">
        <v>37</v>
      </c>
      <c r="AW22" s="19" t="s">
        <v>38</v>
      </c>
      <c r="AX22" s="19" t="s">
        <v>39</v>
      </c>
      <c r="AY22" s="19" t="s">
        <v>40</v>
      </c>
      <c r="AZ22" s="19" t="s">
        <v>41</v>
      </c>
      <c r="BA22" s="19" t="s">
        <v>42</v>
      </c>
      <c r="BB22" s="19" t="s">
        <v>35</v>
      </c>
      <c r="BC22" s="19" t="s">
        <v>37</v>
      </c>
      <c r="BD22" s="19" t="s">
        <v>38</v>
      </c>
      <c r="BE22" s="19" t="s">
        <v>39</v>
      </c>
      <c r="BF22" s="19" t="s">
        <v>40</v>
      </c>
      <c r="BG22" s="19" t="s">
        <v>41</v>
      </c>
      <c r="BH22" s="19" t="s">
        <v>42</v>
      </c>
      <c r="BI22" s="19" t="s">
        <v>35</v>
      </c>
      <c r="BJ22" s="19" t="s">
        <v>37</v>
      </c>
      <c r="BK22" s="19" t="s">
        <v>38</v>
      </c>
      <c r="BL22" s="19" t="s">
        <v>39</v>
      </c>
      <c r="BM22" s="19" t="s">
        <v>40</v>
      </c>
      <c r="BN22" s="19" t="s">
        <v>41</v>
      </c>
      <c r="BO22" s="19" t="s">
        <v>42</v>
      </c>
      <c r="BP22" s="19" t="s">
        <v>35</v>
      </c>
      <c r="BQ22" s="19" t="s">
        <v>37</v>
      </c>
      <c r="BR22" s="19" t="s">
        <v>38</v>
      </c>
      <c r="BS22" s="19" t="s">
        <v>39</v>
      </c>
      <c r="BT22" s="19" t="s">
        <v>40</v>
      </c>
      <c r="BU22" s="19" t="s">
        <v>41</v>
      </c>
      <c r="BV22" s="19" t="s">
        <v>42</v>
      </c>
      <c r="BW22" s="19" t="s">
        <v>35</v>
      </c>
      <c r="BX22" s="19" t="s">
        <v>37</v>
      </c>
      <c r="BY22" s="19" t="s">
        <v>38</v>
      </c>
      <c r="BZ22" s="19" t="s">
        <v>39</v>
      </c>
      <c r="CA22" s="19" t="s">
        <v>40</v>
      </c>
      <c r="CB22" s="19" t="s">
        <v>41</v>
      </c>
      <c r="CC22" s="19" t="s">
        <v>42</v>
      </c>
      <c r="CD22" s="19" t="s">
        <v>35</v>
      </c>
      <c r="CE22" s="19" t="s">
        <v>37</v>
      </c>
      <c r="CF22" s="19" t="s">
        <v>38</v>
      </c>
      <c r="CG22" s="19" t="s">
        <v>39</v>
      </c>
      <c r="CH22" s="19" t="s">
        <v>40</v>
      </c>
      <c r="CI22" s="19" t="s">
        <v>41</v>
      </c>
      <c r="CJ22" s="19" t="s">
        <v>42</v>
      </c>
      <c r="CK22" s="19" t="s">
        <v>35</v>
      </c>
      <c r="CL22" s="19" t="s">
        <v>37</v>
      </c>
      <c r="CM22" s="19" t="s">
        <v>38</v>
      </c>
      <c r="CN22" s="19" t="s">
        <v>39</v>
      </c>
      <c r="CO22" s="19" t="s">
        <v>40</v>
      </c>
      <c r="CP22" s="19" t="s">
        <v>41</v>
      </c>
      <c r="CQ22" s="19" t="s">
        <v>42</v>
      </c>
      <c r="CR22" s="19" t="s">
        <v>35</v>
      </c>
      <c r="CS22" s="19" t="s">
        <v>37</v>
      </c>
      <c r="CT22" s="19" t="s">
        <v>38</v>
      </c>
      <c r="CU22" s="19" t="s">
        <v>39</v>
      </c>
      <c r="CV22" s="19" t="s">
        <v>40</v>
      </c>
      <c r="CW22" s="19" t="s">
        <v>41</v>
      </c>
      <c r="CX22" s="19" t="s">
        <v>42</v>
      </c>
      <c r="CY22" s="19" t="s">
        <v>35</v>
      </c>
      <c r="CZ22" s="19" t="s">
        <v>37</v>
      </c>
      <c r="DA22" s="19" t="s">
        <v>38</v>
      </c>
      <c r="DB22" s="19" t="s">
        <v>39</v>
      </c>
      <c r="DC22" s="19" t="s">
        <v>40</v>
      </c>
      <c r="DD22" s="19" t="s">
        <v>41</v>
      </c>
      <c r="DE22" s="19" t="s">
        <v>42</v>
      </c>
      <c r="DF22" s="19" t="s">
        <v>35</v>
      </c>
      <c r="DG22" s="19" t="s">
        <v>37</v>
      </c>
      <c r="DH22" s="19" t="s">
        <v>38</v>
      </c>
      <c r="DI22" s="19" t="s">
        <v>39</v>
      </c>
      <c r="DJ22" s="19" t="s">
        <v>40</v>
      </c>
      <c r="DK22" s="19" t="s">
        <v>41</v>
      </c>
      <c r="DL22" s="19" t="s">
        <v>42</v>
      </c>
      <c r="DM22" s="19" t="s">
        <v>35</v>
      </c>
      <c r="DN22" s="19" t="s">
        <v>37</v>
      </c>
      <c r="DO22" s="19" t="s">
        <v>38</v>
      </c>
      <c r="DP22" s="19" t="s">
        <v>39</v>
      </c>
      <c r="DQ22" s="19" t="s">
        <v>40</v>
      </c>
      <c r="DR22" s="19" t="s">
        <v>41</v>
      </c>
      <c r="DS22" s="19" t="s">
        <v>42</v>
      </c>
      <c r="DT22" s="19" t="s">
        <v>35</v>
      </c>
      <c r="DU22" s="19" t="s">
        <v>37</v>
      </c>
      <c r="DV22" s="19" t="s">
        <v>38</v>
      </c>
      <c r="DW22" s="19" t="s">
        <v>39</v>
      </c>
      <c r="DX22" s="19" t="s">
        <v>40</v>
      </c>
      <c r="DY22" s="19" t="s">
        <v>41</v>
      </c>
      <c r="DZ22" s="19" t="s">
        <v>42</v>
      </c>
      <c r="EA22" s="19" t="s">
        <v>35</v>
      </c>
      <c r="EB22" s="19" t="s">
        <v>37</v>
      </c>
      <c r="EC22" s="19" t="s">
        <v>38</v>
      </c>
      <c r="ED22" s="19" t="s">
        <v>39</v>
      </c>
      <c r="EE22" s="19" t="s">
        <v>40</v>
      </c>
      <c r="EF22" s="19" t="s">
        <v>41</v>
      </c>
      <c r="EG22" s="19" t="s">
        <v>42</v>
      </c>
      <c r="EH22" s="19" t="s">
        <v>35</v>
      </c>
      <c r="EI22" s="19" t="s">
        <v>37</v>
      </c>
      <c r="EJ22" s="19" t="s">
        <v>38</v>
      </c>
      <c r="EK22" s="19" t="s">
        <v>39</v>
      </c>
      <c r="EL22" s="19" t="s">
        <v>40</v>
      </c>
      <c r="EM22" s="19" t="s">
        <v>41</v>
      </c>
      <c r="EN22" s="19" t="s">
        <v>42</v>
      </c>
      <c r="EO22" s="19" t="s">
        <v>35</v>
      </c>
      <c r="EP22" s="19" t="s">
        <v>37</v>
      </c>
      <c r="EQ22" s="19" t="s">
        <v>38</v>
      </c>
      <c r="ER22" s="19" t="s">
        <v>39</v>
      </c>
      <c r="ES22" s="19" t="s">
        <v>40</v>
      </c>
      <c r="ET22" s="19" t="s">
        <v>41</v>
      </c>
      <c r="EU22" s="19" t="s">
        <v>42</v>
      </c>
      <c r="EV22" s="19" t="s">
        <v>35</v>
      </c>
      <c r="EW22" s="19" t="s">
        <v>37</v>
      </c>
      <c r="EX22" s="19" t="s">
        <v>38</v>
      </c>
      <c r="EY22" s="19" t="s">
        <v>39</v>
      </c>
      <c r="EZ22" s="19" t="s">
        <v>40</v>
      </c>
      <c r="FA22" s="19" t="s">
        <v>41</v>
      </c>
      <c r="FB22" s="19" t="s">
        <v>42</v>
      </c>
      <c r="FC22" s="19" t="s">
        <v>35</v>
      </c>
      <c r="FD22" s="19" t="s">
        <v>37</v>
      </c>
      <c r="FE22" s="19" t="s">
        <v>38</v>
      </c>
      <c r="FF22" s="19" t="s">
        <v>39</v>
      </c>
      <c r="FG22" s="19" t="s">
        <v>40</v>
      </c>
      <c r="FH22" s="19" t="s">
        <v>41</v>
      </c>
      <c r="FI22" s="19" t="s">
        <v>42</v>
      </c>
      <c r="FJ22" s="19" t="s">
        <v>35</v>
      </c>
      <c r="FK22" s="19" t="s">
        <v>37</v>
      </c>
      <c r="FL22" s="19" t="s">
        <v>38</v>
      </c>
      <c r="FM22" s="19" t="s">
        <v>39</v>
      </c>
      <c r="FN22" s="19" t="s">
        <v>40</v>
      </c>
      <c r="FO22" s="19" t="s">
        <v>41</v>
      </c>
      <c r="FP22" s="19" t="s">
        <v>42</v>
      </c>
      <c r="FQ22" s="19" t="s">
        <v>35</v>
      </c>
      <c r="FR22" s="19" t="s">
        <v>37</v>
      </c>
      <c r="FS22" s="19" t="s">
        <v>38</v>
      </c>
      <c r="FT22" s="19" t="s">
        <v>39</v>
      </c>
      <c r="FU22" s="19" t="s">
        <v>40</v>
      </c>
      <c r="FV22" s="19" t="s">
        <v>41</v>
      </c>
      <c r="FW22" s="19" t="s">
        <v>42</v>
      </c>
      <c r="FX22" s="19" t="s">
        <v>35</v>
      </c>
      <c r="FY22" s="19" t="s">
        <v>37</v>
      </c>
      <c r="FZ22" s="19" t="s">
        <v>38</v>
      </c>
      <c r="GA22" s="19" t="s">
        <v>39</v>
      </c>
      <c r="GB22" s="19" t="s">
        <v>40</v>
      </c>
      <c r="GC22" s="19" t="s">
        <v>41</v>
      </c>
      <c r="GD22" s="19" t="s">
        <v>42</v>
      </c>
      <c r="GE22" s="19" t="s">
        <v>35</v>
      </c>
      <c r="GF22" s="19" t="s">
        <v>37</v>
      </c>
      <c r="GG22" s="19" t="s">
        <v>38</v>
      </c>
      <c r="GH22" s="19" t="s">
        <v>39</v>
      </c>
      <c r="GI22" s="19" t="s">
        <v>40</v>
      </c>
      <c r="GJ22" s="19" t="s">
        <v>41</v>
      </c>
      <c r="GK22" s="19" t="s">
        <v>42</v>
      </c>
      <c r="GL22" s="19" t="s">
        <v>35</v>
      </c>
      <c r="GM22" s="19" t="s">
        <v>37</v>
      </c>
      <c r="GN22" s="19" t="s">
        <v>38</v>
      </c>
      <c r="GO22" s="19" t="s">
        <v>39</v>
      </c>
      <c r="GP22" s="19" t="s">
        <v>40</v>
      </c>
      <c r="GQ22" s="19" t="s">
        <v>41</v>
      </c>
      <c r="GR22" s="19" t="s">
        <v>42</v>
      </c>
      <c r="GS22" s="19" t="s">
        <v>35</v>
      </c>
      <c r="GT22" s="19" t="s">
        <v>37</v>
      </c>
      <c r="GU22" s="19" t="s">
        <v>38</v>
      </c>
      <c r="GV22" s="19" t="s">
        <v>39</v>
      </c>
      <c r="GW22" s="19" t="s">
        <v>40</v>
      </c>
      <c r="GX22" s="19" t="s">
        <v>41</v>
      </c>
      <c r="GY22" s="19" t="s">
        <v>42</v>
      </c>
      <c r="GZ22" s="19" t="s">
        <v>35</v>
      </c>
      <c r="HA22" s="19" t="s">
        <v>37</v>
      </c>
      <c r="HB22" s="19" t="s">
        <v>38</v>
      </c>
      <c r="HC22" s="19" t="s">
        <v>39</v>
      </c>
      <c r="HD22" s="19" t="s">
        <v>40</v>
      </c>
      <c r="HE22" s="19" t="s">
        <v>41</v>
      </c>
      <c r="HF22" s="19" t="s">
        <v>42</v>
      </c>
      <c r="HG22" s="19" t="s">
        <v>35</v>
      </c>
      <c r="HH22" s="19" t="s">
        <v>37</v>
      </c>
      <c r="HI22" s="19" t="s">
        <v>38</v>
      </c>
      <c r="HJ22" s="19" t="s">
        <v>39</v>
      </c>
      <c r="HK22" s="19" t="s">
        <v>40</v>
      </c>
      <c r="HL22" s="19" t="s">
        <v>41</v>
      </c>
      <c r="HM22" s="19" t="s">
        <v>42</v>
      </c>
      <c r="HN22" s="19" t="s">
        <v>35</v>
      </c>
      <c r="HO22" s="19" t="s">
        <v>37</v>
      </c>
      <c r="HP22" s="19" t="s">
        <v>38</v>
      </c>
      <c r="HQ22" s="19" t="s">
        <v>39</v>
      </c>
      <c r="HR22" s="19" t="s">
        <v>40</v>
      </c>
      <c r="HS22" s="19" t="s">
        <v>41</v>
      </c>
      <c r="HT22" s="19" t="s">
        <v>42</v>
      </c>
      <c r="HU22" s="19" t="s">
        <v>35</v>
      </c>
      <c r="HV22" s="19" t="s">
        <v>37</v>
      </c>
      <c r="HW22" s="19" t="s">
        <v>38</v>
      </c>
      <c r="HX22" s="19" t="s">
        <v>39</v>
      </c>
      <c r="HY22" s="19" t="s">
        <v>40</v>
      </c>
      <c r="HZ22" s="19" t="s">
        <v>41</v>
      </c>
      <c r="IA22" s="19" t="s">
        <v>42</v>
      </c>
      <c r="IB22" s="19" t="s">
        <v>35</v>
      </c>
      <c r="IC22" s="19" t="s">
        <v>37</v>
      </c>
      <c r="ID22" s="19" t="s">
        <v>38</v>
      </c>
      <c r="IE22" s="19" t="s">
        <v>39</v>
      </c>
      <c r="IF22" s="19" t="s">
        <v>40</v>
      </c>
      <c r="IG22" s="19" t="s">
        <v>41</v>
      </c>
      <c r="IH22" s="19" t="s">
        <v>42</v>
      </c>
      <c r="II22" s="19" t="s">
        <v>35</v>
      </c>
      <c r="IJ22" s="19" t="s">
        <v>37</v>
      </c>
      <c r="IK22" s="19" t="s">
        <v>38</v>
      </c>
      <c r="IL22" s="19" t="s">
        <v>39</v>
      </c>
      <c r="IM22" s="19" t="s">
        <v>40</v>
      </c>
      <c r="IN22" s="19" t="s">
        <v>41</v>
      </c>
      <c r="IO22" s="19" t="s">
        <v>42</v>
      </c>
      <c r="IP22" s="19" t="s">
        <v>35</v>
      </c>
      <c r="IQ22" s="19" t="s">
        <v>37</v>
      </c>
      <c r="IR22" s="19" t="s">
        <v>38</v>
      </c>
      <c r="IS22" s="19" t="s">
        <v>39</v>
      </c>
      <c r="IT22" s="19" t="s">
        <v>40</v>
      </c>
      <c r="IU22" s="19" t="s">
        <v>41</v>
      </c>
      <c r="IV22" s="19" t="s">
        <v>42</v>
      </c>
      <c r="IW22" s="19" t="s">
        <v>35</v>
      </c>
      <c r="IX22" s="19" t="s">
        <v>37</v>
      </c>
      <c r="IY22" s="19" t="s">
        <v>38</v>
      </c>
      <c r="IZ22" s="19" t="s">
        <v>39</v>
      </c>
      <c r="JA22" s="19" t="s">
        <v>40</v>
      </c>
      <c r="JB22" s="19" t="s">
        <v>41</v>
      </c>
      <c r="JC22" s="19" t="s">
        <v>42</v>
      </c>
      <c r="JD22" s="19" t="s">
        <v>35</v>
      </c>
      <c r="JE22" s="19" t="s">
        <v>37</v>
      </c>
      <c r="JF22" s="19" t="s">
        <v>38</v>
      </c>
      <c r="JG22" s="19" t="s">
        <v>39</v>
      </c>
      <c r="JH22" s="19" t="s">
        <v>40</v>
      </c>
      <c r="JI22" s="19" t="s">
        <v>41</v>
      </c>
      <c r="JJ22" s="19" t="s">
        <v>42</v>
      </c>
      <c r="JK22" s="19" t="s">
        <v>35</v>
      </c>
      <c r="JL22" s="19" t="s">
        <v>37</v>
      </c>
      <c r="JM22" s="19" t="s">
        <v>38</v>
      </c>
      <c r="JN22" s="19" t="s">
        <v>39</v>
      </c>
      <c r="JO22" s="19" t="s">
        <v>40</v>
      </c>
      <c r="JP22" s="19" t="s">
        <v>41</v>
      </c>
      <c r="JQ22" s="19" t="s">
        <v>42</v>
      </c>
      <c r="JR22" s="19" t="s">
        <v>35</v>
      </c>
      <c r="JS22" s="19" t="s">
        <v>37</v>
      </c>
      <c r="JT22" s="19" t="s">
        <v>38</v>
      </c>
      <c r="JU22" s="19" t="s">
        <v>39</v>
      </c>
      <c r="JV22" s="19" t="s">
        <v>40</v>
      </c>
      <c r="JW22" s="19" t="s">
        <v>41</v>
      </c>
      <c r="JX22" s="19" t="s">
        <v>42</v>
      </c>
      <c r="JY22" s="19" t="s">
        <v>35</v>
      </c>
      <c r="JZ22" s="19" t="s">
        <v>37</v>
      </c>
      <c r="KA22" s="19" t="s">
        <v>38</v>
      </c>
      <c r="KB22" s="19" t="s">
        <v>39</v>
      </c>
      <c r="KC22" s="19" t="s">
        <v>40</v>
      </c>
      <c r="KD22" s="19" t="s">
        <v>41</v>
      </c>
      <c r="KE22" s="19" t="s">
        <v>42</v>
      </c>
      <c r="KF22" s="19" t="s">
        <v>35</v>
      </c>
      <c r="KG22" s="19" t="s">
        <v>37</v>
      </c>
      <c r="KH22" s="19" t="s">
        <v>38</v>
      </c>
      <c r="KI22" s="19" t="s">
        <v>39</v>
      </c>
      <c r="KJ22" s="19" t="s">
        <v>40</v>
      </c>
      <c r="KK22" s="19" t="s">
        <v>41</v>
      </c>
      <c r="KL22" s="19" t="s">
        <v>42</v>
      </c>
      <c r="KM22" s="19" t="s">
        <v>35</v>
      </c>
      <c r="KN22" s="19" t="s">
        <v>37</v>
      </c>
      <c r="KO22" s="19" t="s">
        <v>38</v>
      </c>
      <c r="KP22" s="19" t="s">
        <v>39</v>
      </c>
      <c r="KQ22" s="19" t="s">
        <v>40</v>
      </c>
      <c r="KR22" s="19" t="s">
        <v>41</v>
      </c>
      <c r="KS22" s="19" t="s">
        <v>42</v>
      </c>
      <c r="KT22" s="19" t="s">
        <v>35</v>
      </c>
      <c r="KU22" s="19" t="s">
        <v>37</v>
      </c>
      <c r="KV22" s="19" t="s">
        <v>38</v>
      </c>
      <c r="KW22" s="19" t="s">
        <v>39</v>
      </c>
      <c r="KX22" s="19" t="s">
        <v>40</v>
      </c>
      <c r="KY22" s="19" t="s">
        <v>41</v>
      </c>
      <c r="KZ22" s="19" t="s">
        <v>42</v>
      </c>
      <c r="LA22" s="19" t="s">
        <v>35</v>
      </c>
      <c r="LB22" s="19" t="s">
        <v>37</v>
      </c>
      <c r="LC22" s="19" t="s">
        <v>38</v>
      </c>
      <c r="LD22" s="19" t="s">
        <v>39</v>
      </c>
      <c r="LE22" s="19" t="s">
        <v>40</v>
      </c>
      <c r="LF22" s="19" t="s">
        <v>41</v>
      </c>
      <c r="LG22" s="19" t="s">
        <v>42</v>
      </c>
      <c r="LH22" s="19" t="s">
        <v>35</v>
      </c>
      <c r="LI22" s="19" t="s">
        <v>37</v>
      </c>
      <c r="LJ22" s="19" t="s">
        <v>38</v>
      </c>
      <c r="LK22" s="19" t="s">
        <v>39</v>
      </c>
      <c r="LL22" s="19" t="s">
        <v>40</v>
      </c>
      <c r="LM22" s="19" t="s">
        <v>41</v>
      </c>
      <c r="LN22" s="19" t="s">
        <v>42</v>
      </c>
      <c r="LO22" s="19" t="s">
        <v>35</v>
      </c>
      <c r="LP22" s="19" t="s">
        <v>37</v>
      </c>
      <c r="LQ22" s="19" t="s">
        <v>38</v>
      </c>
      <c r="LR22" s="19" t="s">
        <v>39</v>
      </c>
      <c r="LS22" s="19" t="s">
        <v>40</v>
      </c>
      <c r="LT22" s="19" t="s">
        <v>41</v>
      </c>
      <c r="LU22" s="19" t="s">
        <v>42</v>
      </c>
      <c r="LV22" s="19" t="s">
        <v>35</v>
      </c>
      <c r="LW22" s="19" t="s">
        <v>37</v>
      </c>
      <c r="LX22" s="19" t="s">
        <v>38</v>
      </c>
      <c r="LY22" s="19" t="s">
        <v>39</v>
      </c>
      <c r="LZ22" s="19" t="s">
        <v>40</v>
      </c>
      <c r="MA22" s="19" t="s">
        <v>41</v>
      </c>
      <c r="MB22" s="19" t="s">
        <v>42</v>
      </c>
      <c r="MC22" s="19" t="s">
        <v>35</v>
      </c>
      <c r="MD22" s="19" t="s">
        <v>37</v>
      </c>
      <c r="ME22" s="19" t="s">
        <v>38</v>
      </c>
      <c r="MF22" s="19" t="s">
        <v>39</v>
      </c>
      <c r="MG22" s="19" t="s">
        <v>40</v>
      </c>
      <c r="MH22" s="19" t="s">
        <v>41</v>
      </c>
      <c r="MI22" s="19" t="s">
        <v>42</v>
      </c>
      <c r="MJ22" s="19" t="s">
        <v>35</v>
      </c>
      <c r="MK22" s="19" t="s">
        <v>37</v>
      </c>
      <c r="ML22" s="19" t="s">
        <v>38</v>
      </c>
      <c r="MM22" s="19" t="s">
        <v>39</v>
      </c>
      <c r="MN22" s="19" t="s">
        <v>40</v>
      </c>
      <c r="MO22" s="19" t="s">
        <v>41</v>
      </c>
      <c r="MP22" s="19" t="s">
        <v>42</v>
      </c>
      <c r="MQ22" s="19" t="s">
        <v>35</v>
      </c>
      <c r="MR22" s="19" t="s">
        <v>37</v>
      </c>
      <c r="MS22" s="19" t="s">
        <v>38</v>
      </c>
      <c r="MT22" s="19" t="s">
        <v>39</v>
      </c>
      <c r="MU22" s="19" t="s">
        <v>40</v>
      </c>
      <c r="MV22" s="19" t="s">
        <v>41</v>
      </c>
      <c r="MW22" s="19" t="s">
        <v>42</v>
      </c>
      <c r="MX22" s="19" t="s">
        <v>35</v>
      </c>
      <c r="MY22" s="19" t="s">
        <v>37</v>
      </c>
      <c r="MZ22" s="19" t="s">
        <v>38</v>
      </c>
      <c r="NA22" s="19" t="s">
        <v>39</v>
      </c>
      <c r="NB22" s="19" t="s">
        <v>40</v>
      </c>
      <c r="NC22" s="19" t="s">
        <v>41</v>
      </c>
      <c r="ND22" s="19" t="s">
        <v>42</v>
      </c>
      <c r="NE22" s="19" t="s">
        <v>35</v>
      </c>
      <c r="NF22" s="19" t="s">
        <v>37</v>
      </c>
      <c r="NG22" s="19" t="s">
        <v>38</v>
      </c>
      <c r="NH22" s="19" t="s">
        <v>39</v>
      </c>
      <c r="NI22" s="19" t="s">
        <v>40</v>
      </c>
      <c r="NJ22" s="19" t="s">
        <v>41</v>
      </c>
      <c r="NK22" s="19" t="s">
        <v>42</v>
      </c>
      <c r="NL22" s="19" t="s">
        <v>35</v>
      </c>
      <c r="NM22" s="19" t="s">
        <v>37</v>
      </c>
      <c r="NN22" s="19" t="s">
        <v>38</v>
      </c>
      <c r="NO22" s="19" t="s">
        <v>39</v>
      </c>
      <c r="NP22" s="19" t="s">
        <v>40</v>
      </c>
      <c r="NQ22" s="19" t="s">
        <v>41</v>
      </c>
      <c r="NR22" s="20" t="s">
        <v>42</v>
      </c>
      <c r="NS22" s="20" t="s">
        <v>36</v>
      </c>
      <c r="NT22" s="14" t="s">
        <v>43</v>
      </c>
    </row>
    <row r="23" spans="1:384" ht="17.25" hidden="1" thickBot="1" x14ac:dyDescent="0.65">
      <c r="B23" s="311"/>
      <c r="C23" s="313"/>
      <c r="D23" s="329"/>
      <c r="E23" s="297"/>
      <c r="F23" s="297"/>
      <c r="G23" s="297"/>
      <c r="H23" s="303"/>
      <c r="I23" s="305"/>
      <c r="J23" s="56" t="s">
        <v>11</v>
      </c>
      <c r="K23" s="49" t="s">
        <v>12</v>
      </c>
      <c r="L23" s="49" t="s">
        <v>13</v>
      </c>
      <c r="M23" s="297"/>
      <c r="N23" s="329"/>
      <c r="O23" s="297"/>
      <c r="P23" s="329"/>
      <c r="Q23" s="335"/>
      <c r="R23" s="7"/>
      <c r="S23" s="135">
        <f t="shared" ref="S23:BX23" si="38">S183</f>
        <v>0.51069145845438702</v>
      </c>
      <c r="T23" s="136">
        <f t="shared" si="38"/>
        <v>0.51069145845438702</v>
      </c>
      <c r="U23" s="136">
        <f t="shared" si="38"/>
        <v>0.50714700755374786</v>
      </c>
      <c r="V23" s="136">
        <f t="shared" si="38"/>
        <v>0.52481115630447417</v>
      </c>
      <c r="W23" s="136">
        <f t="shared" si="38"/>
        <v>0.53463102847181876</v>
      </c>
      <c r="X23" s="136">
        <f t="shared" si="38"/>
        <v>0.52155723416618249</v>
      </c>
      <c r="Y23" s="136">
        <f t="shared" si="38"/>
        <v>0.5094131319000581</v>
      </c>
      <c r="Z23" s="136">
        <f t="shared" si="38"/>
        <v>0.5094131319000581</v>
      </c>
      <c r="AA23" s="136">
        <f t="shared" si="38"/>
        <v>0.52085996513654853</v>
      </c>
      <c r="AB23" s="136">
        <f t="shared" si="38"/>
        <v>0.53794305636257989</v>
      </c>
      <c r="AC23" s="136">
        <f t="shared" si="38"/>
        <v>0.53712957582800702</v>
      </c>
      <c r="AD23" s="136">
        <f t="shared" si="38"/>
        <v>0.5403834979662987</v>
      </c>
      <c r="AE23" s="136">
        <f t="shared" si="38"/>
        <v>0.55363160952934343</v>
      </c>
      <c r="AF23" s="136">
        <f t="shared" si="38"/>
        <v>0.54079023823358507</v>
      </c>
      <c r="AG23" s="136">
        <f t="shared" si="38"/>
        <v>0.54079023823358507</v>
      </c>
      <c r="AH23" s="136">
        <f t="shared" si="38"/>
        <v>0.55188843695525858</v>
      </c>
      <c r="AI23" s="136">
        <f t="shared" si="38"/>
        <v>0.56600813480534573</v>
      </c>
      <c r="AJ23" s="136">
        <f t="shared" si="38"/>
        <v>0.579081929110982</v>
      </c>
      <c r="AK23" s="136">
        <f t="shared" si="38"/>
        <v>0.59436374201045905</v>
      </c>
      <c r="AL23" s="136">
        <f t="shared" si="38"/>
        <v>0.58692620569436371</v>
      </c>
      <c r="AM23" s="136">
        <f t="shared" si="38"/>
        <v>0.57733875653689715</v>
      </c>
      <c r="AN23" s="136">
        <f t="shared" si="38"/>
        <v>0.57733875653689715</v>
      </c>
      <c r="AO23" s="136">
        <f t="shared" si="38"/>
        <v>0.58163858221963971</v>
      </c>
      <c r="AP23" s="136">
        <f t="shared" si="38"/>
        <v>0.58163858221963971</v>
      </c>
      <c r="AQ23" s="136">
        <f t="shared" si="38"/>
        <v>0.58332364904125511</v>
      </c>
      <c r="AR23" s="136">
        <f t="shared" si="38"/>
        <v>0.58332364904125511</v>
      </c>
      <c r="AS23" s="136">
        <f t="shared" si="38"/>
        <v>0.58454386984311446</v>
      </c>
      <c r="AT23" s="136">
        <f t="shared" si="38"/>
        <v>0.57501452643811735</v>
      </c>
      <c r="AU23" s="136">
        <f t="shared" si="38"/>
        <v>0.57501452643811735</v>
      </c>
      <c r="AV23" s="136">
        <f t="shared" si="38"/>
        <v>0.57222545031958161</v>
      </c>
      <c r="AW23" s="136">
        <f t="shared" si="38"/>
        <v>0.58349796629866357</v>
      </c>
      <c r="AX23" s="136">
        <f t="shared" si="38"/>
        <v>0.59285299244625222</v>
      </c>
      <c r="AY23" s="136">
        <f t="shared" si="38"/>
        <v>0.6025566531086578</v>
      </c>
      <c r="AZ23" s="136">
        <f t="shared" si="38"/>
        <v>0.6013945380592679</v>
      </c>
      <c r="BA23" s="136">
        <f t="shared" si="38"/>
        <v>0.5937826844857641</v>
      </c>
      <c r="BB23" s="136">
        <f t="shared" si="38"/>
        <v>0.5937826844857641</v>
      </c>
      <c r="BC23" s="136">
        <f t="shared" si="38"/>
        <v>0.59657176060429984</v>
      </c>
      <c r="BD23" s="136">
        <f t="shared" si="38"/>
        <v>0.61150493898895986</v>
      </c>
      <c r="BE23" s="136">
        <f t="shared" si="38"/>
        <v>0.62940151074956419</v>
      </c>
      <c r="BF23" s="136">
        <f t="shared" si="38"/>
        <v>0.63393375944218477</v>
      </c>
      <c r="BG23" s="136">
        <f t="shared" si="38"/>
        <v>0.62405578152237073</v>
      </c>
      <c r="BH23" s="136">
        <f t="shared" si="38"/>
        <v>0.62405578152237073</v>
      </c>
      <c r="BI23" s="136">
        <f t="shared" si="38"/>
        <v>0.62405578152237073</v>
      </c>
      <c r="BJ23" s="136">
        <f t="shared" si="38"/>
        <v>0.61586287042417198</v>
      </c>
      <c r="BK23" s="136">
        <f t="shared" si="38"/>
        <v>0.61243463102847184</v>
      </c>
      <c r="BL23" s="136">
        <f t="shared" si="38"/>
        <v>0.63492155723416621</v>
      </c>
      <c r="BM23" s="136">
        <f t="shared" si="38"/>
        <v>0.64619407321324807</v>
      </c>
      <c r="BN23" s="136">
        <f t="shared" si="38"/>
        <v>0.64631028471818708</v>
      </c>
      <c r="BO23" s="136">
        <f t="shared" si="38"/>
        <v>0.63765252760023239</v>
      </c>
      <c r="BP23" s="136">
        <f t="shared" si="38"/>
        <v>0.63765252760023239</v>
      </c>
      <c r="BQ23" s="136">
        <f t="shared" si="38"/>
        <v>0.63637420104590359</v>
      </c>
      <c r="BR23" s="136">
        <f t="shared" si="38"/>
        <v>0.65432887855897737</v>
      </c>
      <c r="BS23" s="136">
        <f t="shared" si="38"/>
        <v>0.66827425915165606</v>
      </c>
      <c r="BT23" s="136">
        <f t="shared" si="38"/>
        <v>0.67513073794305634</v>
      </c>
      <c r="BU23" s="136">
        <f t="shared" si="38"/>
        <v>0.66449738524113888</v>
      </c>
      <c r="BV23" s="136">
        <f t="shared" si="38"/>
        <v>0.65601394538059266</v>
      </c>
      <c r="BW23" s="136">
        <f t="shared" si="38"/>
        <v>0.65601394538059266</v>
      </c>
      <c r="BX23" s="136">
        <f t="shared" si="38"/>
        <v>0.65671121441022662</v>
      </c>
      <c r="BY23" s="136">
        <f>BY183</f>
        <v>0.65915165601394543</v>
      </c>
      <c r="BZ23" s="136">
        <f t="shared" ref="BZ23:EK23" si="39">BZ183</f>
        <v>0.6495061011040093</v>
      </c>
      <c r="CA23" s="136">
        <f t="shared" si="39"/>
        <v>0.64851830331202787</v>
      </c>
      <c r="CB23" s="136">
        <f t="shared" si="39"/>
        <v>0.62963393375944221</v>
      </c>
      <c r="CC23" s="136">
        <f t="shared" si="39"/>
        <v>0.61708309122603133</v>
      </c>
      <c r="CD23" s="136">
        <f t="shared" si="39"/>
        <v>0.61708309122603133</v>
      </c>
      <c r="CE23" s="136">
        <f t="shared" si="39"/>
        <v>0.61487507263219054</v>
      </c>
      <c r="CF23" s="136">
        <f t="shared" si="39"/>
        <v>0.62550842533410811</v>
      </c>
      <c r="CG23" s="136">
        <f t="shared" si="39"/>
        <v>0.61301568855316679</v>
      </c>
      <c r="CH23" s="136">
        <f t="shared" si="39"/>
        <v>0.6078442765833818</v>
      </c>
      <c r="CI23" s="136">
        <f t="shared" si="39"/>
        <v>0.61156304474142942</v>
      </c>
      <c r="CJ23" s="136">
        <f t="shared" si="39"/>
        <v>0.60040674026728647</v>
      </c>
      <c r="CK23" s="136">
        <f t="shared" si="39"/>
        <v>0.60040674026728647</v>
      </c>
      <c r="CL23" s="136">
        <f t="shared" si="39"/>
        <v>0.60900639163277159</v>
      </c>
      <c r="CM23" s="136">
        <f t="shared" si="39"/>
        <v>0.62393957001743172</v>
      </c>
      <c r="CN23" s="136">
        <f t="shared" si="39"/>
        <v>0.62812318419523527</v>
      </c>
      <c r="CO23" s="136">
        <f t="shared" si="39"/>
        <v>0.6277164439279489</v>
      </c>
      <c r="CP23" s="136">
        <f t="shared" si="39"/>
        <v>0.62510168506682162</v>
      </c>
      <c r="CQ23" s="136">
        <f t="shared" si="39"/>
        <v>0.61621150493898891</v>
      </c>
      <c r="CR23" s="136">
        <f t="shared" si="39"/>
        <v>0.61621150493898891</v>
      </c>
      <c r="CS23" s="136">
        <f t="shared" si="39"/>
        <v>0.61138872748402096</v>
      </c>
      <c r="CT23" s="136">
        <f t="shared" si="39"/>
        <v>0.61272515979081932</v>
      </c>
      <c r="CU23" s="136">
        <f t="shared" si="39"/>
        <v>0.61069145845438699</v>
      </c>
      <c r="CV23" s="136">
        <f t="shared" si="39"/>
        <v>0.62062754212667059</v>
      </c>
      <c r="CW23" s="136">
        <f>CW183</f>
        <v>0.6189424753050552</v>
      </c>
      <c r="CX23" s="136">
        <f t="shared" si="39"/>
        <v>0.61237652527600228</v>
      </c>
      <c r="CY23" s="136">
        <f t="shared" si="39"/>
        <v>0.61237652527600228</v>
      </c>
      <c r="CZ23" s="136">
        <f t="shared" si="39"/>
        <v>0.60894828588030214</v>
      </c>
      <c r="DA23" s="136">
        <f t="shared" si="39"/>
        <v>0.61429401510749559</v>
      </c>
      <c r="DB23" s="136">
        <f t="shared" si="39"/>
        <v>0.60830912260313774</v>
      </c>
      <c r="DC23" s="136">
        <f t="shared" si="39"/>
        <v>0.6184195235328297</v>
      </c>
      <c r="DD23" s="136">
        <f t="shared" si="39"/>
        <v>0.61098198721673447</v>
      </c>
      <c r="DE23" s="136">
        <f t="shared" si="39"/>
        <v>0.60244044160371879</v>
      </c>
      <c r="DF23" s="136">
        <f t="shared" si="39"/>
        <v>0.60244044160371879</v>
      </c>
      <c r="DG23" s="136">
        <f t="shared" si="39"/>
        <v>0.5997094712376525</v>
      </c>
      <c r="DH23" s="136">
        <f t="shared" si="39"/>
        <v>0.59645554909936083</v>
      </c>
      <c r="DI23" s="136">
        <f t="shared" si="39"/>
        <v>0.59936083672283558</v>
      </c>
      <c r="DJ23" s="136">
        <f t="shared" si="39"/>
        <v>0.6031958163858222</v>
      </c>
      <c r="DK23" s="136">
        <f t="shared" si="39"/>
        <v>0.59349215572341663</v>
      </c>
      <c r="DL23" s="136">
        <f t="shared" si="39"/>
        <v>0.57867518884369551</v>
      </c>
      <c r="DM23" s="136">
        <f t="shared" si="39"/>
        <v>0.57867518884369551</v>
      </c>
      <c r="DN23" s="136">
        <f t="shared" si="39"/>
        <v>0.57635095874491571</v>
      </c>
      <c r="DO23" s="136">
        <f t="shared" si="39"/>
        <v>0.5861708309122603</v>
      </c>
      <c r="DP23" s="136">
        <f t="shared" si="39"/>
        <v>0.57332945961650206</v>
      </c>
      <c r="DQ23" s="136">
        <f t="shared" si="39"/>
        <v>0.58977338756536901</v>
      </c>
      <c r="DR23" s="136">
        <f t="shared" si="39"/>
        <v>0.58803021499128416</v>
      </c>
      <c r="DS23" s="136">
        <f t="shared" si="39"/>
        <v>0.57147007553747819</v>
      </c>
      <c r="DT23" s="136">
        <f t="shared" si="39"/>
        <v>0.57147007553747819</v>
      </c>
      <c r="DU23" s="136">
        <f t="shared" si="39"/>
        <v>0.56693782684485761</v>
      </c>
      <c r="DV23" s="136">
        <f t="shared" si="39"/>
        <v>0.58036025566531091</v>
      </c>
      <c r="DW23" s="136">
        <f t="shared" si="39"/>
        <v>0.58890180127832659</v>
      </c>
      <c r="DX23" s="136">
        <f t="shared" si="39"/>
        <v>0.59401510749564201</v>
      </c>
      <c r="DY23" s="136">
        <f t="shared" si="39"/>
        <v>0.5814061592097618</v>
      </c>
      <c r="DZ23" s="136">
        <f t="shared" si="39"/>
        <v>0.56728646135967464</v>
      </c>
      <c r="EA23" s="136">
        <f t="shared" si="39"/>
        <v>0.56728646135967464</v>
      </c>
      <c r="EB23" s="136">
        <f t="shared" si="39"/>
        <v>0.55427077280650783</v>
      </c>
      <c r="EC23" s="136">
        <f t="shared" si="39"/>
        <v>0.56287042417199307</v>
      </c>
      <c r="ED23" s="136">
        <f t="shared" si="39"/>
        <v>0.55845438698431149</v>
      </c>
      <c r="EE23" s="136">
        <f t="shared" si="39"/>
        <v>0.57623474723997681</v>
      </c>
      <c r="EF23" s="136">
        <f t="shared" si="39"/>
        <v>0.579081929110982</v>
      </c>
      <c r="EG23" s="136">
        <f t="shared" si="39"/>
        <v>0.55653689715281818</v>
      </c>
      <c r="EH23" s="136">
        <f t="shared" si="39"/>
        <v>0.55653689715281818</v>
      </c>
      <c r="EI23" s="136">
        <f t="shared" si="39"/>
        <v>0.55415456130156882</v>
      </c>
      <c r="EJ23" s="136">
        <f t="shared" si="39"/>
        <v>0.57199302730970369</v>
      </c>
      <c r="EK23" s="136">
        <f t="shared" si="39"/>
        <v>0.55671121441022664</v>
      </c>
      <c r="EL23" s="136">
        <f t="shared" ref="EL23:GW23" si="40">EL183</f>
        <v>0.55700174317257412</v>
      </c>
      <c r="EM23" s="136">
        <f t="shared" si="40"/>
        <v>0.53864032539221385</v>
      </c>
      <c r="EN23" s="136">
        <f t="shared" si="40"/>
        <v>0.52423009877977922</v>
      </c>
      <c r="EO23" s="136">
        <f t="shared" si="40"/>
        <v>0.52423009877977922</v>
      </c>
      <c r="EP23" s="136">
        <f t="shared" si="40"/>
        <v>0.50557815223707148</v>
      </c>
      <c r="EQ23" s="136">
        <f t="shared" si="40"/>
        <v>0.51150493898895988</v>
      </c>
      <c r="ER23" s="136">
        <f t="shared" si="40"/>
        <v>0.51539802440441607</v>
      </c>
      <c r="ES23" s="136">
        <f t="shared" si="40"/>
        <v>0.53794305636257989</v>
      </c>
      <c r="ET23" s="136">
        <f t="shared" si="40"/>
        <v>0.54520627542126665</v>
      </c>
      <c r="EU23" s="136">
        <f t="shared" si="40"/>
        <v>0.53149331783846598</v>
      </c>
      <c r="EV23" s="136">
        <f t="shared" si="40"/>
        <v>0.53149331783846598</v>
      </c>
      <c r="EW23" s="136">
        <f t="shared" si="40"/>
        <v>0.5386984311446833</v>
      </c>
      <c r="EX23" s="136">
        <f t="shared" si="40"/>
        <v>0.55601394538059268</v>
      </c>
      <c r="EY23" s="136">
        <f t="shared" si="40"/>
        <v>0.54636839047065655</v>
      </c>
      <c r="EZ23" s="136">
        <f t="shared" si="40"/>
        <v>0.55020337013364318</v>
      </c>
      <c r="FA23" s="136">
        <f t="shared" si="40"/>
        <v>0.55066821615339923</v>
      </c>
      <c r="FB23" s="136">
        <f t="shared" si="40"/>
        <v>0.53916327716443924</v>
      </c>
      <c r="FC23" s="136">
        <f t="shared" si="40"/>
        <v>0.53916327716443924</v>
      </c>
      <c r="FD23" s="136">
        <f t="shared" si="40"/>
        <v>0.53997675769901221</v>
      </c>
      <c r="FE23" s="136">
        <f t="shared" si="40"/>
        <v>0.55787332945961654</v>
      </c>
      <c r="FF23" s="136">
        <f t="shared" si="40"/>
        <v>0.55618826263800114</v>
      </c>
      <c r="FG23" s="136">
        <f t="shared" si="40"/>
        <v>0.57088901801278324</v>
      </c>
      <c r="FH23" s="136">
        <f t="shared" si="40"/>
        <v>0.57176060429982567</v>
      </c>
      <c r="FI23" s="136">
        <f t="shared" si="40"/>
        <v>0.55148169668797209</v>
      </c>
      <c r="FJ23" s="136">
        <f t="shared" si="40"/>
        <v>0.55148169668797209</v>
      </c>
      <c r="FK23" s="136">
        <f t="shared" si="40"/>
        <v>0.55833817547937248</v>
      </c>
      <c r="FL23" s="136">
        <f t="shared" si="40"/>
        <v>0.57623474723997681</v>
      </c>
      <c r="FM23" s="136">
        <f t="shared" si="40"/>
        <v>0.58221963974433466</v>
      </c>
      <c r="FN23" s="136">
        <f t="shared" si="40"/>
        <v>0.5779198140615921</v>
      </c>
      <c r="FO23" s="136">
        <f t="shared" si="40"/>
        <v>0.56687972109238816</v>
      </c>
      <c r="FP23" s="136">
        <f t="shared" si="40"/>
        <v>0.5468332364904126</v>
      </c>
      <c r="FQ23" s="136">
        <f t="shared" si="40"/>
        <v>0.5468332364904126</v>
      </c>
      <c r="FR23" s="136">
        <f t="shared" si="40"/>
        <v>0.54259151656013949</v>
      </c>
      <c r="FS23" s="136">
        <f t="shared" si="40"/>
        <v>0.54485764090644973</v>
      </c>
      <c r="FT23" s="136">
        <f t="shared" si="40"/>
        <v>0.55008715862870428</v>
      </c>
      <c r="FU23" s="136">
        <f t="shared" si="40"/>
        <v>0.54404416037187686</v>
      </c>
      <c r="FV23" s="136">
        <f t="shared" si="40"/>
        <v>0.5257989540964555</v>
      </c>
      <c r="FW23" s="136">
        <f t="shared" si="40"/>
        <v>0.51243463102847187</v>
      </c>
      <c r="FX23" s="136">
        <f t="shared" si="40"/>
        <v>0.51243463102847187</v>
      </c>
      <c r="FY23" s="136">
        <f t="shared" si="40"/>
        <v>0.51231841952353285</v>
      </c>
      <c r="FZ23" s="136">
        <f t="shared" si="40"/>
        <v>0.5310865775711795</v>
      </c>
      <c r="GA23" s="136">
        <f t="shared" si="40"/>
        <v>0.53765252760023241</v>
      </c>
      <c r="GB23" s="136">
        <f t="shared" si="40"/>
        <v>0.56263800116211504</v>
      </c>
      <c r="GC23" s="136">
        <f t="shared" si="40"/>
        <v>0.57530505520046482</v>
      </c>
      <c r="GD23" s="136">
        <f t="shared" si="40"/>
        <v>0.5592097617664149</v>
      </c>
      <c r="GE23" s="136">
        <f t="shared" si="40"/>
        <v>0.5592097617664149</v>
      </c>
      <c r="GF23" s="136">
        <f t="shared" si="40"/>
        <v>0.56821615339918652</v>
      </c>
      <c r="GG23" s="136">
        <f t="shared" si="40"/>
        <v>0.58070889018012783</v>
      </c>
      <c r="GH23" s="136">
        <f t="shared" si="40"/>
        <v>0.58396281231841951</v>
      </c>
      <c r="GI23" s="136">
        <f t="shared" si="40"/>
        <v>0.59296920395119113</v>
      </c>
      <c r="GJ23" s="136">
        <f t="shared" si="40"/>
        <v>0.58146426496223125</v>
      </c>
      <c r="GK23" s="136">
        <f t="shared" si="40"/>
        <v>0.57176060429982567</v>
      </c>
      <c r="GL23" s="136">
        <f t="shared" si="40"/>
        <v>0.57176060429982567</v>
      </c>
      <c r="GM23" s="136">
        <f t="shared" si="40"/>
        <v>0.58477629285299249</v>
      </c>
      <c r="GN23" s="136">
        <f t="shared" si="40"/>
        <v>0.61191167925624634</v>
      </c>
      <c r="GO23" s="136">
        <f t="shared" si="40"/>
        <v>0.62393957001743172</v>
      </c>
      <c r="GP23" s="136">
        <f t="shared" si="40"/>
        <v>0.64032539221382911</v>
      </c>
      <c r="GQ23" s="136">
        <f t="shared" si="40"/>
        <v>0.62934340499709474</v>
      </c>
      <c r="GR23" s="136">
        <f t="shared" si="40"/>
        <v>0.61911679256246366</v>
      </c>
      <c r="GS23" s="136">
        <f t="shared" si="40"/>
        <v>0.61911679256246366</v>
      </c>
      <c r="GT23" s="136">
        <f t="shared" si="40"/>
        <v>0.62707728065078439</v>
      </c>
      <c r="GU23" s="136">
        <f t="shared" si="40"/>
        <v>0.64462521789657179</v>
      </c>
      <c r="GV23" s="136">
        <f t="shared" si="40"/>
        <v>0.64968041836141777</v>
      </c>
      <c r="GW23" s="136">
        <f t="shared" si="40"/>
        <v>0.64851830331202787</v>
      </c>
      <c r="GX23" s="136">
        <f t="shared" ref="GX23:JI23" si="41">GX183</f>
        <v>0.65496804183614177</v>
      </c>
      <c r="GY23" s="136">
        <f t="shared" si="41"/>
        <v>0.64392794886693783</v>
      </c>
      <c r="GZ23" s="136">
        <f t="shared" si="41"/>
        <v>0.64392794886693783</v>
      </c>
      <c r="HA23" s="136">
        <f t="shared" si="41"/>
        <v>0.64526438117373619</v>
      </c>
      <c r="HB23" s="136">
        <f t="shared" si="41"/>
        <v>0.66560139453805922</v>
      </c>
      <c r="HC23" s="136">
        <f t="shared" si="41"/>
        <v>0.67396862289366644</v>
      </c>
      <c r="HD23" s="136">
        <f t="shared" si="41"/>
        <v>0.69651365485183037</v>
      </c>
      <c r="HE23" s="136">
        <f t="shared" si="41"/>
        <v>0.69430563625798958</v>
      </c>
      <c r="HF23" s="136">
        <f t="shared" si="41"/>
        <v>0.68128994770482276</v>
      </c>
      <c r="HG23" s="136">
        <f t="shared" si="41"/>
        <v>0.68128994770482276</v>
      </c>
      <c r="HH23" s="136">
        <f t="shared" si="41"/>
        <v>0.69151656013945384</v>
      </c>
      <c r="HI23" s="136">
        <f t="shared" si="41"/>
        <v>0.71394538059267865</v>
      </c>
      <c r="HJ23" s="136">
        <f t="shared" si="41"/>
        <v>0.71830331202789077</v>
      </c>
      <c r="HK23" s="136">
        <f t="shared" si="41"/>
        <v>0.72283556072051136</v>
      </c>
      <c r="HL23" s="136">
        <f t="shared" si="41"/>
        <v>0.71626961069145845</v>
      </c>
      <c r="HM23" s="136">
        <f t="shared" si="41"/>
        <v>0.70412550842533406</v>
      </c>
      <c r="HN23" s="136">
        <f t="shared" si="41"/>
        <v>0.70412550842533406</v>
      </c>
      <c r="HO23" s="136">
        <f t="shared" si="41"/>
        <v>0.71963974433468914</v>
      </c>
      <c r="HP23" s="136">
        <f t="shared" si="41"/>
        <v>0.73114468332364901</v>
      </c>
      <c r="HQ23" s="136">
        <f t="shared" si="41"/>
        <v>0.74718187100522948</v>
      </c>
      <c r="HR23" s="136">
        <f t="shared" si="41"/>
        <v>0.76879721092388142</v>
      </c>
      <c r="HS23" s="136">
        <f t="shared" si="41"/>
        <v>0.76577571179546777</v>
      </c>
      <c r="HT23" s="136">
        <f t="shared" si="41"/>
        <v>0.75793143521208595</v>
      </c>
      <c r="HU23" s="136">
        <f t="shared" si="41"/>
        <v>0.75793143521208595</v>
      </c>
      <c r="HV23" s="136">
        <f t="shared" si="41"/>
        <v>0.75665310865775715</v>
      </c>
      <c r="HW23" s="136">
        <f t="shared" si="41"/>
        <v>0.76600813480534569</v>
      </c>
      <c r="HX23" s="136">
        <f t="shared" si="41"/>
        <v>0.77704822777454963</v>
      </c>
      <c r="HY23" s="136">
        <f t="shared" si="41"/>
        <v>0.78878558977338753</v>
      </c>
      <c r="HZ23" s="136">
        <f t="shared" si="41"/>
        <v>0.77960488088320745</v>
      </c>
      <c r="IA23" s="136">
        <f t="shared" si="41"/>
        <v>0.77048227774549682</v>
      </c>
      <c r="IB23" s="136">
        <f t="shared" si="41"/>
        <v>0.77048227774549682</v>
      </c>
      <c r="IC23" s="136">
        <f t="shared" si="41"/>
        <v>0.77762928529924458</v>
      </c>
      <c r="ID23" s="136">
        <f t="shared" si="41"/>
        <v>0.79047065659500293</v>
      </c>
      <c r="IE23" s="136">
        <f t="shared" si="41"/>
        <v>0.78919233004067402</v>
      </c>
      <c r="IF23" s="136">
        <f t="shared" si="41"/>
        <v>0.80505520046484602</v>
      </c>
      <c r="IG23" s="136">
        <f t="shared" si="41"/>
        <v>0.79430563625798956</v>
      </c>
      <c r="IH23" s="136">
        <f t="shared" si="41"/>
        <v>0.78948285880302149</v>
      </c>
      <c r="II23" s="136">
        <f t="shared" si="41"/>
        <v>0.78948285880302149</v>
      </c>
      <c r="IJ23" s="136">
        <f t="shared" si="41"/>
        <v>0.78983149331783842</v>
      </c>
      <c r="IK23" s="136">
        <f t="shared" si="41"/>
        <v>0.81173736199883784</v>
      </c>
      <c r="IL23" s="136">
        <f t="shared" si="41"/>
        <v>0</v>
      </c>
      <c r="IM23" s="136">
        <f t="shared" si="41"/>
        <v>0</v>
      </c>
      <c r="IN23" s="136">
        <f t="shared" si="41"/>
        <v>0</v>
      </c>
      <c r="IO23" s="136">
        <f t="shared" si="41"/>
        <v>0</v>
      </c>
      <c r="IP23" s="136">
        <f t="shared" si="41"/>
        <v>0</v>
      </c>
      <c r="IQ23" s="136">
        <f t="shared" si="41"/>
        <v>0</v>
      </c>
      <c r="IR23" s="136">
        <f t="shared" si="41"/>
        <v>0</v>
      </c>
      <c r="IS23" s="136">
        <f t="shared" si="41"/>
        <v>0</v>
      </c>
      <c r="IT23" s="136">
        <f t="shared" si="41"/>
        <v>0</v>
      </c>
      <c r="IU23" s="136">
        <f t="shared" si="41"/>
        <v>0</v>
      </c>
      <c r="IV23" s="136">
        <f t="shared" si="41"/>
        <v>0</v>
      </c>
      <c r="IW23" s="136">
        <f t="shared" si="41"/>
        <v>0</v>
      </c>
      <c r="IX23" s="136">
        <f t="shared" si="41"/>
        <v>0</v>
      </c>
      <c r="IY23" s="136">
        <f t="shared" si="41"/>
        <v>0</v>
      </c>
      <c r="IZ23" s="136">
        <f t="shared" si="41"/>
        <v>0</v>
      </c>
      <c r="JA23" s="136">
        <f t="shared" si="41"/>
        <v>0</v>
      </c>
      <c r="JB23" s="136">
        <f t="shared" si="41"/>
        <v>0</v>
      </c>
      <c r="JC23" s="136">
        <f t="shared" si="41"/>
        <v>0</v>
      </c>
      <c r="JD23" s="136">
        <f t="shared" si="41"/>
        <v>0</v>
      </c>
      <c r="JE23" s="136">
        <f t="shared" si="41"/>
        <v>0</v>
      </c>
      <c r="JF23" s="136">
        <f t="shared" si="41"/>
        <v>0</v>
      </c>
      <c r="JG23" s="136">
        <f t="shared" si="41"/>
        <v>0</v>
      </c>
      <c r="JH23" s="136">
        <f t="shared" si="41"/>
        <v>0</v>
      </c>
      <c r="JI23" s="136">
        <f t="shared" si="41"/>
        <v>0</v>
      </c>
      <c r="JJ23" s="136">
        <f t="shared" ref="JJ23:LU23" si="42">JJ183</f>
        <v>0</v>
      </c>
      <c r="JK23" s="136">
        <f t="shared" si="42"/>
        <v>0</v>
      </c>
      <c r="JL23" s="136">
        <f t="shared" si="42"/>
        <v>0</v>
      </c>
      <c r="JM23" s="136">
        <f t="shared" si="42"/>
        <v>0</v>
      </c>
      <c r="JN23" s="136">
        <f t="shared" si="42"/>
        <v>0</v>
      </c>
      <c r="JO23" s="136">
        <f t="shared" si="42"/>
        <v>0</v>
      </c>
      <c r="JP23" s="136">
        <f t="shared" si="42"/>
        <v>0</v>
      </c>
      <c r="JQ23" s="136">
        <f t="shared" si="42"/>
        <v>0</v>
      </c>
      <c r="JR23" s="136">
        <f t="shared" si="42"/>
        <v>0</v>
      </c>
      <c r="JS23" s="136">
        <f t="shared" si="42"/>
        <v>0</v>
      </c>
      <c r="JT23" s="136">
        <f t="shared" si="42"/>
        <v>0</v>
      </c>
      <c r="JU23" s="136">
        <f t="shared" si="42"/>
        <v>0</v>
      </c>
      <c r="JV23" s="136">
        <f t="shared" si="42"/>
        <v>0</v>
      </c>
      <c r="JW23" s="136">
        <f t="shared" si="42"/>
        <v>0</v>
      </c>
      <c r="JX23" s="136">
        <f t="shared" si="42"/>
        <v>0</v>
      </c>
      <c r="JY23" s="136">
        <f t="shared" si="42"/>
        <v>0</v>
      </c>
      <c r="JZ23" s="136">
        <f t="shared" si="42"/>
        <v>0</v>
      </c>
      <c r="KA23" s="136">
        <f t="shared" si="42"/>
        <v>0</v>
      </c>
      <c r="KB23" s="136">
        <f t="shared" si="42"/>
        <v>0</v>
      </c>
      <c r="KC23" s="136">
        <f t="shared" si="42"/>
        <v>0</v>
      </c>
      <c r="KD23" s="136">
        <f t="shared" si="42"/>
        <v>0</v>
      </c>
      <c r="KE23" s="136">
        <f t="shared" si="42"/>
        <v>0</v>
      </c>
      <c r="KF23" s="136">
        <f t="shared" si="42"/>
        <v>0</v>
      </c>
      <c r="KG23" s="136">
        <f t="shared" si="42"/>
        <v>0</v>
      </c>
      <c r="KH23" s="136">
        <f t="shared" si="42"/>
        <v>0</v>
      </c>
      <c r="KI23" s="136">
        <f t="shared" si="42"/>
        <v>0</v>
      </c>
      <c r="KJ23" s="136">
        <f t="shared" si="42"/>
        <v>0</v>
      </c>
      <c r="KK23" s="136">
        <f t="shared" si="42"/>
        <v>0</v>
      </c>
      <c r="KL23" s="136">
        <f t="shared" si="42"/>
        <v>0</v>
      </c>
      <c r="KM23" s="136">
        <f t="shared" si="42"/>
        <v>0</v>
      </c>
      <c r="KN23" s="136">
        <f t="shared" si="42"/>
        <v>0</v>
      </c>
      <c r="KO23" s="136">
        <f t="shared" si="42"/>
        <v>0</v>
      </c>
      <c r="KP23" s="136">
        <f t="shared" si="42"/>
        <v>0</v>
      </c>
      <c r="KQ23" s="136">
        <f t="shared" si="42"/>
        <v>0</v>
      </c>
      <c r="KR23" s="136">
        <f t="shared" si="42"/>
        <v>0</v>
      </c>
      <c r="KS23" s="136">
        <f t="shared" si="42"/>
        <v>0</v>
      </c>
      <c r="KT23" s="136">
        <f t="shared" si="42"/>
        <v>0</v>
      </c>
      <c r="KU23" s="136">
        <f t="shared" si="42"/>
        <v>0</v>
      </c>
      <c r="KV23" s="136">
        <f t="shared" si="42"/>
        <v>0</v>
      </c>
      <c r="KW23" s="136">
        <f t="shared" si="42"/>
        <v>0</v>
      </c>
      <c r="KX23" s="136">
        <f t="shared" si="42"/>
        <v>0</v>
      </c>
      <c r="KY23" s="136">
        <f t="shared" si="42"/>
        <v>0</v>
      </c>
      <c r="KZ23" s="136">
        <f t="shared" si="42"/>
        <v>0</v>
      </c>
      <c r="LA23" s="136">
        <f t="shared" si="42"/>
        <v>0</v>
      </c>
      <c r="LB23" s="136">
        <f t="shared" si="42"/>
        <v>0</v>
      </c>
      <c r="LC23" s="136">
        <f t="shared" si="42"/>
        <v>0</v>
      </c>
      <c r="LD23" s="136">
        <f t="shared" si="42"/>
        <v>0</v>
      </c>
      <c r="LE23" s="136">
        <f t="shared" si="42"/>
        <v>0</v>
      </c>
      <c r="LF23" s="136">
        <f t="shared" si="42"/>
        <v>0</v>
      </c>
      <c r="LG23" s="136">
        <f t="shared" si="42"/>
        <v>0</v>
      </c>
      <c r="LH23" s="136">
        <f t="shared" si="42"/>
        <v>0</v>
      </c>
      <c r="LI23" s="136">
        <f t="shared" si="42"/>
        <v>0</v>
      </c>
      <c r="LJ23" s="136">
        <f t="shared" si="42"/>
        <v>0</v>
      </c>
      <c r="LK23" s="136">
        <f t="shared" si="42"/>
        <v>0</v>
      </c>
      <c r="LL23" s="136">
        <f t="shared" si="42"/>
        <v>0</v>
      </c>
      <c r="LM23" s="136">
        <f t="shared" si="42"/>
        <v>0</v>
      </c>
      <c r="LN23" s="136">
        <f t="shared" si="42"/>
        <v>0</v>
      </c>
      <c r="LO23" s="136">
        <f t="shared" si="42"/>
        <v>0</v>
      </c>
      <c r="LP23" s="136">
        <f t="shared" si="42"/>
        <v>0</v>
      </c>
      <c r="LQ23" s="136">
        <f t="shared" si="42"/>
        <v>0</v>
      </c>
      <c r="LR23" s="136">
        <f t="shared" si="42"/>
        <v>0</v>
      </c>
      <c r="LS23" s="136">
        <f t="shared" si="42"/>
        <v>0</v>
      </c>
      <c r="LT23" s="136">
        <f t="shared" si="42"/>
        <v>0</v>
      </c>
      <c r="LU23" s="136">
        <f t="shared" si="42"/>
        <v>0</v>
      </c>
      <c r="LV23" s="136">
        <f t="shared" ref="LV23:NT23" si="43">LV183</f>
        <v>0</v>
      </c>
      <c r="LW23" s="136">
        <f t="shared" si="43"/>
        <v>0</v>
      </c>
      <c r="LX23" s="136">
        <f t="shared" si="43"/>
        <v>0</v>
      </c>
      <c r="LY23" s="136">
        <f t="shared" si="43"/>
        <v>0</v>
      </c>
      <c r="LZ23" s="136">
        <f t="shared" si="43"/>
        <v>0</v>
      </c>
      <c r="MA23" s="136">
        <f t="shared" si="43"/>
        <v>0</v>
      </c>
      <c r="MB23" s="136">
        <f t="shared" si="43"/>
        <v>0</v>
      </c>
      <c r="MC23" s="136">
        <f t="shared" si="43"/>
        <v>0</v>
      </c>
      <c r="MD23" s="136">
        <f t="shared" si="43"/>
        <v>0</v>
      </c>
      <c r="ME23" s="136">
        <f t="shared" si="43"/>
        <v>0</v>
      </c>
      <c r="MF23" s="136">
        <f t="shared" si="43"/>
        <v>0</v>
      </c>
      <c r="MG23" s="136">
        <f t="shared" si="43"/>
        <v>0</v>
      </c>
      <c r="MH23" s="136">
        <f t="shared" si="43"/>
        <v>0</v>
      </c>
      <c r="MI23" s="136">
        <f t="shared" si="43"/>
        <v>0</v>
      </c>
      <c r="MJ23" s="136">
        <f t="shared" si="43"/>
        <v>0</v>
      </c>
      <c r="MK23" s="136">
        <f t="shared" si="43"/>
        <v>0</v>
      </c>
      <c r="ML23" s="136">
        <f t="shared" si="43"/>
        <v>0</v>
      </c>
      <c r="MM23" s="136">
        <f t="shared" si="43"/>
        <v>0</v>
      </c>
      <c r="MN23" s="136">
        <f t="shared" si="43"/>
        <v>0</v>
      </c>
      <c r="MO23" s="136">
        <f t="shared" si="43"/>
        <v>0</v>
      </c>
      <c r="MP23" s="136">
        <f t="shared" si="43"/>
        <v>0</v>
      </c>
      <c r="MQ23" s="136">
        <f t="shared" si="43"/>
        <v>0</v>
      </c>
      <c r="MR23" s="136">
        <f t="shared" si="43"/>
        <v>0</v>
      </c>
      <c r="MS23" s="136">
        <f t="shared" si="43"/>
        <v>0</v>
      </c>
      <c r="MT23" s="136">
        <f t="shared" si="43"/>
        <v>0</v>
      </c>
      <c r="MU23" s="136">
        <f t="shared" si="43"/>
        <v>0</v>
      </c>
      <c r="MV23" s="136">
        <f t="shared" si="43"/>
        <v>0</v>
      </c>
      <c r="MW23" s="136">
        <f t="shared" si="43"/>
        <v>0</v>
      </c>
      <c r="MX23" s="136">
        <f t="shared" si="43"/>
        <v>0</v>
      </c>
      <c r="MY23" s="136">
        <f t="shared" si="43"/>
        <v>0</v>
      </c>
      <c r="MZ23" s="136">
        <f t="shared" si="43"/>
        <v>0</v>
      </c>
      <c r="NA23" s="136">
        <f t="shared" si="43"/>
        <v>0</v>
      </c>
      <c r="NB23" s="136">
        <f t="shared" si="43"/>
        <v>0</v>
      </c>
      <c r="NC23" s="136">
        <f t="shared" si="43"/>
        <v>0</v>
      </c>
      <c r="ND23" s="136">
        <f t="shared" si="43"/>
        <v>0</v>
      </c>
      <c r="NE23" s="136">
        <f t="shared" si="43"/>
        <v>0</v>
      </c>
      <c r="NF23" s="136">
        <f t="shared" si="43"/>
        <v>0</v>
      </c>
      <c r="NG23" s="136">
        <f t="shared" si="43"/>
        <v>0</v>
      </c>
      <c r="NH23" s="136">
        <f t="shared" si="43"/>
        <v>0</v>
      </c>
      <c r="NI23" s="136">
        <f t="shared" si="43"/>
        <v>0</v>
      </c>
      <c r="NJ23" s="136">
        <f t="shared" si="43"/>
        <v>0</v>
      </c>
      <c r="NK23" s="136">
        <f t="shared" si="43"/>
        <v>0</v>
      </c>
      <c r="NL23" s="136">
        <f t="shared" si="43"/>
        <v>0</v>
      </c>
      <c r="NM23" s="136">
        <f t="shared" si="43"/>
        <v>0</v>
      </c>
      <c r="NN23" s="136">
        <f t="shared" si="43"/>
        <v>0</v>
      </c>
      <c r="NO23" s="136">
        <f t="shared" si="43"/>
        <v>0</v>
      </c>
      <c r="NP23" s="136">
        <f t="shared" si="43"/>
        <v>0</v>
      </c>
      <c r="NQ23" s="136">
        <f t="shared" si="43"/>
        <v>0</v>
      </c>
      <c r="NR23" s="136">
        <f t="shared" si="43"/>
        <v>0</v>
      </c>
      <c r="NS23" s="136">
        <f t="shared" si="43"/>
        <v>0</v>
      </c>
      <c r="NT23" s="137">
        <f t="shared" si="43"/>
        <v>0</v>
      </c>
    </row>
    <row r="24" spans="1:384" x14ac:dyDescent="0.6">
      <c r="A24" s="141" t="s">
        <v>70</v>
      </c>
      <c r="B24" s="300" t="s">
        <v>14</v>
      </c>
      <c r="C24" s="321" t="s">
        <v>31</v>
      </c>
      <c r="D24" s="88" t="s">
        <v>15</v>
      </c>
      <c r="E24" s="89">
        <v>18</v>
      </c>
      <c r="F24" s="275" t="s">
        <v>55</v>
      </c>
      <c r="G24" s="59" t="s">
        <v>47</v>
      </c>
      <c r="H24" s="60">
        <v>760</v>
      </c>
      <c r="I24" s="61">
        <v>373</v>
      </c>
      <c r="J24" s="62">
        <v>0</v>
      </c>
      <c r="K24" s="63">
        <v>0</v>
      </c>
      <c r="L24" s="63">
        <v>0</v>
      </c>
      <c r="M24" s="63">
        <f>50+28</f>
        <v>78</v>
      </c>
      <c r="N24" s="63">
        <v>300</v>
      </c>
      <c r="O24" s="64">
        <v>0</v>
      </c>
      <c r="P24" s="65">
        <v>0</v>
      </c>
      <c r="Q24" s="66">
        <v>0</v>
      </c>
      <c r="R24" s="7"/>
      <c r="S24" s="128">
        <v>310</v>
      </c>
      <c r="T24" s="129">
        <v>310</v>
      </c>
      <c r="U24" s="129">
        <v>329</v>
      </c>
      <c r="V24" s="129">
        <v>339</v>
      </c>
      <c r="W24" s="129">
        <v>339</v>
      </c>
      <c r="X24" s="129">
        <v>339</v>
      </c>
      <c r="Y24" s="129">
        <v>339</v>
      </c>
      <c r="Z24" s="129">
        <v>339</v>
      </c>
      <c r="AA24" s="129">
        <v>340</v>
      </c>
      <c r="AB24" s="129">
        <v>341</v>
      </c>
      <c r="AC24" s="129">
        <v>340</v>
      </c>
      <c r="AD24" s="129">
        <v>340</v>
      </c>
      <c r="AE24" s="129">
        <v>340</v>
      </c>
      <c r="AF24" s="129">
        <v>325</v>
      </c>
      <c r="AG24" s="129">
        <v>325</v>
      </c>
      <c r="AH24" s="129">
        <v>337</v>
      </c>
      <c r="AI24" s="129">
        <v>333</v>
      </c>
      <c r="AJ24" s="129">
        <v>342</v>
      </c>
      <c r="AK24" s="129">
        <v>342</v>
      </c>
      <c r="AL24" s="129">
        <v>341</v>
      </c>
      <c r="AM24" s="129">
        <v>341</v>
      </c>
      <c r="AN24" s="129">
        <v>341</v>
      </c>
      <c r="AO24" s="129">
        <v>339</v>
      </c>
      <c r="AP24" s="129">
        <v>339</v>
      </c>
      <c r="AQ24" s="129">
        <v>345</v>
      </c>
      <c r="AR24" s="129">
        <v>345</v>
      </c>
      <c r="AS24" s="129">
        <v>338</v>
      </c>
      <c r="AT24" s="129">
        <v>337</v>
      </c>
      <c r="AU24" s="129">
        <v>337</v>
      </c>
      <c r="AV24" s="129">
        <v>337</v>
      </c>
      <c r="AW24" s="129">
        <v>344</v>
      </c>
      <c r="AX24" s="129">
        <v>348</v>
      </c>
      <c r="AY24" s="129">
        <v>348</v>
      </c>
      <c r="AZ24" s="129">
        <v>347</v>
      </c>
      <c r="BA24" s="129">
        <v>347</v>
      </c>
      <c r="BB24" s="129">
        <v>347</v>
      </c>
      <c r="BC24" s="129">
        <v>347</v>
      </c>
      <c r="BD24" s="129">
        <v>347</v>
      </c>
      <c r="BE24" s="129">
        <v>346</v>
      </c>
      <c r="BF24" s="129">
        <v>349</v>
      </c>
      <c r="BG24" s="129">
        <v>349</v>
      </c>
      <c r="BH24" s="129">
        <v>349</v>
      </c>
      <c r="BI24" s="129">
        <v>349</v>
      </c>
      <c r="BJ24" s="129">
        <v>349</v>
      </c>
      <c r="BK24" s="129">
        <v>345</v>
      </c>
      <c r="BL24" s="129">
        <v>353</v>
      </c>
      <c r="BM24" s="129">
        <v>353</v>
      </c>
      <c r="BN24" s="129">
        <v>353</v>
      </c>
      <c r="BO24" s="129">
        <v>353</v>
      </c>
      <c r="BP24" s="129">
        <v>353</v>
      </c>
      <c r="BQ24" s="129">
        <v>353</v>
      </c>
      <c r="BR24" s="129">
        <v>352</v>
      </c>
      <c r="BS24" s="129">
        <v>347</v>
      </c>
      <c r="BT24" s="129">
        <v>352</v>
      </c>
      <c r="BU24" s="129">
        <v>351</v>
      </c>
      <c r="BV24" s="129">
        <v>342</v>
      </c>
      <c r="BW24" s="129">
        <v>342</v>
      </c>
      <c r="BX24" s="129">
        <v>325</v>
      </c>
      <c r="BY24" s="130">
        <v>312</v>
      </c>
      <c r="BZ24" s="63">
        <v>311</v>
      </c>
      <c r="CA24" s="63">
        <v>311</v>
      </c>
      <c r="CB24" s="63">
        <v>306</v>
      </c>
      <c r="CC24" s="63">
        <v>305</v>
      </c>
      <c r="CD24" s="63">
        <v>305</v>
      </c>
      <c r="CE24" s="63">
        <v>281</v>
      </c>
      <c r="CF24" s="63">
        <v>299</v>
      </c>
      <c r="CG24" s="63">
        <v>300</v>
      </c>
      <c r="CH24" s="63">
        <v>289</v>
      </c>
      <c r="CI24" s="63">
        <v>299</v>
      </c>
      <c r="CJ24" s="63">
        <v>291</v>
      </c>
      <c r="CK24" s="63">
        <v>291</v>
      </c>
      <c r="CL24" s="63">
        <v>288</v>
      </c>
      <c r="CM24" s="63">
        <v>297</v>
      </c>
      <c r="CN24" s="63">
        <v>295</v>
      </c>
      <c r="CO24" s="63">
        <v>296</v>
      </c>
      <c r="CP24" s="63">
        <v>306</v>
      </c>
      <c r="CQ24" s="63">
        <v>304</v>
      </c>
      <c r="CR24" s="63">
        <v>304</v>
      </c>
      <c r="CS24" s="63">
        <v>302</v>
      </c>
      <c r="CT24" s="63">
        <v>302</v>
      </c>
      <c r="CU24" s="63">
        <v>299</v>
      </c>
      <c r="CV24" s="63">
        <v>299</v>
      </c>
      <c r="CW24" s="63">
        <v>309</v>
      </c>
      <c r="CX24" s="63">
        <v>302</v>
      </c>
      <c r="CY24" s="63">
        <v>302</v>
      </c>
      <c r="CZ24" s="63">
        <v>290</v>
      </c>
      <c r="DA24" s="63">
        <v>307</v>
      </c>
      <c r="DB24" s="63">
        <v>307</v>
      </c>
      <c r="DC24" s="63">
        <v>306</v>
      </c>
      <c r="DD24" s="63">
        <v>305</v>
      </c>
      <c r="DE24" s="63">
        <v>299</v>
      </c>
      <c r="DF24" s="63">
        <v>299</v>
      </c>
      <c r="DG24" s="63">
        <v>304</v>
      </c>
      <c r="DH24" s="63">
        <v>300</v>
      </c>
      <c r="DI24" s="63">
        <v>301</v>
      </c>
      <c r="DJ24" s="63">
        <v>301</v>
      </c>
      <c r="DK24" s="63">
        <v>300</v>
      </c>
      <c r="DL24" s="63">
        <v>284</v>
      </c>
      <c r="DM24" s="63">
        <v>284</v>
      </c>
      <c r="DN24" s="63">
        <v>275</v>
      </c>
      <c r="DO24" s="63">
        <v>269</v>
      </c>
      <c r="DP24" s="63">
        <v>269</v>
      </c>
      <c r="DQ24" s="63">
        <v>269</v>
      </c>
      <c r="DR24" s="63">
        <v>281</v>
      </c>
      <c r="DS24" s="63">
        <v>283</v>
      </c>
      <c r="DT24" s="63">
        <v>283</v>
      </c>
      <c r="DU24" s="63">
        <v>288</v>
      </c>
      <c r="DV24" s="63">
        <v>274</v>
      </c>
      <c r="DW24" s="63">
        <v>278</v>
      </c>
      <c r="DX24" s="63">
        <v>277</v>
      </c>
      <c r="DY24" s="63">
        <v>285</v>
      </c>
      <c r="DZ24" s="63">
        <v>280</v>
      </c>
      <c r="EA24" s="63">
        <v>280</v>
      </c>
      <c r="EB24" s="63">
        <v>238</v>
      </c>
      <c r="EC24" s="63">
        <v>245</v>
      </c>
      <c r="ED24" s="63">
        <v>245</v>
      </c>
      <c r="EE24" s="63">
        <v>253</v>
      </c>
      <c r="EF24" s="63">
        <v>254</v>
      </c>
      <c r="EG24" s="63">
        <v>225</v>
      </c>
      <c r="EH24" s="63">
        <v>225</v>
      </c>
      <c r="EI24" s="63">
        <v>262</v>
      </c>
      <c r="EJ24" s="63">
        <v>268</v>
      </c>
      <c r="EK24" s="63">
        <v>247</v>
      </c>
      <c r="EL24" s="63">
        <v>246</v>
      </c>
      <c r="EM24" s="63">
        <v>225</v>
      </c>
      <c r="EN24" s="63">
        <v>219</v>
      </c>
      <c r="EO24" s="63">
        <v>219</v>
      </c>
      <c r="EP24" s="63">
        <v>194</v>
      </c>
      <c r="EQ24" s="63">
        <v>195</v>
      </c>
      <c r="ER24" s="63">
        <v>201</v>
      </c>
      <c r="ES24" s="63">
        <v>210</v>
      </c>
      <c r="ET24" s="63">
        <v>203</v>
      </c>
      <c r="EU24" s="63">
        <v>180</v>
      </c>
      <c r="EV24" s="63">
        <v>180</v>
      </c>
      <c r="EW24" s="63">
        <v>251</v>
      </c>
      <c r="EX24" s="63">
        <v>254</v>
      </c>
      <c r="EY24" s="63">
        <v>240</v>
      </c>
      <c r="EZ24" s="63">
        <v>240</v>
      </c>
      <c r="FA24" s="63">
        <v>258</v>
      </c>
      <c r="FB24" s="63">
        <v>249</v>
      </c>
      <c r="FC24" s="63">
        <v>249</v>
      </c>
      <c r="FD24" s="63">
        <v>270</v>
      </c>
      <c r="FE24" s="63">
        <v>275</v>
      </c>
      <c r="FF24" s="63">
        <v>276</v>
      </c>
      <c r="FG24" s="63">
        <v>247</v>
      </c>
      <c r="FH24" s="63">
        <v>269</v>
      </c>
      <c r="FI24" s="63">
        <v>245</v>
      </c>
      <c r="FJ24" s="63">
        <v>245</v>
      </c>
      <c r="FK24" s="63">
        <v>228</v>
      </c>
      <c r="FL24" s="63">
        <v>227</v>
      </c>
      <c r="FM24" s="63">
        <v>218</v>
      </c>
      <c r="FN24" s="63">
        <v>209</v>
      </c>
      <c r="FO24" s="63">
        <v>194</v>
      </c>
      <c r="FP24" s="63">
        <v>188</v>
      </c>
      <c r="FQ24" s="63">
        <v>188</v>
      </c>
      <c r="FR24" s="63">
        <v>183</v>
      </c>
      <c r="FS24" s="63">
        <v>180</v>
      </c>
      <c r="FT24" s="63">
        <v>174</v>
      </c>
      <c r="FU24" s="63">
        <v>174</v>
      </c>
      <c r="FV24" s="63">
        <v>174</v>
      </c>
      <c r="FW24" s="63">
        <v>168</v>
      </c>
      <c r="FX24" s="63">
        <v>168</v>
      </c>
      <c r="FY24" s="63">
        <v>199</v>
      </c>
      <c r="FZ24" s="63">
        <v>203</v>
      </c>
      <c r="GA24" s="63">
        <v>231</v>
      </c>
      <c r="GB24" s="63">
        <v>253</v>
      </c>
      <c r="GC24" s="63">
        <v>276</v>
      </c>
      <c r="GD24" s="63">
        <v>275</v>
      </c>
      <c r="GE24" s="63">
        <v>275</v>
      </c>
      <c r="GF24" s="63">
        <v>275</v>
      </c>
      <c r="GG24" s="63">
        <v>269</v>
      </c>
      <c r="GH24" s="63">
        <v>279</v>
      </c>
      <c r="GI24" s="63">
        <v>280</v>
      </c>
      <c r="GJ24" s="63">
        <v>281</v>
      </c>
      <c r="GK24" s="63">
        <v>274</v>
      </c>
      <c r="GL24" s="63">
        <v>274</v>
      </c>
      <c r="GM24" s="63">
        <v>270</v>
      </c>
      <c r="GN24" s="63">
        <v>269</v>
      </c>
      <c r="GO24" s="63">
        <v>251</v>
      </c>
      <c r="GP24" s="63">
        <v>251</v>
      </c>
      <c r="GQ24" s="63">
        <v>249</v>
      </c>
      <c r="GR24" s="63">
        <v>249</v>
      </c>
      <c r="GS24" s="63">
        <v>249</v>
      </c>
      <c r="GT24" s="63">
        <v>271</v>
      </c>
      <c r="GU24" s="63">
        <v>285</v>
      </c>
      <c r="GV24" s="63">
        <v>284</v>
      </c>
      <c r="GW24" s="63">
        <v>284</v>
      </c>
      <c r="GX24" s="63">
        <v>284</v>
      </c>
      <c r="GY24" s="63">
        <v>284</v>
      </c>
      <c r="GZ24" s="63">
        <v>284</v>
      </c>
      <c r="HA24" s="63">
        <v>284</v>
      </c>
      <c r="HB24" s="63">
        <v>284</v>
      </c>
      <c r="HC24" s="63">
        <v>277</v>
      </c>
      <c r="HD24" s="63">
        <v>279</v>
      </c>
      <c r="HE24" s="63">
        <v>293</v>
      </c>
      <c r="HF24" s="63">
        <v>275</v>
      </c>
      <c r="HG24" s="63">
        <v>275</v>
      </c>
      <c r="HH24" s="63">
        <v>279</v>
      </c>
      <c r="HI24" s="63">
        <v>292</v>
      </c>
      <c r="HJ24" s="63">
        <v>294</v>
      </c>
      <c r="HK24" s="63">
        <v>300</v>
      </c>
      <c r="HL24" s="63">
        <v>299</v>
      </c>
      <c r="HM24" s="63">
        <v>295</v>
      </c>
      <c r="HN24" s="63">
        <v>295</v>
      </c>
      <c r="HO24" s="63">
        <v>295</v>
      </c>
      <c r="HP24" s="63">
        <v>283</v>
      </c>
      <c r="HQ24" s="63">
        <v>294</v>
      </c>
      <c r="HR24" s="63">
        <v>297</v>
      </c>
      <c r="HS24" s="63">
        <v>298</v>
      </c>
      <c r="HT24" s="63">
        <v>295</v>
      </c>
      <c r="HU24" s="63">
        <v>295</v>
      </c>
      <c r="HV24" s="63">
        <v>295</v>
      </c>
      <c r="HW24" s="63">
        <v>297</v>
      </c>
      <c r="HX24" s="63">
        <v>301</v>
      </c>
      <c r="HY24" s="63">
        <v>302</v>
      </c>
      <c r="HZ24" s="63">
        <v>296</v>
      </c>
      <c r="IA24" s="63">
        <v>293</v>
      </c>
      <c r="IB24" s="63">
        <v>293</v>
      </c>
      <c r="IC24" s="63">
        <v>289</v>
      </c>
      <c r="ID24" s="63">
        <v>306</v>
      </c>
      <c r="IE24" s="63">
        <v>308</v>
      </c>
      <c r="IF24" s="63">
        <v>308</v>
      </c>
      <c r="IG24" s="63">
        <v>307</v>
      </c>
      <c r="IH24" s="63">
        <v>305</v>
      </c>
      <c r="II24" s="63">
        <v>305</v>
      </c>
      <c r="IJ24" s="63">
        <v>306</v>
      </c>
      <c r="IK24" s="63">
        <v>316</v>
      </c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131"/>
    </row>
    <row r="25" spans="1:384" x14ac:dyDescent="0.6">
      <c r="A25" s="141" t="s">
        <v>70</v>
      </c>
      <c r="B25" s="301"/>
      <c r="C25" s="322"/>
      <c r="D25" s="52" t="s">
        <v>16</v>
      </c>
      <c r="E25" s="21">
        <v>17</v>
      </c>
      <c r="F25" s="276"/>
      <c r="G25" s="47">
        <v>24</v>
      </c>
      <c r="H25" s="54">
        <v>666</v>
      </c>
      <c r="I25" s="6">
        <v>250</v>
      </c>
      <c r="J25" s="12">
        <v>34</v>
      </c>
      <c r="K25" s="4">
        <v>34</v>
      </c>
      <c r="L25" s="4">
        <v>188</v>
      </c>
      <c r="M25" s="4">
        <v>0</v>
      </c>
      <c r="N25" s="4">
        <v>0</v>
      </c>
      <c r="O25" s="4">
        <v>0</v>
      </c>
      <c r="P25" s="33">
        <v>0</v>
      </c>
      <c r="Q25" s="34">
        <v>0</v>
      </c>
      <c r="R25" s="7"/>
      <c r="S25" s="42">
        <v>164</v>
      </c>
      <c r="T25" s="43">
        <v>164</v>
      </c>
      <c r="U25" s="43">
        <v>145</v>
      </c>
      <c r="V25" s="43">
        <v>186</v>
      </c>
      <c r="W25" s="43">
        <v>191</v>
      </c>
      <c r="X25" s="43">
        <v>183</v>
      </c>
      <c r="Y25" s="43">
        <v>175</v>
      </c>
      <c r="Z25" s="43">
        <v>175</v>
      </c>
      <c r="AA25" s="43">
        <v>174</v>
      </c>
      <c r="AB25" s="43">
        <v>178</v>
      </c>
      <c r="AC25" s="43">
        <v>172</v>
      </c>
      <c r="AD25" s="43">
        <v>173</v>
      </c>
      <c r="AE25" s="43">
        <v>175</v>
      </c>
      <c r="AF25" s="43">
        <v>173</v>
      </c>
      <c r="AG25" s="43">
        <v>173</v>
      </c>
      <c r="AH25" s="43">
        <v>172</v>
      </c>
      <c r="AI25" s="43">
        <v>174</v>
      </c>
      <c r="AJ25" s="43">
        <v>190</v>
      </c>
      <c r="AK25" s="43">
        <v>210</v>
      </c>
      <c r="AL25" s="43">
        <v>207</v>
      </c>
      <c r="AM25" s="43">
        <v>200</v>
      </c>
      <c r="AN25" s="43">
        <v>200</v>
      </c>
      <c r="AO25" s="43">
        <v>163</v>
      </c>
      <c r="AP25" s="43">
        <v>163</v>
      </c>
      <c r="AQ25" s="43">
        <v>168</v>
      </c>
      <c r="AR25" s="43">
        <v>168</v>
      </c>
      <c r="AS25" s="43">
        <v>166</v>
      </c>
      <c r="AT25" s="43">
        <v>165</v>
      </c>
      <c r="AU25" s="43">
        <v>165</v>
      </c>
      <c r="AV25" s="43">
        <v>165</v>
      </c>
      <c r="AW25" s="43">
        <v>170</v>
      </c>
      <c r="AX25" s="43">
        <v>169</v>
      </c>
      <c r="AY25" s="43">
        <v>171</v>
      </c>
      <c r="AZ25" s="43">
        <v>170</v>
      </c>
      <c r="BA25" s="43">
        <v>170</v>
      </c>
      <c r="BB25" s="43">
        <v>170</v>
      </c>
      <c r="BC25" s="43">
        <v>172</v>
      </c>
      <c r="BD25" s="43">
        <v>172</v>
      </c>
      <c r="BE25" s="43">
        <v>174</v>
      </c>
      <c r="BF25" s="43">
        <v>173</v>
      </c>
      <c r="BG25" s="43">
        <v>172</v>
      </c>
      <c r="BH25" s="43">
        <v>172</v>
      </c>
      <c r="BI25" s="43">
        <v>172</v>
      </c>
      <c r="BJ25" s="43">
        <v>172</v>
      </c>
      <c r="BK25" s="43">
        <v>172</v>
      </c>
      <c r="BL25" s="43">
        <v>173</v>
      </c>
      <c r="BM25" s="43">
        <v>174</v>
      </c>
      <c r="BN25" s="43">
        <v>183</v>
      </c>
      <c r="BO25" s="43">
        <v>182</v>
      </c>
      <c r="BP25" s="43">
        <v>182</v>
      </c>
      <c r="BQ25" s="43">
        <v>182</v>
      </c>
      <c r="BR25" s="43">
        <v>182</v>
      </c>
      <c r="BS25" s="43">
        <v>179</v>
      </c>
      <c r="BT25" s="43">
        <v>178</v>
      </c>
      <c r="BU25" s="43">
        <v>178</v>
      </c>
      <c r="BV25" s="43">
        <v>175</v>
      </c>
      <c r="BW25" s="43">
        <v>175</v>
      </c>
      <c r="BX25" s="43">
        <v>181</v>
      </c>
      <c r="BY25" s="44">
        <v>181</v>
      </c>
      <c r="BZ25" s="4">
        <v>180</v>
      </c>
      <c r="CA25" s="4">
        <v>180</v>
      </c>
      <c r="CB25" s="4">
        <v>177</v>
      </c>
      <c r="CC25" s="4">
        <v>176</v>
      </c>
      <c r="CD25" s="4">
        <v>176</v>
      </c>
      <c r="CE25" s="4">
        <v>176</v>
      </c>
      <c r="CF25" s="4">
        <v>177</v>
      </c>
      <c r="CG25" s="4">
        <v>177</v>
      </c>
      <c r="CH25" s="4">
        <v>177</v>
      </c>
      <c r="CI25" s="4">
        <v>175</v>
      </c>
      <c r="CJ25" s="4">
        <v>173</v>
      </c>
      <c r="CK25" s="4">
        <v>173</v>
      </c>
      <c r="CL25" s="4">
        <v>178</v>
      </c>
      <c r="CM25" s="4">
        <v>178</v>
      </c>
      <c r="CN25" s="4">
        <v>187</v>
      </c>
      <c r="CO25" s="4">
        <v>186</v>
      </c>
      <c r="CP25" s="4">
        <v>187</v>
      </c>
      <c r="CQ25" s="4">
        <v>187</v>
      </c>
      <c r="CR25" s="4">
        <v>187</v>
      </c>
      <c r="CS25" s="4">
        <v>187</v>
      </c>
      <c r="CT25" s="4">
        <v>186</v>
      </c>
      <c r="CU25" s="4">
        <v>185</v>
      </c>
      <c r="CV25" s="4">
        <v>187</v>
      </c>
      <c r="CW25" s="4">
        <v>189</v>
      </c>
      <c r="CX25" s="4">
        <v>188</v>
      </c>
      <c r="CY25" s="4">
        <v>188</v>
      </c>
      <c r="CZ25" s="4">
        <v>188</v>
      </c>
      <c r="DA25" s="4">
        <v>188</v>
      </c>
      <c r="DB25" s="4">
        <v>187</v>
      </c>
      <c r="DC25" s="4">
        <v>193</v>
      </c>
      <c r="DD25" s="4">
        <v>193</v>
      </c>
      <c r="DE25" s="4">
        <v>193</v>
      </c>
      <c r="DF25" s="4">
        <v>193</v>
      </c>
      <c r="DG25" s="4">
        <v>193</v>
      </c>
      <c r="DH25" s="4">
        <v>183</v>
      </c>
      <c r="DI25" s="4">
        <v>183</v>
      </c>
      <c r="DJ25" s="4">
        <v>183</v>
      </c>
      <c r="DK25" s="4">
        <v>179</v>
      </c>
      <c r="DL25" s="4">
        <v>177</v>
      </c>
      <c r="DM25" s="4">
        <v>177</v>
      </c>
      <c r="DN25" s="4">
        <v>182</v>
      </c>
      <c r="DO25" s="4">
        <v>182</v>
      </c>
      <c r="DP25" s="4">
        <v>182</v>
      </c>
      <c r="DQ25" s="4">
        <v>181</v>
      </c>
      <c r="DR25" s="4">
        <v>181</v>
      </c>
      <c r="DS25" s="4">
        <v>178</v>
      </c>
      <c r="DT25" s="4">
        <v>178</v>
      </c>
      <c r="DU25" s="4">
        <v>190</v>
      </c>
      <c r="DV25" s="4">
        <v>198</v>
      </c>
      <c r="DW25" s="4">
        <v>198</v>
      </c>
      <c r="DX25" s="4">
        <v>197</v>
      </c>
      <c r="DY25" s="4">
        <v>195</v>
      </c>
      <c r="DZ25" s="4">
        <v>191</v>
      </c>
      <c r="EA25" s="4">
        <v>191</v>
      </c>
      <c r="EB25" s="4">
        <v>190</v>
      </c>
      <c r="EC25" s="4">
        <v>189</v>
      </c>
      <c r="ED25" s="4">
        <v>186</v>
      </c>
      <c r="EE25" s="4">
        <v>184</v>
      </c>
      <c r="EF25" s="4">
        <v>180</v>
      </c>
      <c r="EG25" s="4">
        <v>174</v>
      </c>
      <c r="EH25" s="4">
        <v>174</v>
      </c>
      <c r="EI25" s="4">
        <v>171</v>
      </c>
      <c r="EJ25" s="4">
        <v>181</v>
      </c>
      <c r="EK25" s="4">
        <v>167</v>
      </c>
      <c r="EL25" s="4">
        <v>180</v>
      </c>
      <c r="EM25" s="4">
        <v>170</v>
      </c>
      <c r="EN25" s="4">
        <v>170</v>
      </c>
      <c r="EO25" s="4">
        <v>170</v>
      </c>
      <c r="EP25" s="4">
        <v>171</v>
      </c>
      <c r="EQ25" s="4">
        <v>169</v>
      </c>
      <c r="ER25" s="4">
        <v>174</v>
      </c>
      <c r="ES25" s="4">
        <v>177</v>
      </c>
      <c r="ET25" s="4">
        <v>174</v>
      </c>
      <c r="EU25" s="4">
        <v>174</v>
      </c>
      <c r="EV25" s="4">
        <v>174</v>
      </c>
      <c r="EW25" s="4">
        <v>171</v>
      </c>
      <c r="EX25" s="4">
        <v>171</v>
      </c>
      <c r="EY25" s="4">
        <v>156</v>
      </c>
      <c r="EZ25" s="4">
        <v>151</v>
      </c>
      <c r="FA25" s="4">
        <v>152</v>
      </c>
      <c r="FB25" s="4">
        <v>152</v>
      </c>
      <c r="FC25" s="4">
        <v>152</v>
      </c>
      <c r="FD25" s="4">
        <v>163</v>
      </c>
      <c r="FE25" s="4">
        <v>163</v>
      </c>
      <c r="FF25" s="4">
        <v>163</v>
      </c>
      <c r="FG25" s="4">
        <v>163</v>
      </c>
      <c r="FH25" s="4">
        <v>162</v>
      </c>
      <c r="FI25" s="4">
        <v>160</v>
      </c>
      <c r="FJ25" s="4">
        <v>160</v>
      </c>
      <c r="FK25" s="4">
        <v>156</v>
      </c>
      <c r="FL25" s="4">
        <v>155</v>
      </c>
      <c r="FM25" s="4">
        <v>155</v>
      </c>
      <c r="FN25" s="4">
        <v>154</v>
      </c>
      <c r="FO25" s="4">
        <v>149</v>
      </c>
      <c r="FP25" s="4">
        <v>147</v>
      </c>
      <c r="FQ25" s="4">
        <v>147</v>
      </c>
      <c r="FR25" s="4">
        <v>168</v>
      </c>
      <c r="FS25" s="4">
        <v>164</v>
      </c>
      <c r="FT25" s="4">
        <v>163</v>
      </c>
      <c r="FU25" s="4">
        <v>163</v>
      </c>
      <c r="FV25" s="4">
        <v>160</v>
      </c>
      <c r="FW25" s="4">
        <v>160</v>
      </c>
      <c r="FX25" s="4">
        <v>160</v>
      </c>
      <c r="FY25" s="4">
        <v>158</v>
      </c>
      <c r="FZ25" s="4">
        <v>158</v>
      </c>
      <c r="GA25" s="4">
        <v>162</v>
      </c>
      <c r="GB25" s="4">
        <v>164</v>
      </c>
      <c r="GC25" s="4">
        <v>156</v>
      </c>
      <c r="GD25" s="4">
        <v>150</v>
      </c>
      <c r="GE25" s="4">
        <v>150</v>
      </c>
      <c r="GF25" s="4">
        <v>157</v>
      </c>
      <c r="GG25" s="4">
        <v>159</v>
      </c>
      <c r="GH25" s="4">
        <v>169</v>
      </c>
      <c r="GI25" s="4">
        <v>170</v>
      </c>
      <c r="GJ25" s="4">
        <v>168</v>
      </c>
      <c r="GK25" s="4">
        <v>167</v>
      </c>
      <c r="GL25" s="4">
        <v>167</v>
      </c>
      <c r="GM25" s="4">
        <v>168</v>
      </c>
      <c r="GN25" s="4">
        <v>168</v>
      </c>
      <c r="GO25" s="4">
        <v>180</v>
      </c>
      <c r="GP25" s="4">
        <v>180</v>
      </c>
      <c r="GQ25" s="4">
        <v>172</v>
      </c>
      <c r="GR25" s="4">
        <v>172</v>
      </c>
      <c r="GS25" s="4">
        <v>172</v>
      </c>
      <c r="GT25" s="4">
        <v>171</v>
      </c>
      <c r="GU25" s="4">
        <v>171</v>
      </c>
      <c r="GV25" s="4">
        <v>183</v>
      </c>
      <c r="GW25" s="4">
        <v>188</v>
      </c>
      <c r="GX25" s="4">
        <v>174</v>
      </c>
      <c r="GY25" s="4">
        <v>173</v>
      </c>
      <c r="GZ25" s="4">
        <v>173</v>
      </c>
      <c r="HA25" s="4">
        <v>172</v>
      </c>
      <c r="HB25" s="4">
        <v>173</v>
      </c>
      <c r="HC25" s="4">
        <v>174</v>
      </c>
      <c r="HD25" s="4">
        <v>174</v>
      </c>
      <c r="HE25" s="4">
        <v>173</v>
      </c>
      <c r="HF25" s="4">
        <v>171</v>
      </c>
      <c r="HG25" s="4">
        <v>171</v>
      </c>
      <c r="HH25" s="4">
        <v>163</v>
      </c>
      <c r="HI25" s="4">
        <v>174</v>
      </c>
      <c r="HJ25" s="4">
        <v>203</v>
      </c>
      <c r="HK25" s="4">
        <v>203</v>
      </c>
      <c r="HL25" s="4">
        <v>199</v>
      </c>
      <c r="HM25" s="4">
        <v>198</v>
      </c>
      <c r="HN25" s="4">
        <v>198</v>
      </c>
      <c r="HO25" s="4">
        <v>198</v>
      </c>
      <c r="HP25" s="4">
        <v>198</v>
      </c>
      <c r="HQ25" s="4">
        <v>195</v>
      </c>
      <c r="HR25" s="4">
        <v>193</v>
      </c>
      <c r="HS25" s="4">
        <v>194</v>
      </c>
      <c r="HT25" s="4">
        <v>194</v>
      </c>
      <c r="HU25" s="4">
        <v>194</v>
      </c>
      <c r="HV25" s="4">
        <v>193</v>
      </c>
      <c r="HW25" s="4">
        <v>182</v>
      </c>
      <c r="HX25" s="4">
        <v>206</v>
      </c>
      <c r="HY25" s="4">
        <v>225</v>
      </c>
      <c r="HZ25" s="4">
        <v>225</v>
      </c>
      <c r="IA25" s="4">
        <v>225</v>
      </c>
      <c r="IB25" s="4">
        <v>225</v>
      </c>
      <c r="IC25" s="4">
        <v>232</v>
      </c>
      <c r="ID25" s="4">
        <v>236</v>
      </c>
      <c r="IE25" s="4">
        <v>235</v>
      </c>
      <c r="IF25" s="4">
        <v>240</v>
      </c>
      <c r="IG25" s="4">
        <v>240</v>
      </c>
      <c r="IH25" s="4">
        <v>240</v>
      </c>
      <c r="II25" s="4">
        <v>240</v>
      </c>
      <c r="IJ25" s="4">
        <v>241</v>
      </c>
      <c r="IK25" s="4">
        <v>240</v>
      </c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15"/>
    </row>
    <row r="26" spans="1:384" x14ac:dyDescent="0.6">
      <c r="A26" s="141" t="s">
        <v>70</v>
      </c>
      <c r="B26" s="301"/>
      <c r="C26" s="322"/>
      <c r="D26" s="52" t="s">
        <v>17</v>
      </c>
      <c r="E26" s="21">
        <v>16</v>
      </c>
      <c r="F26" s="276"/>
      <c r="G26" s="47" t="s">
        <v>48</v>
      </c>
      <c r="H26" s="54">
        <v>666</v>
      </c>
      <c r="I26" s="6">
        <v>406</v>
      </c>
      <c r="J26" s="12">
        <v>156</v>
      </c>
      <c r="K26" s="4">
        <v>156</v>
      </c>
      <c r="L26" s="4">
        <v>94</v>
      </c>
      <c r="M26" s="4">
        <v>0</v>
      </c>
      <c r="N26" s="4">
        <v>0</v>
      </c>
      <c r="O26" s="4">
        <v>0</v>
      </c>
      <c r="P26" s="33">
        <v>0</v>
      </c>
      <c r="Q26" s="34">
        <v>0</v>
      </c>
      <c r="R26" s="7"/>
      <c r="S26" s="42">
        <v>271</v>
      </c>
      <c r="T26" s="43">
        <v>271</v>
      </c>
      <c r="U26" s="43">
        <v>269</v>
      </c>
      <c r="V26" s="43">
        <v>288</v>
      </c>
      <c r="W26" s="43">
        <v>291</v>
      </c>
      <c r="X26" s="43">
        <v>283</v>
      </c>
      <c r="Y26" s="43">
        <v>279</v>
      </c>
      <c r="Z26" s="43">
        <v>279</v>
      </c>
      <c r="AA26" s="43">
        <v>280</v>
      </c>
      <c r="AB26" s="43">
        <v>280</v>
      </c>
      <c r="AC26" s="43">
        <v>280</v>
      </c>
      <c r="AD26" s="43">
        <v>279</v>
      </c>
      <c r="AE26" s="43">
        <v>279</v>
      </c>
      <c r="AF26" s="43">
        <v>276</v>
      </c>
      <c r="AG26" s="43">
        <v>276</v>
      </c>
      <c r="AH26" s="43">
        <v>273</v>
      </c>
      <c r="AI26" s="43">
        <v>278</v>
      </c>
      <c r="AJ26" s="43">
        <v>267</v>
      </c>
      <c r="AK26" s="43">
        <v>266</v>
      </c>
      <c r="AL26" s="43">
        <v>259</v>
      </c>
      <c r="AM26" s="43">
        <v>249</v>
      </c>
      <c r="AN26" s="43">
        <v>249</v>
      </c>
      <c r="AO26" s="43">
        <v>258</v>
      </c>
      <c r="AP26" s="43">
        <v>258</v>
      </c>
      <c r="AQ26" s="43">
        <v>263</v>
      </c>
      <c r="AR26" s="43">
        <v>263</v>
      </c>
      <c r="AS26" s="43">
        <v>258</v>
      </c>
      <c r="AT26" s="43">
        <v>257</v>
      </c>
      <c r="AU26" s="43">
        <v>257</v>
      </c>
      <c r="AV26" s="43">
        <v>257</v>
      </c>
      <c r="AW26" s="43">
        <v>256</v>
      </c>
      <c r="AX26" s="43">
        <v>247</v>
      </c>
      <c r="AY26" s="43">
        <v>254</v>
      </c>
      <c r="AZ26" s="43">
        <v>247</v>
      </c>
      <c r="BA26" s="43">
        <v>247</v>
      </c>
      <c r="BB26" s="43">
        <v>247</v>
      </c>
      <c r="BC26" s="43">
        <v>247</v>
      </c>
      <c r="BD26" s="43">
        <v>249</v>
      </c>
      <c r="BE26" s="43">
        <v>285</v>
      </c>
      <c r="BF26" s="43">
        <v>285</v>
      </c>
      <c r="BG26" s="43">
        <v>279</v>
      </c>
      <c r="BH26" s="43">
        <v>279</v>
      </c>
      <c r="BI26" s="43">
        <v>279</v>
      </c>
      <c r="BJ26" s="43">
        <v>276</v>
      </c>
      <c r="BK26" s="43">
        <v>275</v>
      </c>
      <c r="BL26" s="43">
        <v>284</v>
      </c>
      <c r="BM26" s="43">
        <v>286</v>
      </c>
      <c r="BN26" s="43">
        <v>280</v>
      </c>
      <c r="BO26" s="43">
        <v>282</v>
      </c>
      <c r="BP26" s="43">
        <v>282</v>
      </c>
      <c r="BQ26" s="43">
        <v>281</v>
      </c>
      <c r="BR26" s="43">
        <v>287</v>
      </c>
      <c r="BS26" s="43">
        <v>294</v>
      </c>
      <c r="BT26" s="43">
        <v>290</v>
      </c>
      <c r="BU26" s="43">
        <v>289</v>
      </c>
      <c r="BV26" s="43">
        <v>287</v>
      </c>
      <c r="BW26" s="43">
        <v>287</v>
      </c>
      <c r="BX26" s="43">
        <v>288</v>
      </c>
      <c r="BY26" s="44">
        <v>287</v>
      </c>
      <c r="BZ26" s="4">
        <v>283</v>
      </c>
      <c r="CA26" s="4">
        <v>282</v>
      </c>
      <c r="CB26" s="4">
        <v>275</v>
      </c>
      <c r="CC26" s="4">
        <v>270</v>
      </c>
      <c r="CD26" s="4">
        <v>270</v>
      </c>
      <c r="CE26" s="4">
        <v>265</v>
      </c>
      <c r="CF26" s="4">
        <v>261</v>
      </c>
      <c r="CG26" s="4">
        <v>258</v>
      </c>
      <c r="CH26" s="4">
        <v>255</v>
      </c>
      <c r="CI26" s="4">
        <v>247</v>
      </c>
      <c r="CJ26" s="4">
        <v>241</v>
      </c>
      <c r="CK26" s="4">
        <v>241</v>
      </c>
      <c r="CL26" s="4">
        <v>250</v>
      </c>
      <c r="CM26" s="4">
        <v>248</v>
      </c>
      <c r="CN26" s="4">
        <v>241</v>
      </c>
      <c r="CO26" s="4">
        <v>236</v>
      </c>
      <c r="CP26" s="4">
        <v>229</v>
      </c>
      <c r="CQ26" s="4">
        <v>225</v>
      </c>
      <c r="CR26" s="4">
        <v>225</v>
      </c>
      <c r="CS26" s="4">
        <v>225</v>
      </c>
      <c r="CT26" s="4">
        <v>236</v>
      </c>
      <c r="CU26" s="4">
        <v>229</v>
      </c>
      <c r="CV26" s="4">
        <v>231</v>
      </c>
      <c r="CW26" s="4">
        <v>225</v>
      </c>
      <c r="CX26" s="4">
        <v>225</v>
      </c>
      <c r="CY26" s="4">
        <v>225</v>
      </c>
      <c r="CZ26" s="4">
        <v>232</v>
      </c>
      <c r="DA26" s="4">
        <v>233</v>
      </c>
      <c r="DB26" s="4">
        <v>226</v>
      </c>
      <c r="DC26" s="4">
        <v>224</v>
      </c>
      <c r="DD26" s="4">
        <v>218</v>
      </c>
      <c r="DE26" s="4">
        <v>219</v>
      </c>
      <c r="DF26" s="4">
        <v>219</v>
      </c>
      <c r="DG26" s="4">
        <v>221</v>
      </c>
      <c r="DH26" s="4">
        <v>226</v>
      </c>
      <c r="DI26" s="4">
        <v>224</v>
      </c>
      <c r="DJ26" s="4">
        <v>223</v>
      </c>
      <c r="DK26" s="4">
        <v>217</v>
      </c>
      <c r="DL26" s="4">
        <v>210</v>
      </c>
      <c r="DM26" s="4">
        <v>210</v>
      </c>
      <c r="DN26" s="4">
        <v>213</v>
      </c>
      <c r="DO26" s="4">
        <v>215</v>
      </c>
      <c r="DP26" s="4">
        <v>212</v>
      </c>
      <c r="DQ26" s="4">
        <v>212</v>
      </c>
      <c r="DR26" s="4">
        <v>210</v>
      </c>
      <c r="DS26" s="4">
        <v>202</v>
      </c>
      <c r="DT26" s="4">
        <v>202</v>
      </c>
      <c r="DU26" s="4">
        <v>213</v>
      </c>
      <c r="DV26" s="4">
        <v>209</v>
      </c>
      <c r="DW26" s="4">
        <v>204</v>
      </c>
      <c r="DX26" s="4">
        <v>239</v>
      </c>
      <c r="DY26" s="4">
        <v>233</v>
      </c>
      <c r="DZ26" s="4">
        <v>220</v>
      </c>
      <c r="EA26" s="4">
        <v>220</v>
      </c>
      <c r="EB26" s="4">
        <v>209</v>
      </c>
      <c r="EC26" s="4">
        <v>216</v>
      </c>
      <c r="ED26" s="4">
        <v>211</v>
      </c>
      <c r="EE26" s="4">
        <v>211</v>
      </c>
      <c r="EF26" s="4">
        <v>219</v>
      </c>
      <c r="EG26" s="4">
        <v>217</v>
      </c>
      <c r="EH26" s="4">
        <v>217</v>
      </c>
      <c r="EI26" s="4">
        <v>214</v>
      </c>
      <c r="EJ26" s="4">
        <v>212</v>
      </c>
      <c r="EK26" s="4">
        <v>208</v>
      </c>
      <c r="EL26" s="4">
        <v>202</v>
      </c>
      <c r="EM26" s="4">
        <v>208</v>
      </c>
      <c r="EN26" s="4">
        <v>205</v>
      </c>
      <c r="EO26" s="4">
        <v>205</v>
      </c>
      <c r="EP26" s="4">
        <v>201</v>
      </c>
      <c r="EQ26" s="4">
        <v>192</v>
      </c>
      <c r="ER26" s="4">
        <v>202</v>
      </c>
      <c r="ES26" s="4">
        <v>201</v>
      </c>
      <c r="ET26" s="4">
        <v>198</v>
      </c>
      <c r="EU26" s="4">
        <v>195</v>
      </c>
      <c r="EV26" s="4">
        <v>195</v>
      </c>
      <c r="EW26" s="4">
        <v>195</v>
      </c>
      <c r="EX26" s="4">
        <v>207</v>
      </c>
      <c r="EY26" s="4">
        <v>214</v>
      </c>
      <c r="EZ26" s="4">
        <v>220</v>
      </c>
      <c r="FA26" s="4">
        <v>221</v>
      </c>
      <c r="FB26" s="4">
        <v>217</v>
      </c>
      <c r="FC26" s="4">
        <v>217</v>
      </c>
      <c r="FD26" s="4">
        <v>213</v>
      </c>
      <c r="FE26" s="4">
        <v>214</v>
      </c>
      <c r="FF26" s="4">
        <v>207</v>
      </c>
      <c r="FG26" s="4">
        <v>252</v>
      </c>
      <c r="FH26" s="4">
        <v>250</v>
      </c>
      <c r="FI26" s="4">
        <v>242</v>
      </c>
      <c r="FJ26" s="4">
        <v>242</v>
      </c>
      <c r="FK26" s="4">
        <v>248</v>
      </c>
      <c r="FL26" s="4">
        <v>248</v>
      </c>
      <c r="FM26" s="4">
        <v>246</v>
      </c>
      <c r="FN26" s="4">
        <v>245</v>
      </c>
      <c r="FO26" s="4">
        <v>244</v>
      </c>
      <c r="FP26" s="4">
        <v>243</v>
      </c>
      <c r="FQ26" s="4">
        <v>243</v>
      </c>
      <c r="FR26" s="4">
        <v>251</v>
      </c>
      <c r="FS26" s="4">
        <v>239</v>
      </c>
      <c r="FT26" s="4">
        <v>232</v>
      </c>
      <c r="FU26" s="4">
        <v>232</v>
      </c>
      <c r="FV26" s="4">
        <v>241</v>
      </c>
      <c r="FW26" s="4">
        <v>241</v>
      </c>
      <c r="FX26" s="4">
        <v>241</v>
      </c>
      <c r="FY26" s="4">
        <v>249</v>
      </c>
      <c r="FZ26" s="4">
        <v>264</v>
      </c>
      <c r="GA26" s="4">
        <v>262</v>
      </c>
      <c r="GB26" s="4">
        <v>264</v>
      </c>
      <c r="GC26" s="4">
        <v>281</v>
      </c>
      <c r="GD26" s="4">
        <v>277</v>
      </c>
      <c r="GE26" s="4">
        <v>277</v>
      </c>
      <c r="GF26" s="4">
        <v>279</v>
      </c>
      <c r="GG26" s="4">
        <v>287</v>
      </c>
      <c r="GH26" s="4">
        <v>264</v>
      </c>
      <c r="GI26" s="4">
        <v>264</v>
      </c>
      <c r="GJ26" s="4">
        <v>260</v>
      </c>
      <c r="GK26" s="4">
        <v>258</v>
      </c>
      <c r="GL26" s="4">
        <v>258</v>
      </c>
      <c r="GM26" s="4">
        <v>246</v>
      </c>
      <c r="GN26" s="4">
        <v>248</v>
      </c>
      <c r="GO26" s="4">
        <v>248</v>
      </c>
      <c r="GP26" s="4">
        <v>248</v>
      </c>
      <c r="GQ26" s="4">
        <v>240</v>
      </c>
      <c r="GR26" s="4">
        <v>235</v>
      </c>
      <c r="GS26" s="4">
        <v>235</v>
      </c>
      <c r="GT26" s="4">
        <v>231</v>
      </c>
      <c r="GU26" s="4">
        <v>262</v>
      </c>
      <c r="GV26" s="4">
        <v>263</v>
      </c>
      <c r="GW26" s="4">
        <v>258</v>
      </c>
      <c r="GX26" s="4">
        <v>255</v>
      </c>
      <c r="GY26" s="4">
        <v>253</v>
      </c>
      <c r="GZ26" s="4">
        <v>253</v>
      </c>
      <c r="HA26" s="4">
        <v>251</v>
      </c>
      <c r="HB26" s="4">
        <v>251</v>
      </c>
      <c r="HC26" s="4">
        <v>250</v>
      </c>
      <c r="HD26" s="4">
        <v>255</v>
      </c>
      <c r="HE26" s="4">
        <v>250</v>
      </c>
      <c r="HF26" s="4">
        <v>248</v>
      </c>
      <c r="HG26" s="4">
        <v>248</v>
      </c>
      <c r="HH26" s="4">
        <v>256</v>
      </c>
      <c r="HI26" s="4">
        <v>259</v>
      </c>
      <c r="HJ26" s="4">
        <v>258</v>
      </c>
      <c r="HK26" s="4">
        <v>258</v>
      </c>
      <c r="HL26" s="4">
        <v>255</v>
      </c>
      <c r="HM26" s="4">
        <v>254</v>
      </c>
      <c r="HN26" s="4">
        <v>254</v>
      </c>
      <c r="HO26" s="4">
        <v>254</v>
      </c>
      <c r="HP26" s="4">
        <v>257</v>
      </c>
      <c r="HQ26" s="4">
        <v>352</v>
      </c>
      <c r="HR26" s="4">
        <v>359</v>
      </c>
      <c r="HS26" s="4">
        <v>362</v>
      </c>
      <c r="HT26" s="4">
        <v>360</v>
      </c>
      <c r="HU26" s="4">
        <v>360</v>
      </c>
      <c r="HV26" s="4">
        <v>360</v>
      </c>
      <c r="HW26" s="4">
        <v>362</v>
      </c>
      <c r="HX26" s="4">
        <v>362</v>
      </c>
      <c r="HY26" s="4">
        <v>362</v>
      </c>
      <c r="HZ26" s="4">
        <v>361</v>
      </c>
      <c r="IA26" s="4">
        <v>361</v>
      </c>
      <c r="IB26" s="4">
        <v>361</v>
      </c>
      <c r="IC26" s="4">
        <v>361</v>
      </c>
      <c r="ID26" s="4">
        <v>364</v>
      </c>
      <c r="IE26" s="4">
        <v>362</v>
      </c>
      <c r="IF26" s="4">
        <v>369</v>
      </c>
      <c r="IG26" s="4">
        <v>367</v>
      </c>
      <c r="IH26" s="4">
        <v>364</v>
      </c>
      <c r="II26" s="4">
        <v>364</v>
      </c>
      <c r="IJ26" s="4">
        <v>365</v>
      </c>
      <c r="IK26" s="4">
        <v>367</v>
      </c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15"/>
    </row>
    <row r="27" spans="1:384" x14ac:dyDescent="0.6">
      <c r="A27" s="141" t="s">
        <v>70</v>
      </c>
      <c r="B27" s="301"/>
      <c r="C27" s="322"/>
      <c r="D27" s="300" t="s">
        <v>18</v>
      </c>
      <c r="E27" s="21">
        <v>12</v>
      </c>
      <c r="F27" s="276"/>
      <c r="G27" s="47" t="s">
        <v>50</v>
      </c>
      <c r="H27" s="54">
        <v>666</v>
      </c>
      <c r="I27" s="6">
        <v>344</v>
      </c>
      <c r="J27" s="12">
        <v>121</v>
      </c>
      <c r="K27" s="4">
        <v>121</v>
      </c>
      <c r="L27" s="4">
        <v>17</v>
      </c>
      <c r="M27" s="4">
        <v>27</v>
      </c>
      <c r="N27" s="4">
        <v>60</v>
      </c>
      <c r="O27" s="4">
        <v>0</v>
      </c>
      <c r="P27" s="33">
        <v>0</v>
      </c>
      <c r="Q27" s="34">
        <v>0</v>
      </c>
      <c r="R27" s="7"/>
      <c r="S27" s="42">
        <v>221</v>
      </c>
      <c r="T27" s="43">
        <v>221</v>
      </c>
      <c r="U27" s="43">
        <v>240</v>
      </c>
      <c r="V27" s="43">
        <v>242</v>
      </c>
      <c r="W27" s="43">
        <v>240</v>
      </c>
      <c r="X27" s="43">
        <v>236</v>
      </c>
      <c r="Y27" s="43">
        <v>236</v>
      </c>
      <c r="Z27" s="43">
        <v>236</v>
      </c>
      <c r="AA27" s="43">
        <v>220</v>
      </c>
      <c r="AB27" s="43">
        <v>250</v>
      </c>
      <c r="AC27" s="43">
        <v>246</v>
      </c>
      <c r="AD27" s="43">
        <v>247</v>
      </c>
      <c r="AE27" s="43">
        <v>272</v>
      </c>
      <c r="AF27" s="43">
        <v>272</v>
      </c>
      <c r="AG27" s="43">
        <v>272</v>
      </c>
      <c r="AH27" s="43">
        <v>277</v>
      </c>
      <c r="AI27" s="43">
        <v>277</v>
      </c>
      <c r="AJ27" s="43">
        <v>282</v>
      </c>
      <c r="AK27" s="43">
        <v>286</v>
      </c>
      <c r="AL27" s="43">
        <v>283</v>
      </c>
      <c r="AM27" s="43">
        <v>283</v>
      </c>
      <c r="AN27" s="43">
        <v>283</v>
      </c>
      <c r="AO27" s="43">
        <v>293</v>
      </c>
      <c r="AP27" s="43">
        <v>293</v>
      </c>
      <c r="AQ27" s="43">
        <v>320</v>
      </c>
      <c r="AR27" s="43">
        <v>320</v>
      </c>
      <c r="AS27" s="43">
        <v>319</v>
      </c>
      <c r="AT27" s="43">
        <v>312</v>
      </c>
      <c r="AU27" s="43">
        <v>312</v>
      </c>
      <c r="AV27" s="43">
        <v>308</v>
      </c>
      <c r="AW27" s="43">
        <v>307</v>
      </c>
      <c r="AX27" s="43">
        <v>308</v>
      </c>
      <c r="AY27" s="43">
        <v>308</v>
      </c>
      <c r="AZ27" s="43">
        <v>311</v>
      </c>
      <c r="BA27" s="43">
        <v>312</v>
      </c>
      <c r="BB27" s="43">
        <v>312</v>
      </c>
      <c r="BC27" s="43">
        <v>312</v>
      </c>
      <c r="BD27" s="43">
        <v>312</v>
      </c>
      <c r="BE27" s="43">
        <v>312</v>
      </c>
      <c r="BF27" s="43">
        <v>312</v>
      </c>
      <c r="BG27" s="43">
        <v>311</v>
      </c>
      <c r="BH27" s="43">
        <v>311</v>
      </c>
      <c r="BI27" s="43">
        <v>311</v>
      </c>
      <c r="BJ27" s="43">
        <v>311</v>
      </c>
      <c r="BK27" s="43">
        <v>310</v>
      </c>
      <c r="BL27" s="43">
        <v>311</v>
      </c>
      <c r="BM27" s="43">
        <v>310</v>
      </c>
      <c r="BN27" s="43">
        <v>305</v>
      </c>
      <c r="BO27" s="43">
        <v>305</v>
      </c>
      <c r="BP27" s="43">
        <v>305</v>
      </c>
      <c r="BQ27" s="43">
        <v>296</v>
      </c>
      <c r="BR27" s="43">
        <v>306</v>
      </c>
      <c r="BS27" s="43">
        <v>320</v>
      </c>
      <c r="BT27" s="43">
        <v>315</v>
      </c>
      <c r="BU27" s="43">
        <v>314</v>
      </c>
      <c r="BV27" s="43">
        <v>314</v>
      </c>
      <c r="BW27" s="43">
        <v>314</v>
      </c>
      <c r="BX27" s="43">
        <v>316</v>
      </c>
      <c r="BY27" s="44">
        <v>316</v>
      </c>
      <c r="BZ27" s="4">
        <v>313</v>
      </c>
      <c r="CA27" s="4">
        <v>313</v>
      </c>
      <c r="CB27" s="4">
        <v>311</v>
      </c>
      <c r="CC27" s="4">
        <v>309</v>
      </c>
      <c r="CD27" s="4">
        <v>309</v>
      </c>
      <c r="CE27" s="4">
        <v>301</v>
      </c>
      <c r="CF27" s="4">
        <v>316</v>
      </c>
      <c r="CG27" s="4">
        <v>316</v>
      </c>
      <c r="CH27" s="4">
        <v>308</v>
      </c>
      <c r="CI27" s="4">
        <v>306</v>
      </c>
      <c r="CJ27" s="4">
        <v>307</v>
      </c>
      <c r="CK27" s="4">
        <v>307</v>
      </c>
      <c r="CL27" s="4">
        <v>303</v>
      </c>
      <c r="CM27" s="4">
        <v>307</v>
      </c>
      <c r="CN27" s="4">
        <v>307</v>
      </c>
      <c r="CO27" s="4">
        <v>307</v>
      </c>
      <c r="CP27" s="4">
        <v>307</v>
      </c>
      <c r="CQ27" s="4">
        <v>304</v>
      </c>
      <c r="CR27" s="4">
        <v>304</v>
      </c>
      <c r="CS27" s="4">
        <v>305</v>
      </c>
      <c r="CT27" s="4">
        <v>304</v>
      </c>
      <c r="CU27" s="4">
        <v>311</v>
      </c>
      <c r="CV27" s="4">
        <v>315</v>
      </c>
      <c r="CW27" s="4">
        <v>308</v>
      </c>
      <c r="CX27" s="4">
        <v>307</v>
      </c>
      <c r="CY27" s="4">
        <v>307</v>
      </c>
      <c r="CZ27" s="4">
        <v>306</v>
      </c>
      <c r="DA27" s="4">
        <v>311</v>
      </c>
      <c r="DB27" s="4">
        <v>310</v>
      </c>
      <c r="DC27" s="4">
        <v>305</v>
      </c>
      <c r="DD27" s="4">
        <v>304</v>
      </c>
      <c r="DE27" s="4">
        <v>300</v>
      </c>
      <c r="DF27" s="4">
        <v>300</v>
      </c>
      <c r="DG27" s="4">
        <v>298</v>
      </c>
      <c r="DH27" s="4">
        <v>298</v>
      </c>
      <c r="DI27" s="4">
        <v>295</v>
      </c>
      <c r="DJ27" s="4">
        <v>300</v>
      </c>
      <c r="DK27" s="4">
        <v>292</v>
      </c>
      <c r="DL27" s="4">
        <v>281</v>
      </c>
      <c r="DM27" s="4">
        <v>281</v>
      </c>
      <c r="DN27" s="4">
        <v>283</v>
      </c>
      <c r="DO27" s="4">
        <v>285</v>
      </c>
      <c r="DP27" s="4">
        <v>273</v>
      </c>
      <c r="DQ27" s="4">
        <v>298</v>
      </c>
      <c r="DR27" s="4">
        <v>296</v>
      </c>
      <c r="DS27" s="4">
        <v>292</v>
      </c>
      <c r="DT27" s="4">
        <v>292</v>
      </c>
      <c r="DU27" s="4">
        <v>289</v>
      </c>
      <c r="DV27" s="4">
        <v>290</v>
      </c>
      <c r="DW27" s="4">
        <v>289</v>
      </c>
      <c r="DX27" s="4">
        <v>289</v>
      </c>
      <c r="DY27" s="4">
        <v>275</v>
      </c>
      <c r="DZ27" s="4">
        <v>261</v>
      </c>
      <c r="EA27" s="4">
        <v>261</v>
      </c>
      <c r="EB27" s="4">
        <v>250</v>
      </c>
      <c r="EC27" s="4">
        <v>287</v>
      </c>
      <c r="ED27" s="4">
        <v>286</v>
      </c>
      <c r="EE27" s="4">
        <v>290</v>
      </c>
      <c r="EF27" s="4">
        <v>293</v>
      </c>
      <c r="EG27" s="4">
        <v>269</v>
      </c>
      <c r="EH27" s="4">
        <v>269</v>
      </c>
      <c r="EI27" s="4">
        <v>249</v>
      </c>
      <c r="EJ27" s="4">
        <v>274</v>
      </c>
      <c r="EK27" s="4">
        <v>271</v>
      </c>
      <c r="EL27" s="4">
        <v>269</v>
      </c>
      <c r="EM27" s="4">
        <v>248</v>
      </c>
      <c r="EN27" s="4">
        <v>248</v>
      </c>
      <c r="EO27" s="4">
        <v>248</v>
      </c>
      <c r="EP27" s="4">
        <v>232</v>
      </c>
      <c r="EQ27" s="4">
        <v>240</v>
      </c>
      <c r="ER27" s="4">
        <v>251</v>
      </c>
      <c r="ES27" s="4">
        <v>269</v>
      </c>
      <c r="ET27" s="4">
        <v>271</v>
      </c>
      <c r="EU27" s="4">
        <v>265</v>
      </c>
      <c r="EV27" s="4">
        <v>265</v>
      </c>
      <c r="EW27" s="4">
        <v>264</v>
      </c>
      <c r="EX27" s="4">
        <v>274</v>
      </c>
      <c r="EY27" s="4">
        <v>271</v>
      </c>
      <c r="EZ27" s="4">
        <v>265</v>
      </c>
      <c r="FA27" s="4">
        <v>259</v>
      </c>
      <c r="FB27" s="4">
        <v>254</v>
      </c>
      <c r="FC27" s="4">
        <v>254</v>
      </c>
      <c r="FD27" s="4">
        <v>245</v>
      </c>
      <c r="FE27" s="4">
        <v>257</v>
      </c>
      <c r="FF27" s="4">
        <v>252</v>
      </c>
      <c r="FG27" s="4">
        <v>257</v>
      </c>
      <c r="FH27" s="4">
        <v>252</v>
      </c>
      <c r="FI27" s="4">
        <v>248</v>
      </c>
      <c r="FJ27" s="4">
        <v>248</v>
      </c>
      <c r="FK27" s="4">
        <v>235</v>
      </c>
      <c r="FL27" s="4">
        <v>251</v>
      </c>
      <c r="FM27" s="4">
        <v>255</v>
      </c>
      <c r="FN27" s="4">
        <v>251</v>
      </c>
      <c r="FO27" s="4">
        <v>262</v>
      </c>
      <c r="FP27" s="4">
        <v>152</v>
      </c>
      <c r="FQ27" s="4">
        <v>152</v>
      </c>
      <c r="FR27" s="4">
        <v>154</v>
      </c>
      <c r="FS27" s="4">
        <v>151</v>
      </c>
      <c r="FT27" s="4">
        <v>157</v>
      </c>
      <c r="FU27" s="4">
        <v>158</v>
      </c>
      <c r="FV27" s="4">
        <v>150</v>
      </c>
      <c r="FW27" s="4">
        <v>146</v>
      </c>
      <c r="FX27" s="4">
        <v>146</v>
      </c>
      <c r="FY27" s="4">
        <v>140</v>
      </c>
      <c r="FZ27" s="4">
        <v>140</v>
      </c>
      <c r="GA27" s="4">
        <v>134</v>
      </c>
      <c r="GB27" s="4">
        <v>146</v>
      </c>
      <c r="GC27" s="4">
        <v>148</v>
      </c>
      <c r="GD27" s="4">
        <v>148</v>
      </c>
      <c r="GE27" s="4">
        <v>148</v>
      </c>
      <c r="GF27" s="4">
        <v>162</v>
      </c>
      <c r="GG27" s="4">
        <v>163</v>
      </c>
      <c r="GH27" s="4">
        <v>163</v>
      </c>
      <c r="GI27" s="4">
        <v>163</v>
      </c>
      <c r="GJ27" s="4">
        <v>162</v>
      </c>
      <c r="GK27" s="4">
        <v>159</v>
      </c>
      <c r="GL27" s="4">
        <v>159</v>
      </c>
      <c r="GM27" s="4">
        <v>153</v>
      </c>
      <c r="GN27" s="4">
        <v>165</v>
      </c>
      <c r="GO27" s="4">
        <v>170</v>
      </c>
      <c r="GP27" s="4">
        <v>170</v>
      </c>
      <c r="GQ27" s="4">
        <v>165</v>
      </c>
      <c r="GR27" s="4">
        <v>164</v>
      </c>
      <c r="GS27" s="4">
        <v>164</v>
      </c>
      <c r="GT27" s="4">
        <v>157</v>
      </c>
      <c r="GU27" s="4">
        <v>174</v>
      </c>
      <c r="GV27" s="4">
        <v>183</v>
      </c>
      <c r="GW27" s="4">
        <v>242</v>
      </c>
      <c r="GX27" s="4">
        <v>227</v>
      </c>
      <c r="GY27" s="4">
        <v>227</v>
      </c>
      <c r="GZ27" s="4">
        <v>227</v>
      </c>
      <c r="HA27" s="4">
        <v>225</v>
      </c>
      <c r="HB27" s="4">
        <v>225</v>
      </c>
      <c r="HC27" s="4">
        <v>223</v>
      </c>
      <c r="HD27" s="4">
        <v>222</v>
      </c>
      <c r="HE27" s="4">
        <v>215</v>
      </c>
      <c r="HF27" s="4">
        <v>210</v>
      </c>
      <c r="HG27" s="4">
        <v>210</v>
      </c>
      <c r="HH27" s="4">
        <v>209</v>
      </c>
      <c r="HI27" s="4">
        <v>209</v>
      </c>
      <c r="HJ27" s="4">
        <v>208</v>
      </c>
      <c r="HK27" s="4">
        <v>205</v>
      </c>
      <c r="HL27" s="4">
        <v>202</v>
      </c>
      <c r="HM27" s="4">
        <v>203</v>
      </c>
      <c r="HN27" s="4">
        <v>203</v>
      </c>
      <c r="HO27" s="4">
        <v>205</v>
      </c>
      <c r="HP27" s="4">
        <v>204</v>
      </c>
      <c r="HQ27" s="4">
        <v>213</v>
      </c>
      <c r="HR27" s="4">
        <v>213</v>
      </c>
      <c r="HS27" s="4">
        <v>215</v>
      </c>
      <c r="HT27" s="4">
        <v>213</v>
      </c>
      <c r="HU27" s="4">
        <v>213</v>
      </c>
      <c r="HV27" s="4">
        <v>213</v>
      </c>
      <c r="HW27" s="4">
        <v>213</v>
      </c>
      <c r="HX27" s="4">
        <v>211</v>
      </c>
      <c r="HY27" s="4">
        <v>211</v>
      </c>
      <c r="HZ27" s="4">
        <v>208</v>
      </c>
      <c r="IA27" s="4">
        <v>212</v>
      </c>
      <c r="IB27" s="4">
        <v>212</v>
      </c>
      <c r="IC27" s="4">
        <v>213</v>
      </c>
      <c r="ID27" s="4">
        <v>221</v>
      </c>
      <c r="IE27" s="4">
        <v>241</v>
      </c>
      <c r="IF27" s="4">
        <v>241</v>
      </c>
      <c r="IG27" s="4">
        <v>238</v>
      </c>
      <c r="IH27" s="4">
        <v>237</v>
      </c>
      <c r="II27" s="4">
        <v>237</v>
      </c>
      <c r="IJ27" s="4">
        <v>245</v>
      </c>
      <c r="IK27" s="4">
        <v>249</v>
      </c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15"/>
    </row>
    <row r="28" spans="1:384" x14ac:dyDescent="0.6">
      <c r="A28" s="141" t="s">
        <v>70</v>
      </c>
      <c r="B28" s="301"/>
      <c r="C28" s="322"/>
      <c r="D28" s="299"/>
      <c r="E28" s="21">
        <v>15</v>
      </c>
      <c r="F28" s="276"/>
      <c r="G28" s="47">
        <v>32</v>
      </c>
      <c r="H28" s="54">
        <v>666</v>
      </c>
      <c r="I28" s="6">
        <v>344</v>
      </c>
      <c r="J28" s="12">
        <v>99</v>
      </c>
      <c r="K28" s="4">
        <v>99</v>
      </c>
      <c r="L28" s="4">
        <v>145</v>
      </c>
      <c r="M28" s="4">
        <v>0</v>
      </c>
      <c r="N28" s="4">
        <v>0</v>
      </c>
      <c r="O28" s="4">
        <v>0</v>
      </c>
      <c r="P28" s="33">
        <v>0</v>
      </c>
      <c r="Q28" s="34">
        <v>0</v>
      </c>
      <c r="R28" s="7"/>
      <c r="S28" s="42">
        <v>249</v>
      </c>
      <c r="T28" s="43">
        <v>249</v>
      </c>
      <c r="U28" s="43">
        <v>247</v>
      </c>
      <c r="V28" s="43">
        <v>253</v>
      </c>
      <c r="W28" s="43">
        <v>309</v>
      </c>
      <c r="X28" s="43">
        <v>310</v>
      </c>
      <c r="Y28" s="43">
        <v>304</v>
      </c>
      <c r="Z28" s="43">
        <v>304</v>
      </c>
      <c r="AA28" s="43">
        <v>285</v>
      </c>
      <c r="AB28" s="43">
        <v>295</v>
      </c>
      <c r="AC28" s="43">
        <v>295</v>
      </c>
      <c r="AD28" s="43">
        <v>301</v>
      </c>
      <c r="AE28" s="43">
        <v>306</v>
      </c>
      <c r="AF28" s="43">
        <v>298</v>
      </c>
      <c r="AG28" s="43">
        <v>298</v>
      </c>
      <c r="AH28" s="43">
        <v>306</v>
      </c>
      <c r="AI28" s="43">
        <v>307</v>
      </c>
      <c r="AJ28" s="43">
        <v>308</v>
      </c>
      <c r="AK28" s="43">
        <v>314</v>
      </c>
      <c r="AL28" s="43">
        <v>313</v>
      </c>
      <c r="AM28" s="43">
        <v>312</v>
      </c>
      <c r="AN28" s="43">
        <v>312</v>
      </c>
      <c r="AO28" s="43">
        <v>313</v>
      </c>
      <c r="AP28" s="43">
        <v>313</v>
      </c>
      <c r="AQ28" s="43">
        <v>319</v>
      </c>
      <c r="AR28" s="43">
        <v>319</v>
      </c>
      <c r="AS28" s="43">
        <v>307</v>
      </c>
      <c r="AT28" s="43">
        <v>307</v>
      </c>
      <c r="AU28" s="43">
        <v>307</v>
      </c>
      <c r="AV28" s="43">
        <v>307</v>
      </c>
      <c r="AW28" s="43">
        <v>311</v>
      </c>
      <c r="AX28" s="43">
        <v>318</v>
      </c>
      <c r="AY28" s="43">
        <v>319</v>
      </c>
      <c r="AZ28" s="43">
        <v>316</v>
      </c>
      <c r="BA28" s="43">
        <v>315</v>
      </c>
      <c r="BB28" s="43">
        <v>315</v>
      </c>
      <c r="BC28" s="43">
        <v>317</v>
      </c>
      <c r="BD28" s="43">
        <v>317</v>
      </c>
      <c r="BE28" s="43">
        <v>312</v>
      </c>
      <c r="BF28" s="43">
        <v>317</v>
      </c>
      <c r="BG28" s="43">
        <v>317</v>
      </c>
      <c r="BH28" s="43">
        <v>317</v>
      </c>
      <c r="BI28" s="43">
        <v>317</v>
      </c>
      <c r="BJ28" s="43">
        <v>316</v>
      </c>
      <c r="BK28" s="43">
        <v>313</v>
      </c>
      <c r="BL28" s="43">
        <v>311</v>
      </c>
      <c r="BM28" s="43">
        <v>318</v>
      </c>
      <c r="BN28" s="43">
        <v>319</v>
      </c>
      <c r="BO28" s="43">
        <v>320</v>
      </c>
      <c r="BP28" s="43">
        <v>320</v>
      </c>
      <c r="BQ28" s="43">
        <v>304</v>
      </c>
      <c r="BR28" s="43">
        <v>323</v>
      </c>
      <c r="BS28" s="43">
        <v>322</v>
      </c>
      <c r="BT28" s="43">
        <v>321</v>
      </c>
      <c r="BU28" s="43">
        <v>320</v>
      </c>
      <c r="BV28" s="43">
        <v>308</v>
      </c>
      <c r="BW28" s="43">
        <v>308</v>
      </c>
      <c r="BX28" s="43">
        <v>313</v>
      </c>
      <c r="BY28" s="44">
        <v>318</v>
      </c>
      <c r="BZ28" s="4">
        <v>318</v>
      </c>
      <c r="CA28" s="4">
        <v>318</v>
      </c>
      <c r="CB28" s="4">
        <v>318</v>
      </c>
      <c r="CC28" s="4">
        <v>312</v>
      </c>
      <c r="CD28" s="4">
        <v>312</v>
      </c>
      <c r="CE28" s="4">
        <v>309</v>
      </c>
      <c r="CF28" s="4">
        <v>308</v>
      </c>
      <c r="CG28" s="4">
        <v>304</v>
      </c>
      <c r="CH28" s="4">
        <v>292</v>
      </c>
      <c r="CI28" s="4">
        <v>286</v>
      </c>
      <c r="CJ28" s="4">
        <v>280</v>
      </c>
      <c r="CK28" s="4">
        <v>280</v>
      </c>
      <c r="CL28" s="4">
        <v>279</v>
      </c>
      <c r="CM28" s="4">
        <v>292</v>
      </c>
      <c r="CN28" s="4">
        <v>290</v>
      </c>
      <c r="CO28" s="4">
        <v>292</v>
      </c>
      <c r="CP28" s="4">
        <v>299</v>
      </c>
      <c r="CQ28" s="4">
        <v>298</v>
      </c>
      <c r="CR28" s="4">
        <v>298</v>
      </c>
      <c r="CS28" s="4">
        <v>299</v>
      </c>
      <c r="CT28" s="4">
        <v>299</v>
      </c>
      <c r="CU28" s="4">
        <v>298</v>
      </c>
      <c r="CV28" s="4">
        <v>306</v>
      </c>
      <c r="CW28" s="4">
        <v>303</v>
      </c>
      <c r="CX28" s="4">
        <v>300</v>
      </c>
      <c r="CY28" s="4">
        <v>300</v>
      </c>
      <c r="CZ28" s="4">
        <v>299</v>
      </c>
      <c r="DA28" s="4">
        <v>299</v>
      </c>
      <c r="DB28" s="4">
        <v>299</v>
      </c>
      <c r="DC28" s="4">
        <v>298</v>
      </c>
      <c r="DD28" s="4">
        <v>302</v>
      </c>
      <c r="DE28" s="4">
        <v>298</v>
      </c>
      <c r="DF28" s="4">
        <v>298</v>
      </c>
      <c r="DG28" s="4">
        <v>297</v>
      </c>
      <c r="DH28" s="4">
        <v>296</v>
      </c>
      <c r="DI28" s="4">
        <v>300</v>
      </c>
      <c r="DJ28" s="4">
        <v>301</v>
      </c>
      <c r="DK28" s="4">
        <v>300</v>
      </c>
      <c r="DL28" s="4">
        <v>289</v>
      </c>
      <c r="DM28" s="4">
        <v>289</v>
      </c>
      <c r="DN28" s="4">
        <v>282</v>
      </c>
      <c r="DO28" s="4">
        <v>300</v>
      </c>
      <c r="DP28" s="4">
        <v>286</v>
      </c>
      <c r="DQ28" s="4">
        <v>296</v>
      </c>
      <c r="DR28" s="4">
        <v>298</v>
      </c>
      <c r="DS28" s="4">
        <v>298</v>
      </c>
      <c r="DT28" s="4">
        <v>298</v>
      </c>
      <c r="DU28" s="4">
        <v>285</v>
      </c>
      <c r="DV28" s="4">
        <v>290</v>
      </c>
      <c r="DW28" s="4">
        <v>293</v>
      </c>
      <c r="DX28" s="4">
        <v>293</v>
      </c>
      <c r="DY28" s="4">
        <v>283</v>
      </c>
      <c r="DZ28" s="4">
        <v>277</v>
      </c>
      <c r="EA28" s="4">
        <v>277</v>
      </c>
      <c r="EB28" s="4">
        <v>281</v>
      </c>
      <c r="EC28" s="4">
        <v>280</v>
      </c>
      <c r="ED28" s="4">
        <v>277</v>
      </c>
      <c r="EE28" s="4">
        <v>285</v>
      </c>
      <c r="EF28" s="4">
        <v>281</v>
      </c>
      <c r="EG28" s="4">
        <v>264</v>
      </c>
      <c r="EH28" s="4">
        <v>264</v>
      </c>
      <c r="EI28" s="4">
        <v>270</v>
      </c>
      <c r="EJ28" s="4">
        <v>281</v>
      </c>
      <c r="EK28" s="4">
        <v>278</v>
      </c>
      <c r="EL28" s="4">
        <v>278</v>
      </c>
      <c r="EM28" s="4">
        <v>268</v>
      </c>
      <c r="EN28" s="4">
        <v>258</v>
      </c>
      <c r="EO28" s="4">
        <v>258</v>
      </c>
      <c r="EP28" s="4">
        <v>255</v>
      </c>
      <c r="EQ28" s="4">
        <v>279</v>
      </c>
      <c r="ER28" s="4">
        <v>265</v>
      </c>
      <c r="ES28" s="4">
        <v>275</v>
      </c>
      <c r="ET28" s="4">
        <v>268</v>
      </c>
      <c r="EU28" s="4">
        <v>254</v>
      </c>
      <c r="EV28" s="4">
        <v>254</v>
      </c>
      <c r="EW28" s="4">
        <v>260</v>
      </c>
      <c r="EX28" s="4">
        <v>279</v>
      </c>
      <c r="EY28" s="4">
        <v>275</v>
      </c>
      <c r="EZ28" s="4">
        <v>270</v>
      </c>
      <c r="FA28" s="4">
        <v>270</v>
      </c>
      <c r="FB28" s="4">
        <v>268</v>
      </c>
      <c r="FC28" s="4">
        <v>268</v>
      </c>
      <c r="FD28" s="4">
        <v>254</v>
      </c>
      <c r="FE28" s="4">
        <v>257</v>
      </c>
      <c r="FF28" s="4">
        <v>252</v>
      </c>
      <c r="FG28" s="4">
        <v>244</v>
      </c>
      <c r="FH28" s="4">
        <v>241</v>
      </c>
      <c r="FI28" s="4">
        <v>240</v>
      </c>
      <c r="FJ28" s="4">
        <v>240</v>
      </c>
      <c r="FK28" s="4">
        <v>239</v>
      </c>
      <c r="FL28" s="4">
        <v>236</v>
      </c>
      <c r="FM28" s="4">
        <v>232</v>
      </c>
      <c r="FN28" s="4">
        <v>242</v>
      </c>
      <c r="FO28" s="4">
        <v>239</v>
      </c>
      <c r="FP28" s="4">
        <v>239</v>
      </c>
      <c r="FQ28" s="4">
        <v>239</v>
      </c>
      <c r="FR28" s="4">
        <v>221</v>
      </c>
      <c r="FS28" s="4">
        <v>249</v>
      </c>
      <c r="FT28" s="4">
        <v>245</v>
      </c>
      <c r="FU28" s="4">
        <v>245</v>
      </c>
      <c r="FV28" s="4">
        <v>234</v>
      </c>
      <c r="FW28" s="4">
        <v>222</v>
      </c>
      <c r="FX28" s="4">
        <v>222</v>
      </c>
      <c r="FY28" s="4">
        <v>236</v>
      </c>
      <c r="FZ28" s="4">
        <v>235</v>
      </c>
      <c r="GA28" s="4">
        <v>237</v>
      </c>
      <c r="GB28" s="4">
        <v>249</v>
      </c>
      <c r="GC28" s="4">
        <v>247</v>
      </c>
      <c r="GD28" s="4">
        <v>246</v>
      </c>
      <c r="GE28" s="4">
        <v>246</v>
      </c>
      <c r="GF28" s="4">
        <v>232</v>
      </c>
      <c r="GG28" s="4">
        <v>237</v>
      </c>
      <c r="GH28" s="4">
        <v>235</v>
      </c>
      <c r="GI28" s="4">
        <v>235</v>
      </c>
      <c r="GJ28" s="4">
        <v>235</v>
      </c>
      <c r="GK28" s="4">
        <v>233</v>
      </c>
      <c r="GL28" s="4">
        <v>233</v>
      </c>
      <c r="GM28" s="4">
        <v>242</v>
      </c>
      <c r="GN28" s="4">
        <v>246</v>
      </c>
      <c r="GO28" s="4">
        <v>252</v>
      </c>
      <c r="GP28" s="4">
        <v>252</v>
      </c>
      <c r="GQ28" s="4">
        <v>252</v>
      </c>
      <c r="GR28" s="4">
        <v>250</v>
      </c>
      <c r="GS28" s="4">
        <v>250</v>
      </c>
      <c r="GT28" s="4">
        <v>246</v>
      </c>
      <c r="GU28" s="4">
        <v>253</v>
      </c>
      <c r="GV28" s="4">
        <v>249</v>
      </c>
      <c r="GW28" s="4">
        <v>244</v>
      </c>
      <c r="GX28" s="4">
        <v>239</v>
      </c>
      <c r="GY28" s="4">
        <v>220</v>
      </c>
      <c r="GZ28" s="4">
        <v>220</v>
      </c>
      <c r="HA28" s="4">
        <v>234</v>
      </c>
      <c r="HB28" s="4">
        <v>236</v>
      </c>
      <c r="HC28" s="4">
        <v>221</v>
      </c>
      <c r="HD28" s="4">
        <v>225</v>
      </c>
      <c r="HE28" s="4">
        <v>231</v>
      </c>
      <c r="HF28" s="4">
        <v>224</v>
      </c>
      <c r="HG28" s="4">
        <v>224</v>
      </c>
      <c r="HH28" s="4">
        <v>218</v>
      </c>
      <c r="HI28" s="4">
        <v>217</v>
      </c>
      <c r="HJ28" s="4">
        <v>218</v>
      </c>
      <c r="HK28" s="4">
        <v>218</v>
      </c>
      <c r="HL28" s="4">
        <v>216</v>
      </c>
      <c r="HM28" s="4">
        <v>213</v>
      </c>
      <c r="HN28" s="4">
        <v>213</v>
      </c>
      <c r="HO28" s="4">
        <v>207</v>
      </c>
      <c r="HP28" s="4">
        <v>209</v>
      </c>
      <c r="HQ28" s="4">
        <v>207</v>
      </c>
      <c r="HR28" s="4">
        <v>206</v>
      </c>
      <c r="HS28" s="4">
        <v>205</v>
      </c>
      <c r="HT28" s="4">
        <v>200</v>
      </c>
      <c r="HU28" s="4">
        <v>200</v>
      </c>
      <c r="HV28" s="4">
        <v>196</v>
      </c>
      <c r="HW28" s="4">
        <v>195</v>
      </c>
      <c r="HX28" s="4">
        <v>201</v>
      </c>
      <c r="HY28" s="4">
        <v>255</v>
      </c>
      <c r="HZ28" s="4">
        <v>246</v>
      </c>
      <c r="IA28" s="4">
        <v>242</v>
      </c>
      <c r="IB28" s="4">
        <v>242</v>
      </c>
      <c r="IC28" s="4">
        <v>244</v>
      </c>
      <c r="ID28" s="4">
        <v>244</v>
      </c>
      <c r="IE28" s="4">
        <v>245</v>
      </c>
      <c r="IF28" s="4">
        <v>253</v>
      </c>
      <c r="IG28" s="4">
        <v>250</v>
      </c>
      <c r="IH28" s="4">
        <v>247</v>
      </c>
      <c r="II28" s="4">
        <v>247</v>
      </c>
      <c r="IJ28" s="4">
        <v>247</v>
      </c>
      <c r="IK28" s="4">
        <v>273</v>
      </c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15"/>
    </row>
    <row r="29" spans="1:384" x14ac:dyDescent="0.6">
      <c r="A29" s="141" t="s">
        <v>70</v>
      </c>
      <c r="B29" s="301"/>
      <c r="C29" s="322"/>
      <c r="D29" s="300" t="s">
        <v>19</v>
      </c>
      <c r="E29" s="21">
        <v>11</v>
      </c>
      <c r="F29" s="276"/>
      <c r="G29" s="47">
        <v>25</v>
      </c>
      <c r="H29" s="54">
        <v>666</v>
      </c>
      <c r="I29" s="6">
        <v>388</v>
      </c>
      <c r="J29" s="12">
        <v>177</v>
      </c>
      <c r="K29" s="4">
        <v>167</v>
      </c>
      <c r="L29" s="4">
        <v>48</v>
      </c>
      <c r="M29" s="4">
        <v>0</v>
      </c>
      <c r="N29" s="4">
        <v>0</v>
      </c>
      <c r="O29" s="4">
        <v>0</v>
      </c>
      <c r="P29" s="33">
        <v>0</v>
      </c>
      <c r="Q29" s="34">
        <v>0</v>
      </c>
      <c r="R29" s="7"/>
      <c r="S29" s="42">
        <v>149</v>
      </c>
      <c r="T29" s="43">
        <v>149</v>
      </c>
      <c r="U29" s="43">
        <v>147</v>
      </c>
      <c r="V29" s="43">
        <v>148</v>
      </c>
      <c r="W29" s="43">
        <v>157</v>
      </c>
      <c r="X29" s="43">
        <v>152</v>
      </c>
      <c r="Y29" s="43">
        <v>149</v>
      </c>
      <c r="Z29" s="43">
        <v>149</v>
      </c>
      <c r="AA29" s="43">
        <v>136</v>
      </c>
      <c r="AB29" s="43">
        <v>174</v>
      </c>
      <c r="AC29" s="43">
        <v>172</v>
      </c>
      <c r="AD29" s="43">
        <v>171</v>
      </c>
      <c r="AE29" s="43">
        <v>184</v>
      </c>
      <c r="AF29" s="43">
        <v>182</v>
      </c>
      <c r="AG29" s="43">
        <v>182</v>
      </c>
      <c r="AH29" s="43">
        <v>181</v>
      </c>
      <c r="AI29" s="43">
        <v>181</v>
      </c>
      <c r="AJ29" s="43">
        <v>181</v>
      </c>
      <c r="AK29" s="43">
        <v>178</v>
      </c>
      <c r="AL29" s="43">
        <v>178</v>
      </c>
      <c r="AM29" s="43">
        <v>178</v>
      </c>
      <c r="AN29" s="43">
        <v>178</v>
      </c>
      <c r="AO29" s="43">
        <v>176</v>
      </c>
      <c r="AP29" s="43">
        <v>176</v>
      </c>
      <c r="AQ29" s="43">
        <v>177</v>
      </c>
      <c r="AR29" s="43">
        <v>177</v>
      </c>
      <c r="AS29" s="43">
        <v>173</v>
      </c>
      <c r="AT29" s="43">
        <v>173</v>
      </c>
      <c r="AU29" s="43">
        <v>173</v>
      </c>
      <c r="AV29" s="43">
        <v>173</v>
      </c>
      <c r="AW29" s="43">
        <v>172</v>
      </c>
      <c r="AX29" s="43">
        <v>167</v>
      </c>
      <c r="AY29" s="43">
        <v>173</v>
      </c>
      <c r="AZ29" s="43">
        <v>171</v>
      </c>
      <c r="BA29" s="43">
        <v>170</v>
      </c>
      <c r="BB29" s="43">
        <v>170</v>
      </c>
      <c r="BC29" s="43">
        <v>176</v>
      </c>
      <c r="BD29" s="43">
        <v>176</v>
      </c>
      <c r="BE29" s="43">
        <v>203</v>
      </c>
      <c r="BF29" s="43">
        <v>205</v>
      </c>
      <c r="BG29" s="43">
        <v>205</v>
      </c>
      <c r="BH29" s="43">
        <v>205</v>
      </c>
      <c r="BI29" s="43">
        <v>205</v>
      </c>
      <c r="BJ29" s="43">
        <v>204</v>
      </c>
      <c r="BK29" s="43">
        <v>205</v>
      </c>
      <c r="BL29" s="43">
        <v>201</v>
      </c>
      <c r="BM29" s="43">
        <v>201</v>
      </c>
      <c r="BN29" s="43">
        <v>196</v>
      </c>
      <c r="BO29" s="43">
        <v>194</v>
      </c>
      <c r="BP29" s="43">
        <v>194</v>
      </c>
      <c r="BQ29" s="43">
        <v>194</v>
      </c>
      <c r="BR29" s="43">
        <v>220</v>
      </c>
      <c r="BS29" s="43">
        <v>276</v>
      </c>
      <c r="BT29" s="43">
        <v>276</v>
      </c>
      <c r="BU29" s="43">
        <v>275</v>
      </c>
      <c r="BV29" s="43">
        <v>274</v>
      </c>
      <c r="BW29" s="43">
        <v>274</v>
      </c>
      <c r="BX29" s="43">
        <v>274</v>
      </c>
      <c r="BY29" s="44">
        <v>273</v>
      </c>
      <c r="BZ29" s="4">
        <v>272</v>
      </c>
      <c r="CA29" s="4">
        <v>272</v>
      </c>
      <c r="CB29" s="4">
        <v>263</v>
      </c>
      <c r="CC29" s="4">
        <v>261</v>
      </c>
      <c r="CD29" s="4">
        <v>261</v>
      </c>
      <c r="CE29" s="4">
        <v>263</v>
      </c>
      <c r="CF29" s="4">
        <v>263</v>
      </c>
      <c r="CG29" s="4">
        <v>262</v>
      </c>
      <c r="CH29" s="4">
        <v>262</v>
      </c>
      <c r="CI29" s="4">
        <v>261</v>
      </c>
      <c r="CJ29" s="4">
        <v>249</v>
      </c>
      <c r="CK29" s="4">
        <v>249</v>
      </c>
      <c r="CL29" s="4">
        <v>242</v>
      </c>
      <c r="CM29" s="4">
        <v>259</v>
      </c>
      <c r="CN29" s="4">
        <v>251</v>
      </c>
      <c r="CO29" s="4">
        <v>248</v>
      </c>
      <c r="CP29" s="4">
        <v>247</v>
      </c>
      <c r="CQ29" s="4">
        <v>245</v>
      </c>
      <c r="CR29" s="4">
        <v>245</v>
      </c>
      <c r="CS29" s="4">
        <v>229</v>
      </c>
      <c r="CT29" s="4">
        <v>229</v>
      </c>
      <c r="CU29" s="4">
        <v>225</v>
      </c>
      <c r="CV29" s="4">
        <v>224</v>
      </c>
      <c r="CW29" s="4">
        <v>223</v>
      </c>
      <c r="CX29" s="4">
        <v>223</v>
      </c>
      <c r="CY29" s="4">
        <v>223</v>
      </c>
      <c r="CZ29" s="4">
        <v>222</v>
      </c>
      <c r="DA29" s="4">
        <v>223</v>
      </c>
      <c r="DB29" s="4">
        <v>219</v>
      </c>
      <c r="DC29" s="4">
        <v>220</v>
      </c>
      <c r="DD29" s="4">
        <v>219</v>
      </c>
      <c r="DE29" s="4">
        <v>220</v>
      </c>
      <c r="DF29" s="4">
        <v>220</v>
      </c>
      <c r="DG29" s="4">
        <v>218</v>
      </c>
      <c r="DH29" s="4">
        <v>218</v>
      </c>
      <c r="DI29" s="4">
        <v>218</v>
      </c>
      <c r="DJ29" s="4">
        <v>218</v>
      </c>
      <c r="DK29" s="4">
        <v>210</v>
      </c>
      <c r="DL29" s="4">
        <v>198</v>
      </c>
      <c r="DM29" s="4">
        <v>198</v>
      </c>
      <c r="DN29" s="4">
        <v>187</v>
      </c>
      <c r="DO29" s="4">
        <v>187</v>
      </c>
      <c r="DP29" s="4">
        <v>176</v>
      </c>
      <c r="DQ29" s="4">
        <v>158</v>
      </c>
      <c r="DR29" s="4">
        <v>150</v>
      </c>
      <c r="DS29" s="4">
        <v>144</v>
      </c>
      <c r="DT29" s="4">
        <v>144</v>
      </c>
      <c r="DU29" s="4">
        <v>141</v>
      </c>
      <c r="DV29" s="4">
        <v>140</v>
      </c>
      <c r="DW29" s="4">
        <v>136</v>
      </c>
      <c r="DX29" s="4">
        <v>135</v>
      </c>
      <c r="DY29" s="4">
        <v>132</v>
      </c>
      <c r="DZ29" s="4">
        <v>121</v>
      </c>
      <c r="EA29" s="4">
        <v>121</v>
      </c>
      <c r="EB29" s="4">
        <v>121</v>
      </c>
      <c r="EC29" s="4">
        <v>121</v>
      </c>
      <c r="ED29" s="4">
        <v>140</v>
      </c>
      <c r="EE29" s="4">
        <v>166</v>
      </c>
      <c r="EF29" s="4">
        <v>166</v>
      </c>
      <c r="EG29" s="4">
        <v>153</v>
      </c>
      <c r="EH29" s="4">
        <v>153</v>
      </c>
      <c r="EI29" s="4">
        <v>153</v>
      </c>
      <c r="EJ29" s="4">
        <v>156</v>
      </c>
      <c r="EK29" s="4">
        <v>156</v>
      </c>
      <c r="EL29" s="4">
        <v>150</v>
      </c>
      <c r="EM29" s="4">
        <v>137</v>
      </c>
      <c r="EN29" s="4">
        <v>133</v>
      </c>
      <c r="EO29" s="4">
        <v>133</v>
      </c>
      <c r="EP29" s="4">
        <v>132</v>
      </c>
      <c r="EQ29" s="4">
        <v>136</v>
      </c>
      <c r="ER29" s="4">
        <v>137</v>
      </c>
      <c r="ES29" s="4">
        <v>137</v>
      </c>
      <c r="ET29" s="4">
        <v>135</v>
      </c>
      <c r="EU29" s="4">
        <v>133</v>
      </c>
      <c r="EV29" s="4">
        <v>133</v>
      </c>
      <c r="EW29" s="4">
        <v>134</v>
      </c>
      <c r="EX29" s="4">
        <v>134</v>
      </c>
      <c r="EY29" s="4">
        <v>108</v>
      </c>
      <c r="EZ29" s="4">
        <v>121</v>
      </c>
      <c r="FA29" s="4">
        <v>117</v>
      </c>
      <c r="FB29" s="4">
        <v>117</v>
      </c>
      <c r="FC29" s="4">
        <v>117</v>
      </c>
      <c r="FD29" s="4">
        <v>127</v>
      </c>
      <c r="FE29" s="4">
        <v>127</v>
      </c>
      <c r="FF29" s="4">
        <v>123</v>
      </c>
      <c r="FG29" s="4">
        <v>148</v>
      </c>
      <c r="FH29" s="4">
        <v>151</v>
      </c>
      <c r="FI29" s="4">
        <v>151</v>
      </c>
      <c r="FJ29" s="4">
        <v>151</v>
      </c>
      <c r="FK29" s="4">
        <v>167</v>
      </c>
      <c r="FL29" s="4">
        <v>173</v>
      </c>
      <c r="FM29" s="4">
        <v>170</v>
      </c>
      <c r="FN29" s="4">
        <v>195</v>
      </c>
      <c r="FO29" s="4">
        <v>193</v>
      </c>
      <c r="FP29" s="4">
        <v>190</v>
      </c>
      <c r="FQ29" s="4">
        <v>190</v>
      </c>
      <c r="FR29" s="4">
        <v>216</v>
      </c>
      <c r="FS29" s="4">
        <v>213</v>
      </c>
      <c r="FT29" s="4">
        <v>210</v>
      </c>
      <c r="FU29" s="4">
        <v>209</v>
      </c>
      <c r="FV29" s="4">
        <v>206</v>
      </c>
      <c r="FW29" s="4">
        <v>203</v>
      </c>
      <c r="FX29" s="4">
        <v>203</v>
      </c>
      <c r="FY29" s="4">
        <v>197</v>
      </c>
      <c r="FZ29" s="4">
        <v>197</v>
      </c>
      <c r="GA29" s="4">
        <v>200</v>
      </c>
      <c r="GB29" s="4">
        <v>208</v>
      </c>
      <c r="GC29" s="4">
        <v>212</v>
      </c>
      <c r="GD29" s="4">
        <v>210</v>
      </c>
      <c r="GE29" s="4">
        <v>210</v>
      </c>
      <c r="GF29" s="4">
        <v>211</v>
      </c>
      <c r="GG29" s="4">
        <v>211</v>
      </c>
      <c r="GH29" s="4">
        <v>205</v>
      </c>
      <c r="GI29" s="4">
        <v>205</v>
      </c>
      <c r="GJ29" s="4">
        <v>205</v>
      </c>
      <c r="GK29" s="4">
        <v>204</v>
      </c>
      <c r="GL29" s="4">
        <v>204</v>
      </c>
      <c r="GM29" s="4">
        <v>199</v>
      </c>
      <c r="GN29" s="4">
        <v>198</v>
      </c>
      <c r="GO29" s="4">
        <v>202</v>
      </c>
      <c r="GP29" s="4">
        <v>219</v>
      </c>
      <c r="GQ29" s="4">
        <v>217</v>
      </c>
      <c r="GR29" s="4">
        <v>215</v>
      </c>
      <c r="GS29" s="4">
        <v>215</v>
      </c>
      <c r="GT29" s="4">
        <v>190</v>
      </c>
      <c r="GU29" s="4">
        <v>214</v>
      </c>
      <c r="GV29" s="4">
        <v>228</v>
      </c>
      <c r="GW29" s="4">
        <v>225</v>
      </c>
      <c r="GX29" s="4">
        <v>222</v>
      </c>
      <c r="GY29" s="4">
        <v>222</v>
      </c>
      <c r="GZ29" s="4">
        <v>222</v>
      </c>
      <c r="HA29" s="4">
        <v>221</v>
      </c>
      <c r="HB29" s="4">
        <v>230</v>
      </c>
      <c r="HC29" s="4">
        <v>225</v>
      </c>
      <c r="HD29" s="4">
        <v>260</v>
      </c>
      <c r="HE29" s="4">
        <v>268</v>
      </c>
      <c r="HF29" s="4">
        <v>265</v>
      </c>
      <c r="HG29" s="4">
        <v>265</v>
      </c>
      <c r="HH29" s="4">
        <v>263</v>
      </c>
      <c r="HI29" s="4">
        <v>265</v>
      </c>
      <c r="HJ29" s="4">
        <v>279</v>
      </c>
      <c r="HK29" s="4">
        <v>280</v>
      </c>
      <c r="HL29" s="4">
        <v>269</v>
      </c>
      <c r="HM29" s="4">
        <v>269</v>
      </c>
      <c r="HN29" s="4">
        <v>269</v>
      </c>
      <c r="HO29" s="4">
        <v>291</v>
      </c>
      <c r="HP29" s="4">
        <v>291</v>
      </c>
      <c r="HQ29" s="4">
        <v>266</v>
      </c>
      <c r="HR29" s="4">
        <v>297</v>
      </c>
      <c r="HS29" s="4">
        <v>289</v>
      </c>
      <c r="HT29" s="4">
        <v>288</v>
      </c>
      <c r="HU29" s="4">
        <v>288</v>
      </c>
      <c r="HV29" s="4">
        <v>288</v>
      </c>
      <c r="HW29" s="4">
        <v>288</v>
      </c>
      <c r="HX29" s="4">
        <v>289</v>
      </c>
      <c r="HY29" s="4">
        <v>289</v>
      </c>
      <c r="HZ29" s="4">
        <v>288</v>
      </c>
      <c r="IA29" s="4">
        <v>287</v>
      </c>
      <c r="IB29" s="4">
        <v>287</v>
      </c>
      <c r="IC29" s="4">
        <v>285</v>
      </c>
      <c r="ID29" s="4">
        <v>288</v>
      </c>
      <c r="IE29" s="4">
        <v>260</v>
      </c>
      <c r="IF29" s="4">
        <v>302</v>
      </c>
      <c r="IG29" s="4">
        <v>300</v>
      </c>
      <c r="IH29" s="4">
        <v>299</v>
      </c>
      <c r="II29" s="4">
        <v>299</v>
      </c>
      <c r="IJ29" s="4">
        <v>299</v>
      </c>
      <c r="IK29" s="4">
        <v>308</v>
      </c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15"/>
    </row>
    <row r="30" spans="1:384" x14ac:dyDescent="0.6">
      <c r="A30" s="141" t="s">
        <v>70</v>
      </c>
      <c r="B30" s="301"/>
      <c r="C30" s="322"/>
      <c r="D30" s="299"/>
      <c r="E30" s="21">
        <v>14</v>
      </c>
      <c r="F30" s="276"/>
      <c r="G30" s="47">
        <v>21</v>
      </c>
      <c r="H30" s="54">
        <v>666</v>
      </c>
      <c r="I30" s="6">
        <v>326</v>
      </c>
      <c r="J30" s="12">
        <v>76</v>
      </c>
      <c r="K30" s="4">
        <v>76</v>
      </c>
      <c r="L30" s="4">
        <v>174</v>
      </c>
      <c r="M30" s="4">
        <v>0</v>
      </c>
      <c r="N30" s="4">
        <v>0</v>
      </c>
      <c r="O30" s="4">
        <v>0</v>
      </c>
      <c r="P30" s="33">
        <v>0</v>
      </c>
      <c r="Q30" s="34">
        <v>0</v>
      </c>
      <c r="R30" s="7"/>
      <c r="S30" s="42">
        <v>128</v>
      </c>
      <c r="T30" s="43">
        <v>128</v>
      </c>
      <c r="U30" s="43">
        <v>126</v>
      </c>
      <c r="V30" s="43">
        <v>137</v>
      </c>
      <c r="W30" s="43">
        <v>135</v>
      </c>
      <c r="X30" s="43">
        <v>125</v>
      </c>
      <c r="Y30" s="43">
        <v>125</v>
      </c>
      <c r="Z30" s="43">
        <v>125</v>
      </c>
      <c r="AA30" s="43">
        <v>133</v>
      </c>
      <c r="AB30" s="43">
        <v>133</v>
      </c>
      <c r="AC30" s="43">
        <v>129</v>
      </c>
      <c r="AD30" s="43">
        <v>129</v>
      </c>
      <c r="AE30" s="43">
        <v>147</v>
      </c>
      <c r="AF30" s="43">
        <v>136</v>
      </c>
      <c r="AG30" s="43">
        <v>136</v>
      </c>
      <c r="AH30" s="43">
        <v>151</v>
      </c>
      <c r="AI30" s="43">
        <v>150</v>
      </c>
      <c r="AJ30" s="43">
        <v>163</v>
      </c>
      <c r="AK30" s="43">
        <v>163</v>
      </c>
      <c r="AL30" s="43">
        <v>152</v>
      </c>
      <c r="AM30" s="43">
        <v>149</v>
      </c>
      <c r="AN30" s="43">
        <v>149</v>
      </c>
      <c r="AO30" s="43">
        <v>142</v>
      </c>
      <c r="AP30" s="43">
        <v>142</v>
      </c>
      <c r="AQ30" s="43">
        <v>141</v>
      </c>
      <c r="AR30" s="43">
        <v>141</v>
      </c>
      <c r="AS30" s="43">
        <v>141</v>
      </c>
      <c r="AT30" s="43">
        <v>140</v>
      </c>
      <c r="AU30" s="43">
        <v>140</v>
      </c>
      <c r="AV30" s="43">
        <v>139</v>
      </c>
      <c r="AW30" s="43">
        <v>139</v>
      </c>
      <c r="AX30" s="43">
        <v>140</v>
      </c>
      <c r="AY30" s="43">
        <v>147</v>
      </c>
      <c r="AZ30" s="43">
        <v>145</v>
      </c>
      <c r="BA30" s="43">
        <v>142</v>
      </c>
      <c r="BB30" s="43">
        <v>142</v>
      </c>
      <c r="BC30" s="43">
        <v>141</v>
      </c>
      <c r="BD30" s="43">
        <v>141</v>
      </c>
      <c r="BE30" s="43">
        <v>141</v>
      </c>
      <c r="BF30" s="43">
        <v>141</v>
      </c>
      <c r="BG30" s="43">
        <v>140</v>
      </c>
      <c r="BH30" s="43">
        <v>140</v>
      </c>
      <c r="BI30" s="43">
        <v>140</v>
      </c>
      <c r="BJ30" s="43">
        <v>138</v>
      </c>
      <c r="BK30" s="43">
        <v>123</v>
      </c>
      <c r="BL30" s="43">
        <v>175</v>
      </c>
      <c r="BM30" s="43">
        <v>185</v>
      </c>
      <c r="BN30" s="43">
        <v>184</v>
      </c>
      <c r="BO30" s="43">
        <v>185</v>
      </c>
      <c r="BP30" s="43">
        <v>185</v>
      </c>
      <c r="BQ30" s="43">
        <v>198</v>
      </c>
      <c r="BR30" s="43">
        <v>199</v>
      </c>
      <c r="BS30" s="43">
        <v>201</v>
      </c>
      <c r="BT30" s="43">
        <v>187</v>
      </c>
      <c r="BU30" s="43">
        <v>179</v>
      </c>
      <c r="BV30" s="43">
        <v>174</v>
      </c>
      <c r="BW30" s="43">
        <v>174</v>
      </c>
      <c r="BX30" s="43">
        <v>173</v>
      </c>
      <c r="BY30" s="44">
        <v>171</v>
      </c>
      <c r="BZ30" s="4">
        <v>162</v>
      </c>
      <c r="CA30" s="4">
        <v>162</v>
      </c>
      <c r="CB30" s="4">
        <v>157</v>
      </c>
      <c r="CC30" s="4">
        <v>150</v>
      </c>
      <c r="CD30" s="4">
        <v>150</v>
      </c>
      <c r="CE30" s="4">
        <v>149</v>
      </c>
      <c r="CF30" s="4">
        <v>149</v>
      </c>
      <c r="CG30" s="4">
        <v>150</v>
      </c>
      <c r="CH30" s="4">
        <v>149</v>
      </c>
      <c r="CI30" s="4">
        <v>143</v>
      </c>
      <c r="CJ30" s="4">
        <v>142</v>
      </c>
      <c r="CK30" s="4">
        <v>142</v>
      </c>
      <c r="CL30" s="4">
        <v>140</v>
      </c>
      <c r="CM30" s="4">
        <v>140</v>
      </c>
      <c r="CN30" s="4">
        <v>140</v>
      </c>
      <c r="CO30" s="4">
        <v>141</v>
      </c>
      <c r="CP30" s="4">
        <v>139</v>
      </c>
      <c r="CQ30" s="4">
        <v>138</v>
      </c>
      <c r="CR30" s="4">
        <v>138</v>
      </c>
      <c r="CS30" s="4">
        <v>137</v>
      </c>
      <c r="CT30" s="4">
        <v>135</v>
      </c>
      <c r="CU30" s="4">
        <v>128</v>
      </c>
      <c r="CV30" s="4">
        <v>129</v>
      </c>
      <c r="CW30" s="4">
        <v>124</v>
      </c>
      <c r="CX30" s="4">
        <v>123</v>
      </c>
      <c r="CY30" s="4">
        <v>123</v>
      </c>
      <c r="CZ30" s="4">
        <v>122</v>
      </c>
      <c r="DA30" s="4">
        <v>121</v>
      </c>
      <c r="DB30" s="4">
        <v>118</v>
      </c>
      <c r="DC30" s="4">
        <v>111</v>
      </c>
      <c r="DD30" s="4">
        <v>107</v>
      </c>
      <c r="DE30" s="4">
        <v>106</v>
      </c>
      <c r="DF30" s="4">
        <v>106</v>
      </c>
      <c r="DG30" s="4">
        <v>101</v>
      </c>
      <c r="DH30" s="4">
        <v>100</v>
      </c>
      <c r="DI30" s="4">
        <v>100</v>
      </c>
      <c r="DJ30" s="4">
        <v>100</v>
      </c>
      <c r="DK30" s="4">
        <v>92</v>
      </c>
      <c r="DL30" s="4">
        <v>93</v>
      </c>
      <c r="DM30" s="4">
        <v>93</v>
      </c>
      <c r="DN30" s="4">
        <v>90</v>
      </c>
      <c r="DO30" s="4">
        <v>89</v>
      </c>
      <c r="DP30" s="4">
        <v>89</v>
      </c>
      <c r="DQ30" s="4">
        <v>89</v>
      </c>
      <c r="DR30" s="4">
        <v>89</v>
      </c>
      <c r="DS30" s="4">
        <v>78</v>
      </c>
      <c r="DT30" s="4">
        <v>78</v>
      </c>
      <c r="DU30" s="4">
        <v>73</v>
      </c>
      <c r="DV30" s="4">
        <v>73</v>
      </c>
      <c r="DW30" s="4">
        <v>71</v>
      </c>
      <c r="DX30" s="4">
        <v>71</v>
      </c>
      <c r="DY30" s="4">
        <v>67</v>
      </c>
      <c r="DZ30" s="4">
        <v>67</v>
      </c>
      <c r="EA30" s="4">
        <v>67</v>
      </c>
      <c r="EB30" s="4">
        <v>67</v>
      </c>
      <c r="EC30" s="4">
        <v>67</v>
      </c>
      <c r="ED30" s="4">
        <v>61</v>
      </c>
      <c r="EE30" s="4">
        <v>61</v>
      </c>
      <c r="EF30" s="4">
        <v>54</v>
      </c>
      <c r="EG30" s="4">
        <v>54</v>
      </c>
      <c r="EH30" s="4">
        <v>54</v>
      </c>
      <c r="EI30" s="4">
        <v>52</v>
      </c>
      <c r="EJ30" s="4">
        <v>52</v>
      </c>
      <c r="EK30" s="4">
        <v>47</v>
      </c>
      <c r="EL30" s="4">
        <v>45</v>
      </c>
      <c r="EM30" s="4">
        <v>45</v>
      </c>
      <c r="EN30" s="4">
        <v>45</v>
      </c>
      <c r="EO30" s="4">
        <v>45</v>
      </c>
      <c r="EP30" s="4">
        <v>45</v>
      </c>
      <c r="EQ30" s="4">
        <v>44</v>
      </c>
      <c r="ER30" s="4">
        <v>41</v>
      </c>
      <c r="ES30" s="4">
        <v>41</v>
      </c>
      <c r="ET30" s="4">
        <v>40</v>
      </c>
      <c r="EU30" s="4">
        <v>39</v>
      </c>
      <c r="EV30" s="4">
        <v>39</v>
      </c>
      <c r="EW30" s="4">
        <v>39</v>
      </c>
      <c r="EX30" s="4">
        <v>42</v>
      </c>
      <c r="EY30" s="4">
        <v>42</v>
      </c>
      <c r="EZ30" s="4">
        <v>42</v>
      </c>
      <c r="FA30" s="4">
        <v>42</v>
      </c>
      <c r="FB30" s="4">
        <v>42</v>
      </c>
      <c r="FC30" s="4">
        <v>42</v>
      </c>
      <c r="FD30" s="4">
        <v>40</v>
      </c>
      <c r="FE30" s="4">
        <v>43</v>
      </c>
      <c r="FF30" s="4">
        <v>43</v>
      </c>
      <c r="FG30" s="4">
        <v>43</v>
      </c>
      <c r="FH30" s="4">
        <v>43</v>
      </c>
      <c r="FI30" s="4">
        <v>43</v>
      </c>
      <c r="FJ30" s="4">
        <v>43</v>
      </c>
      <c r="FK30" s="4">
        <v>43</v>
      </c>
      <c r="FL30" s="4">
        <v>51</v>
      </c>
      <c r="FM30" s="4">
        <v>49</v>
      </c>
      <c r="FN30" s="4">
        <v>49</v>
      </c>
      <c r="FO30" s="4">
        <v>48</v>
      </c>
      <c r="FP30" s="4">
        <v>47</v>
      </c>
      <c r="FQ30" s="4">
        <v>47</v>
      </c>
      <c r="FR30" s="4">
        <v>46</v>
      </c>
      <c r="FS30" s="4">
        <v>44</v>
      </c>
      <c r="FT30" s="4">
        <v>41</v>
      </c>
      <c r="FU30" s="4">
        <v>42</v>
      </c>
      <c r="FV30" s="4">
        <v>42</v>
      </c>
      <c r="FW30" s="4">
        <v>42</v>
      </c>
      <c r="FX30" s="4">
        <v>42</v>
      </c>
      <c r="FY30" s="4">
        <v>40</v>
      </c>
      <c r="FZ30" s="4">
        <v>40</v>
      </c>
      <c r="GA30" s="4">
        <v>64</v>
      </c>
      <c r="GB30" s="4">
        <v>81</v>
      </c>
      <c r="GC30" s="4">
        <v>92</v>
      </c>
      <c r="GD30" s="4">
        <v>92</v>
      </c>
      <c r="GE30" s="4">
        <v>92</v>
      </c>
      <c r="GF30" s="4">
        <v>103</v>
      </c>
      <c r="GG30" s="4">
        <v>111</v>
      </c>
      <c r="GH30" s="4">
        <v>97</v>
      </c>
      <c r="GI30" s="4">
        <v>97</v>
      </c>
      <c r="GJ30" s="4">
        <v>97</v>
      </c>
      <c r="GK30" s="4">
        <v>97</v>
      </c>
      <c r="GL30" s="4">
        <v>97</v>
      </c>
      <c r="GM30" s="4">
        <v>96</v>
      </c>
      <c r="GN30" s="4">
        <v>186</v>
      </c>
      <c r="GO30" s="4">
        <v>193</v>
      </c>
      <c r="GP30" s="4">
        <v>193</v>
      </c>
      <c r="GQ30" s="4">
        <v>192</v>
      </c>
      <c r="GR30" s="4">
        <v>190</v>
      </c>
      <c r="GS30" s="4">
        <v>190</v>
      </c>
      <c r="GT30" s="4">
        <v>191</v>
      </c>
      <c r="GU30" s="4">
        <v>194</v>
      </c>
      <c r="GV30" s="4">
        <v>190</v>
      </c>
      <c r="GW30" s="4">
        <v>190</v>
      </c>
      <c r="GX30" s="4">
        <v>188</v>
      </c>
      <c r="GY30" s="4">
        <v>173</v>
      </c>
      <c r="GZ30" s="4">
        <v>173</v>
      </c>
      <c r="HA30" s="4">
        <v>198</v>
      </c>
      <c r="HB30" s="4">
        <v>209</v>
      </c>
      <c r="HC30" s="4">
        <v>208</v>
      </c>
      <c r="HD30" s="4">
        <v>216</v>
      </c>
      <c r="HE30" s="4">
        <v>215</v>
      </c>
      <c r="HF30" s="4">
        <v>214</v>
      </c>
      <c r="HG30" s="4">
        <v>214</v>
      </c>
      <c r="HH30" s="4">
        <v>217</v>
      </c>
      <c r="HI30" s="4">
        <v>217</v>
      </c>
      <c r="HJ30" s="4">
        <v>215</v>
      </c>
      <c r="HK30" s="4">
        <v>215</v>
      </c>
      <c r="HL30" s="4">
        <v>214</v>
      </c>
      <c r="HM30" s="4">
        <v>195</v>
      </c>
      <c r="HN30" s="4">
        <v>195</v>
      </c>
      <c r="HO30" s="4">
        <v>195</v>
      </c>
      <c r="HP30" s="4">
        <v>205</v>
      </c>
      <c r="HQ30" s="4">
        <v>204</v>
      </c>
      <c r="HR30" s="4">
        <v>204</v>
      </c>
      <c r="HS30" s="4">
        <v>201</v>
      </c>
      <c r="HT30" s="4">
        <v>200</v>
      </c>
      <c r="HU30" s="4">
        <v>200</v>
      </c>
      <c r="HV30" s="4">
        <v>200</v>
      </c>
      <c r="HW30" s="4">
        <v>203</v>
      </c>
      <c r="HX30" s="4">
        <v>202</v>
      </c>
      <c r="HY30" s="4">
        <v>204</v>
      </c>
      <c r="HZ30" s="4">
        <v>202</v>
      </c>
      <c r="IA30" s="4">
        <v>200</v>
      </c>
      <c r="IB30" s="4">
        <v>200</v>
      </c>
      <c r="IC30" s="4">
        <v>200</v>
      </c>
      <c r="ID30" s="4">
        <v>201</v>
      </c>
      <c r="IE30" s="4">
        <v>204</v>
      </c>
      <c r="IF30" s="4">
        <v>204</v>
      </c>
      <c r="IG30" s="4">
        <v>205</v>
      </c>
      <c r="IH30" s="4">
        <v>204</v>
      </c>
      <c r="II30" s="4">
        <v>204</v>
      </c>
      <c r="IJ30" s="4">
        <v>204</v>
      </c>
      <c r="IK30" s="4">
        <v>215</v>
      </c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15"/>
    </row>
    <row r="31" spans="1:384" x14ac:dyDescent="0.6">
      <c r="A31" s="141" t="s">
        <v>70</v>
      </c>
      <c r="B31" s="301"/>
      <c r="C31" s="322"/>
      <c r="D31" s="300" t="s">
        <v>20</v>
      </c>
      <c r="E31" s="21">
        <v>10</v>
      </c>
      <c r="F31" s="276"/>
      <c r="G31" s="47">
        <v>31</v>
      </c>
      <c r="H31" s="54">
        <v>708</v>
      </c>
      <c r="I31" s="6">
        <v>240</v>
      </c>
      <c r="J31" s="12">
        <v>26</v>
      </c>
      <c r="K31" s="4">
        <v>26</v>
      </c>
      <c r="L31" s="4">
        <v>196</v>
      </c>
      <c r="M31" s="4">
        <v>0</v>
      </c>
      <c r="N31" s="4">
        <v>0</v>
      </c>
      <c r="O31" s="4">
        <v>0</v>
      </c>
      <c r="P31" s="33">
        <v>0</v>
      </c>
      <c r="Q31" s="34">
        <v>0</v>
      </c>
      <c r="R31" s="7"/>
      <c r="S31" s="42">
        <v>179</v>
      </c>
      <c r="T31" s="43">
        <v>179</v>
      </c>
      <c r="U31" s="43">
        <v>183</v>
      </c>
      <c r="V31" s="43">
        <v>186</v>
      </c>
      <c r="W31" s="43">
        <v>180</v>
      </c>
      <c r="X31" s="43">
        <v>178</v>
      </c>
      <c r="Y31" s="43">
        <v>174</v>
      </c>
      <c r="Z31" s="43">
        <v>174</v>
      </c>
      <c r="AA31" s="43">
        <v>174</v>
      </c>
      <c r="AB31" s="43">
        <v>174</v>
      </c>
      <c r="AC31" s="43">
        <v>163</v>
      </c>
      <c r="AD31" s="43">
        <v>157</v>
      </c>
      <c r="AE31" s="43">
        <v>156</v>
      </c>
      <c r="AF31" s="43">
        <v>156</v>
      </c>
      <c r="AG31" s="43">
        <v>156</v>
      </c>
      <c r="AH31" s="43">
        <v>154</v>
      </c>
      <c r="AI31" s="43">
        <v>154</v>
      </c>
      <c r="AJ31" s="43">
        <v>157</v>
      </c>
      <c r="AK31" s="43">
        <v>156</v>
      </c>
      <c r="AL31" s="43">
        <v>155</v>
      </c>
      <c r="AM31" s="43">
        <v>154</v>
      </c>
      <c r="AN31" s="43">
        <v>154</v>
      </c>
      <c r="AO31" s="43">
        <v>148</v>
      </c>
      <c r="AP31" s="43">
        <v>148</v>
      </c>
      <c r="AQ31" s="43">
        <v>162</v>
      </c>
      <c r="AR31" s="43">
        <v>162</v>
      </c>
      <c r="AS31" s="43">
        <v>153</v>
      </c>
      <c r="AT31" s="43">
        <v>153</v>
      </c>
      <c r="AU31" s="43">
        <v>153</v>
      </c>
      <c r="AV31" s="43">
        <v>153</v>
      </c>
      <c r="AW31" s="43">
        <v>152</v>
      </c>
      <c r="AX31" s="43">
        <v>154</v>
      </c>
      <c r="AY31" s="43">
        <v>154</v>
      </c>
      <c r="AZ31" s="43">
        <v>153</v>
      </c>
      <c r="BA31" s="43">
        <v>152</v>
      </c>
      <c r="BB31" s="43">
        <v>152</v>
      </c>
      <c r="BC31" s="43">
        <v>151</v>
      </c>
      <c r="BD31" s="43">
        <v>151</v>
      </c>
      <c r="BE31" s="43">
        <v>149</v>
      </c>
      <c r="BF31" s="43">
        <v>148</v>
      </c>
      <c r="BG31" s="43">
        <v>144</v>
      </c>
      <c r="BH31" s="43">
        <v>144</v>
      </c>
      <c r="BI31" s="43">
        <v>144</v>
      </c>
      <c r="BJ31" s="43">
        <v>141</v>
      </c>
      <c r="BK31" s="43">
        <v>143</v>
      </c>
      <c r="BL31" s="43">
        <v>137</v>
      </c>
      <c r="BM31" s="43">
        <v>141</v>
      </c>
      <c r="BN31" s="43">
        <v>135</v>
      </c>
      <c r="BO31" s="43">
        <v>135</v>
      </c>
      <c r="BP31" s="43">
        <v>135</v>
      </c>
      <c r="BQ31" s="43">
        <v>134</v>
      </c>
      <c r="BR31" s="43">
        <v>133</v>
      </c>
      <c r="BS31" s="43">
        <v>149</v>
      </c>
      <c r="BT31" s="43">
        <v>176</v>
      </c>
      <c r="BU31" s="43">
        <v>168</v>
      </c>
      <c r="BV31" s="43">
        <v>168</v>
      </c>
      <c r="BW31" s="43">
        <v>168</v>
      </c>
      <c r="BX31" s="43">
        <v>170</v>
      </c>
      <c r="BY31" s="44">
        <v>170</v>
      </c>
      <c r="BZ31" s="4">
        <v>165</v>
      </c>
      <c r="CA31" s="4">
        <v>164</v>
      </c>
      <c r="CB31" s="4">
        <v>160</v>
      </c>
      <c r="CC31" s="4">
        <v>151</v>
      </c>
      <c r="CD31" s="4">
        <v>151</v>
      </c>
      <c r="CE31" s="4">
        <v>146</v>
      </c>
      <c r="CF31" s="4">
        <v>147</v>
      </c>
      <c r="CG31" s="4">
        <v>136</v>
      </c>
      <c r="CH31" s="4">
        <v>124</v>
      </c>
      <c r="CI31" s="4">
        <v>108</v>
      </c>
      <c r="CJ31" s="4">
        <v>106</v>
      </c>
      <c r="CK31" s="4">
        <v>106</v>
      </c>
      <c r="CL31" s="4">
        <v>99</v>
      </c>
      <c r="CM31" s="4">
        <v>103</v>
      </c>
      <c r="CN31" s="4">
        <v>91</v>
      </c>
      <c r="CO31" s="4">
        <v>88</v>
      </c>
      <c r="CP31" s="4">
        <v>77</v>
      </c>
      <c r="CQ31" s="4">
        <v>80</v>
      </c>
      <c r="CR31" s="4">
        <v>80</v>
      </c>
      <c r="CS31" s="4">
        <v>87</v>
      </c>
      <c r="CT31" s="4">
        <v>87</v>
      </c>
      <c r="CU31" s="4">
        <v>82</v>
      </c>
      <c r="CV31" s="4">
        <v>85</v>
      </c>
      <c r="CW31" s="4">
        <v>96</v>
      </c>
      <c r="CX31" s="4">
        <v>94</v>
      </c>
      <c r="CY31" s="4">
        <v>94</v>
      </c>
      <c r="CZ31" s="4">
        <v>93</v>
      </c>
      <c r="DA31" s="4">
        <v>93</v>
      </c>
      <c r="DB31" s="4">
        <v>91</v>
      </c>
      <c r="DC31" s="4">
        <v>93</v>
      </c>
      <c r="DD31" s="4">
        <v>89</v>
      </c>
      <c r="DE31" s="4">
        <v>85</v>
      </c>
      <c r="DF31" s="4">
        <v>85</v>
      </c>
      <c r="DG31" s="4">
        <v>84</v>
      </c>
      <c r="DH31" s="4">
        <v>85</v>
      </c>
      <c r="DI31" s="4">
        <v>87</v>
      </c>
      <c r="DJ31" s="4">
        <v>92</v>
      </c>
      <c r="DK31" s="4">
        <v>85</v>
      </c>
      <c r="DL31" s="4">
        <v>77</v>
      </c>
      <c r="DM31" s="4">
        <v>77</v>
      </c>
      <c r="DN31" s="4">
        <v>82</v>
      </c>
      <c r="DO31" s="4">
        <v>86</v>
      </c>
      <c r="DP31" s="4">
        <v>85</v>
      </c>
      <c r="DQ31" s="4">
        <v>85</v>
      </c>
      <c r="DR31" s="4">
        <v>77</v>
      </c>
      <c r="DS31" s="4">
        <v>75</v>
      </c>
      <c r="DT31" s="4">
        <v>75</v>
      </c>
      <c r="DU31" s="4">
        <v>75</v>
      </c>
      <c r="DV31" s="4">
        <v>82</v>
      </c>
      <c r="DW31" s="4">
        <v>82</v>
      </c>
      <c r="DX31" s="4">
        <v>85</v>
      </c>
      <c r="DY31" s="4">
        <v>88</v>
      </c>
      <c r="DZ31" s="4">
        <v>89</v>
      </c>
      <c r="EA31" s="4">
        <v>89</v>
      </c>
      <c r="EB31" s="4">
        <v>86</v>
      </c>
      <c r="EC31" s="4">
        <v>107</v>
      </c>
      <c r="ED31" s="4">
        <v>106</v>
      </c>
      <c r="EE31" s="4">
        <v>101</v>
      </c>
      <c r="EF31" s="4">
        <v>99</v>
      </c>
      <c r="EG31" s="4">
        <v>98</v>
      </c>
      <c r="EH31" s="4">
        <v>98</v>
      </c>
      <c r="EI31" s="4">
        <v>99</v>
      </c>
      <c r="EJ31" s="4">
        <v>99</v>
      </c>
      <c r="EK31" s="4">
        <v>96</v>
      </c>
      <c r="EL31" s="4">
        <v>95</v>
      </c>
      <c r="EM31" s="4">
        <v>95</v>
      </c>
      <c r="EN31" s="4">
        <v>93</v>
      </c>
      <c r="EO31" s="4">
        <v>93</v>
      </c>
      <c r="EP31" s="4">
        <v>93</v>
      </c>
      <c r="EQ31" s="4">
        <v>94</v>
      </c>
      <c r="ER31" s="4">
        <v>93</v>
      </c>
      <c r="ES31" s="4">
        <v>93</v>
      </c>
      <c r="ET31" s="4">
        <v>92</v>
      </c>
      <c r="EU31" s="4">
        <v>91</v>
      </c>
      <c r="EV31" s="4">
        <v>91</v>
      </c>
      <c r="EW31" s="4">
        <v>90</v>
      </c>
      <c r="EX31" s="4">
        <v>91</v>
      </c>
      <c r="EY31" s="4">
        <v>87</v>
      </c>
      <c r="EZ31" s="4">
        <v>82</v>
      </c>
      <c r="FA31" s="4">
        <v>83</v>
      </c>
      <c r="FB31" s="4">
        <v>82</v>
      </c>
      <c r="FC31" s="4">
        <v>82</v>
      </c>
      <c r="FD31" s="4">
        <v>81</v>
      </c>
      <c r="FE31" s="4">
        <v>87</v>
      </c>
      <c r="FF31" s="4">
        <v>85</v>
      </c>
      <c r="FG31" s="4">
        <v>84</v>
      </c>
      <c r="FH31" s="4">
        <v>82</v>
      </c>
      <c r="FI31" s="4">
        <v>78</v>
      </c>
      <c r="FJ31" s="4">
        <v>78</v>
      </c>
      <c r="FK31" s="4">
        <v>93</v>
      </c>
      <c r="FL31" s="4">
        <v>101</v>
      </c>
      <c r="FM31" s="4">
        <v>100</v>
      </c>
      <c r="FN31" s="4">
        <v>101</v>
      </c>
      <c r="FO31" s="4">
        <v>100</v>
      </c>
      <c r="FP31" s="4">
        <v>99</v>
      </c>
      <c r="FQ31" s="4">
        <v>99</v>
      </c>
      <c r="FR31" s="4">
        <v>99</v>
      </c>
      <c r="FS31" s="4">
        <v>104</v>
      </c>
      <c r="FT31" s="4">
        <v>111</v>
      </c>
      <c r="FU31" s="4">
        <v>111</v>
      </c>
      <c r="FV31" s="4">
        <v>111</v>
      </c>
      <c r="FW31" s="4">
        <v>106</v>
      </c>
      <c r="FX31" s="4">
        <v>106</v>
      </c>
      <c r="FY31" s="4">
        <v>120</v>
      </c>
      <c r="FZ31" s="4">
        <v>121</v>
      </c>
      <c r="GA31" s="4">
        <v>117</v>
      </c>
      <c r="GB31" s="4">
        <v>115</v>
      </c>
      <c r="GC31" s="4">
        <v>115</v>
      </c>
      <c r="GD31" s="4">
        <v>114</v>
      </c>
      <c r="GE31" s="4">
        <v>114</v>
      </c>
      <c r="GF31" s="4">
        <v>125</v>
      </c>
      <c r="GG31" s="4">
        <v>199</v>
      </c>
      <c r="GH31" s="4">
        <v>201</v>
      </c>
      <c r="GI31" s="4">
        <v>201</v>
      </c>
      <c r="GJ31" s="4">
        <v>200</v>
      </c>
      <c r="GK31" s="4">
        <v>199</v>
      </c>
      <c r="GL31" s="4">
        <v>199</v>
      </c>
      <c r="GM31" s="4">
        <v>222</v>
      </c>
      <c r="GN31" s="4">
        <v>222</v>
      </c>
      <c r="GO31" s="4">
        <v>191</v>
      </c>
      <c r="GP31" s="4">
        <v>214</v>
      </c>
      <c r="GQ31" s="4">
        <v>214</v>
      </c>
      <c r="GR31" s="4">
        <v>213</v>
      </c>
      <c r="GS31" s="4">
        <v>213</v>
      </c>
      <c r="GT31" s="4">
        <v>213</v>
      </c>
      <c r="GU31" s="4">
        <v>214</v>
      </c>
      <c r="GV31" s="4">
        <v>212</v>
      </c>
      <c r="GW31" s="4">
        <v>212</v>
      </c>
      <c r="GX31" s="4">
        <v>211</v>
      </c>
      <c r="GY31" s="4">
        <v>208</v>
      </c>
      <c r="GZ31" s="4">
        <v>208</v>
      </c>
      <c r="HA31" s="4">
        <v>219</v>
      </c>
      <c r="HB31" s="4">
        <v>222</v>
      </c>
      <c r="HC31" s="4">
        <v>227</v>
      </c>
      <c r="HD31" s="4">
        <v>229</v>
      </c>
      <c r="HE31" s="4">
        <v>229</v>
      </c>
      <c r="HF31" s="4">
        <v>229</v>
      </c>
      <c r="HG31" s="4">
        <v>229</v>
      </c>
      <c r="HH31" s="4">
        <v>229</v>
      </c>
      <c r="HI31" s="4">
        <v>233</v>
      </c>
      <c r="HJ31" s="4">
        <v>233</v>
      </c>
      <c r="HK31" s="4">
        <v>233</v>
      </c>
      <c r="HL31" s="4">
        <v>233</v>
      </c>
      <c r="HM31" s="4">
        <v>229</v>
      </c>
      <c r="HN31" s="4">
        <v>229</v>
      </c>
      <c r="HO31" s="4">
        <v>215</v>
      </c>
      <c r="HP31" s="4">
        <v>215</v>
      </c>
      <c r="HQ31" s="4">
        <v>213</v>
      </c>
      <c r="HR31" s="4">
        <v>218</v>
      </c>
      <c r="HS31" s="4">
        <v>219</v>
      </c>
      <c r="HT31" s="4">
        <v>219</v>
      </c>
      <c r="HU31" s="4">
        <v>219</v>
      </c>
      <c r="HV31" s="4">
        <v>218</v>
      </c>
      <c r="HW31" s="4">
        <v>219</v>
      </c>
      <c r="HX31" s="4">
        <v>216</v>
      </c>
      <c r="HY31" s="4">
        <v>216</v>
      </c>
      <c r="HZ31" s="4">
        <v>213</v>
      </c>
      <c r="IA31" s="4">
        <v>214</v>
      </c>
      <c r="IB31" s="4">
        <v>214</v>
      </c>
      <c r="IC31" s="4">
        <v>223</v>
      </c>
      <c r="ID31" s="4">
        <v>223</v>
      </c>
      <c r="IE31" s="4">
        <v>224</v>
      </c>
      <c r="IF31" s="4">
        <v>234</v>
      </c>
      <c r="IG31" s="4">
        <v>233</v>
      </c>
      <c r="IH31" s="4">
        <v>233</v>
      </c>
      <c r="II31" s="4">
        <v>233</v>
      </c>
      <c r="IJ31" s="4">
        <v>234</v>
      </c>
      <c r="IK31" s="4">
        <v>237</v>
      </c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15"/>
    </row>
    <row r="32" spans="1:384" x14ac:dyDescent="0.6">
      <c r="A32" s="141" t="s">
        <v>70</v>
      </c>
      <c r="B32" s="301"/>
      <c r="C32" s="322"/>
      <c r="D32" s="299"/>
      <c r="E32" s="21">
        <v>13</v>
      </c>
      <c r="F32" s="276"/>
      <c r="G32" s="47" t="s">
        <v>49</v>
      </c>
      <c r="H32" s="54">
        <v>708</v>
      </c>
      <c r="I32" s="6">
        <v>984</v>
      </c>
      <c r="J32" s="12">
        <v>123</v>
      </c>
      <c r="K32" s="4">
        <v>123</v>
      </c>
      <c r="L32" s="4">
        <v>92</v>
      </c>
      <c r="M32" s="4">
        <v>0</v>
      </c>
      <c r="N32" s="4">
        <v>0</v>
      </c>
      <c r="O32" s="4">
        <v>0</v>
      </c>
      <c r="P32" s="4">
        <v>653</v>
      </c>
      <c r="Q32" s="10">
        <v>0</v>
      </c>
      <c r="R32" s="7"/>
      <c r="S32" s="42">
        <v>632</v>
      </c>
      <c r="T32" s="43">
        <v>632</v>
      </c>
      <c r="U32" s="43">
        <v>623</v>
      </c>
      <c r="V32" s="43">
        <v>643</v>
      </c>
      <c r="W32" s="43">
        <v>645</v>
      </c>
      <c r="X32" s="43">
        <v>602</v>
      </c>
      <c r="Y32" s="43">
        <v>588</v>
      </c>
      <c r="Z32" s="43">
        <v>588</v>
      </c>
      <c r="AA32" s="43">
        <v>599</v>
      </c>
      <c r="AB32" s="43">
        <v>611</v>
      </c>
      <c r="AC32" s="43">
        <v>613</v>
      </c>
      <c r="AD32" s="43">
        <v>613</v>
      </c>
      <c r="AE32" s="43">
        <v>618</v>
      </c>
      <c r="AF32" s="43">
        <v>613</v>
      </c>
      <c r="AG32" s="43">
        <v>613</v>
      </c>
      <c r="AH32" s="43">
        <v>664</v>
      </c>
      <c r="AI32" s="43">
        <v>667</v>
      </c>
      <c r="AJ32" s="43">
        <v>691</v>
      </c>
      <c r="AK32" s="43">
        <v>728</v>
      </c>
      <c r="AL32" s="43">
        <v>708</v>
      </c>
      <c r="AM32" s="43">
        <v>694</v>
      </c>
      <c r="AN32" s="43">
        <v>694</v>
      </c>
      <c r="AO32" s="43">
        <v>743</v>
      </c>
      <c r="AP32" s="43">
        <v>743</v>
      </c>
      <c r="AQ32" s="43">
        <v>757</v>
      </c>
      <c r="AR32" s="43">
        <v>757</v>
      </c>
      <c r="AS32" s="43">
        <v>745</v>
      </c>
      <c r="AT32" s="43">
        <v>740</v>
      </c>
      <c r="AU32" s="43">
        <v>740</v>
      </c>
      <c r="AV32" s="43">
        <v>738</v>
      </c>
      <c r="AW32" s="43">
        <v>743</v>
      </c>
      <c r="AX32" s="43">
        <v>749</v>
      </c>
      <c r="AY32" s="43">
        <v>748</v>
      </c>
      <c r="AZ32" s="43">
        <v>749</v>
      </c>
      <c r="BA32" s="43">
        <v>746</v>
      </c>
      <c r="BB32" s="43">
        <v>746</v>
      </c>
      <c r="BC32" s="43">
        <v>747</v>
      </c>
      <c r="BD32" s="43">
        <v>765</v>
      </c>
      <c r="BE32" s="43">
        <v>790</v>
      </c>
      <c r="BF32" s="43">
        <v>794</v>
      </c>
      <c r="BG32" s="43">
        <v>786</v>
      </c>
      <c r="BH32" s="43">
        <v>786</v>
      </c>
      <c r="BI32" s="43">
        <v>786</v>
      </c>
      <c r="BJ32" s="43">
        <v>780</v>
      </c>
      <c r="BK32" s="43">
        <v>793</v>
      </c>
      <c r="BL32" s="43">
        <v>826</v>
      </c>
      <c r="BM32" s="43">
        <v>832</v>
      </c>
      <c r="BN32" s="43">
        <v>808</v>
      </c>
      <c r="BO32" s="43">
        <v>797</v>
      </c>
      <c r="BP32" s="43">
        <v>797</v>
      </c>
      <c r="BQ32" s="43">
        <v>797</v>
      </c>
      <c r="BR32" s="43">
        <v>803</v>
      </c>
      <c r="BS32" s="43">
        <v>804</v>
      </c>
      <c r="BT32" s="43">
        <v>798</v>
      </c>
      <c r="BU32" s="43">
        <v>788</v>
      </c>
      <c r="BV32" s="43">
        <v>774</v>
      </c>
      <c r="BW32" s="43">
        <v>774</v>
      </c>
      <c r="BX32" s="43">
        <v>796</v>
      </c>
      <c r="BY32" s="44">
        <v>800</v>
      </c>
      <c r="BZ32" s="4">
        <v>791</v>
      </c>
      <c r="CA32" s="4">
        <v>791</v>
      </c>
      <c r="CB32" s="4">
        <v>747</v>
      </c>
      <c r="CC32" s="4">
        <v>739</v>
      </c>
      <c r="CD32" s="4">
        <v>739</v>
      </c>
      <c r="CE32" s="4">
        <v>759</v>
      </c>
      <c r="CF32" s="4">
        <v>760</v>
      </c>
      <c r="CG32" s="4">
        <v>748</v>
      </c>
      <c r="CH32" s="4">
        <v>745</v>
      </c>
      <c r="CI32" s="4">
        <v>728</v>
      </c>
      <c r="CJ32" s="4">
        <v>721</v>
      </c>
      <c r="CK32" s="4">
        <v>721</v>
      </c>
      <c r="CL32" s="4">
        <v>736</v>
      </c>
      <c r="CM32" s="4">
        <v>742</v>
      </c>
      <c r="CN32" s="4">
        <v>730</v>
      </c>
      <c r="CO32" s="4">
        <v>717</v>
      </c>
      <c r="CP32" s="4">
        <v>706</v>
      </c>
      <c r="CQ32" s="4">
        <v>699</v>
      </c>
      <c r="CR32" s="4">
        <v>699</v>
      </c>
      <c r="CS32" s="4">
        <v>712</v>
      </c>
      <c r="CT32" s="4">
        <v>714</v>
      </c>
      <c r="CU32" s="4">
        <v>711</v>
      </c>
      <c r="CV32" s="4">
        <v>709</v>
      </c>
      <c r="CW32" s="4">
        <v>704</v>
      </c>
      <c r="CX32" s="4">
        <v>702</v>
      </c>
      <c r="CY32" s="4">
        <v>702</v>
      </c>
      <c r="CZ32" s="4">
        <v>702</v>
      </c>
      <c r="DA32" s="4">
        <v>697</v>
      </c>
      <c r="DB32" s="4">
        <v>694</v>
      </c>
      <c r="DC32" s="4">
        <v>679</v>
      </c>
      <c r="DD32" s="4">
        <v>672</v>
      </c>
      <c r="DE32" s="4">
        <v>657</v>
      </c>
      <c r="DF32" s="4">
        <v>657</v>
      </c>
      <c r="DG32" s="4">
        <v>640</v>
      </c>
      <c r="DH32" s="4">
        <v>646</v>
      </c>
      <c r="DI32" s="4">
        <v>646</v>
      </c>
      <c r="DJ32" s="4">
        <v>642</v>
      </c>
      <c r="DK32" s="4">
        <v>639</v>
      </c>
      <c r="DL32" s="4">
        <v>635</v>
      </c>
      <c r="DM32" s="4">
        <v>635</v>
      </c>
      <c r="DN32" s="4">
        <v>628</v>
      </c>
      <c r="DO32" s="4">
        <v>629</v>
      </c>
      <c r="DP32" s="4">
        <v>623</v>
      </c>
      <c r="DQ32" s="4">
        <v>627</v>
      </c>
      <c r="DR32" s="4">
        <v>626</v>
      </c>
      <c r="DS32" s="4">
        <v>598</v>
      </c>
      <c r="DT32" s="4">
        <v>598</v>
      </c>
      <c r="DU32" s="4">
        <v>610</v>
      </c>
      <c r="DV32" s="4">
        <v>617</v>
      </c>
      <c r="DW32" s="4">
        <v>594</v>
      </c>
      <c r="DX32" s="4">
        <v>591</v>
      </c>
      <c r="DY32" s="4">
        <v>566</v>
      </c>
      <c r="DZ32" s="4">
        <v>557</v>
      </c>
      <c r="EA32" s="4">
        <v>557</v>
      </c>
      <c r="EB32" s="4">
        <v>572</v>
      </c>
      <c r="EC32" s="4">
        <v>580</v>
      </c>
      <c r="ED32" s="4">
        <v>559</v>
      </c>
      <c r="EE32" s="4">
        <v>558</v>
      </c>
      <c r="EF32" s="4">
        <v>506</v>
      </c>
      <c r="EG32" s="4">
        <v>450</v>
      </c>
      <c r="EH32" s="4">
        <v>450</v>
      </c>
      <c r="EI32" s="4">
        <v>440</v>
      </c>
      <c r="EJ32" s="4">
        <v>438</v>
      </c>
      <c r="EK32" s="4">
        <v>415</v>
      </c>
      <c r="EL32" s="4">
        <v>410</v>
      </c>
      <c r="EM32" s="4">
        <v>385</v>
      </c>
      <c r="EN32" s="4">
        <v>392</v>
      </c>
      <c r="EO32" s="4">
        <v>392</v>
      </c>
      <c r="EP32" s="4">
        <v>388</v>
      </c>
      <c r="EQ32" s="4">
        <v>390</v>
      </c>
      <c r="ER32" s="4">
        <v>382</v>
      </c>
      <c r="ES32" s="4">
        <v>402</v>
      </c>
      <c r="ET32" s="4">
        <v>397</v>
      </c>
      <c r="EU32" s="4">
        <v>376</v>
      </c>
      <c r="EV32" s="4">
        <v>376</v>
      </c>
      <c r="EW32" s="4">
        <v>382</v>
      </c>
      <c r="EX32" s="4">
        <v>389</v>
      </c>
      <c r="EY32" s="4">
        <v>376</v>
      </c>
      <c r="EZ32" s="4">
        <v>377</v>
      </c>
      <c r="FA32" s="4">
        <v>373</v>
      </c>
      <c r="FB32" s="4">
        <v>354</v>
      </c>
      <c r="FC32" s="4">
        <v>354</v>
      </c>
      <c r="FD32" s="4">
        <v>353</v>
      </c>
      <c r="FE32" s="4">
        <v>368</v>
      </c>
      <c r="FF32" s="4">
        <v>363</v>
      </c>
      <c r="FG32" s="4">
        <v>363</v>
      </c>
      <c r="FH32" s="4">
        <v>351</v>
      </c>
      <c r="FI32" s="4">
        <v>330</v>
      </c>
      <c r="FJ32" s="4">
        <v>330</v>
      </c>
      <c r="FK32" s="4">
        <v>378</v>
      </c>
      <c r="FL32" s="4">
        <v>382</v>
      </c>
      <c r="FM32" s="4">
        <v>401</v>
      </c>
      <c r="FN32" s="4">
        <v>329</v>
      </c>
      <c r="FO32" s="4">
        <v>487</v>
      </c>
      <c r="FP32" s="4">
        <v>702</v>
      </c>
      <c r="FQ32" s="4">
        <v>702</v>
      </c>
      <c r="FR32" s="4">
        <v>689</v>
      </c>
      <c r="FS32" s="4">
        <v>736</v>
      </c>
      <c r="FT32" s="4">
        <v>769</v>
      </c>
      <c r="FU32" s="4">
        <v>768</v>
      </c>
      <c r="FV32" s="4">
        <v>708</v>
      </c>
      <c r="FW32" s="4">
        <v>693</v>
      </c>
      <c r="FX32" s="4">
        <v>693</v>
      </c>
      <c r="FY32" s="4">
        <v>704</v>
      </c>
      <c r="FZ32" s="4">
        <v>712</v>
      </c>
      <c r="GA32" s="4">
        <v>709</v>
      </c>
      <c r="GB32" s="4">
        <v>696</v>
      </c>
      <c r="GC32" s="4">
        <v>699</v>
      </c>
      <c r="GD32" s="4">
        <v>688</v>
      </c>
      <c r="GE32" s="4">
        <v>688</v>
      </c>
      <c r="GF32" s="4">
        <v>675</v>
      </c>
      <c r="GG32" s="4">
        <v>708</v>
      </c>
      <c r="GH32" s="4">
        <v>738</v>
      </c>
      <c r="GI32" s="4">
        <v>731</v>
      </c>
      <c r="GJ32" s="4">
        <v>702</v>
      </c>
      <c r="GK32" s="4">
        <v>694</v>
      </c>
      <c r="GL32" s="4">
        <v>694</v>
      </c>
      <c r="GM32" s="4">
        <v>746</v>
      </c>
      <c r="GN32" s="4">
        <v>800</v>
      </c>
      <c r="GO32" s="4">
        <v>798</v>
      </c>
      <c r="GP32" s="4">
        <v>827</v>
      </c>
      <c r="GQ32" s="4">
        <v>788</v>
      </c>
      <c r="GR32" s="4">
        <v>778</v>
      </c>
      <c r="GS32" s="4">
        <v>778</v>
      </c>
      <c r="GT32" s="4">
        <v>788</v>
      </c>
      <c r="GU32" s="4">
        <v>795</v>
      </c>
      <c r="GV32" s="4">
        <v>812</v>
      </c>
      <c r="GW32" s="4">
        <v>744</v>
      </c>
      <c r="GX32" s="4">
        <v>726</v>
      </c>
      <c r="GY32" s="4">
        <v>721</v>
      </c>
      <c r="GZ32" s="4">
        <v>721</v>
      </c>
      <c r="HA32" s="4">
        <v>716</v>
      </c>
      <c r="HB32" s="4">
        <v>835</v>
      </c>
      <c r="HC32" s="4">
        <v>865</v>
      </c>
      <c r="HD32" s="4">
        <v>894</v>
      </c>
      <c r="HE32" s="4">
        <v>881</v>
      </c>
      <c r="HF32" s="4">
        <v>843</v>
      </c>
      <c r="HG32" s="4">
        <v>843</v>
      </c>
      <c r="HH32" s="4">
        <v>849</v>
      </c>
      <c r="HI32" s="4">
        <v>858</v>
      </c>
      <c r="HJ32" s="4">
        <v>856</v>
      </c>
      <c r="HK32" s="4">
        <v>855</v>
      </c>
      <c r="HL32" s="4">
        <v>831</v>
      </c>
      <c r="HM32" s="4">
        <v>822</v>
      </c>
      <c r="HN32" s="4">
        <v>822</v>
      </c>
      <c r="HO32" s="4">
        <v>851</v>
      </c>
      <c r="HP32" s="4">
        <v>875</v>
      </c>
      <c r="HQ32" s="4">
        <v>885</v>
      </c>
      <c r="HR32" s="4">
        <v>889</v>
      </c>
      <c r="HS32" s="4">
        <v>870</v>
      </c>
      <c r="HT32" s="4">
        <v>849</v>
      </c>
      <c r="HU32" s="4">
        <v>849</v>
      </c>
      <c r="HV32" s="4">
        <v>851</v>
      </c>
      <c r="HW32" s="4">
        <v>855</v>
      </c>
      <c r="HX32" s="4">
        <v>859</v>
      </c>
      <c r="HY32" s="4">
        <v>858</v>
      </c>
      <c r="HZ32" s="4">
        <v>838</v>
      </c>
      <c r="IA32" s="4">
        <v>834</v>
      </c>
      <c r="IB32" s="4">
        <v>834</v>
      </c>
      <c r="IC32" s="4">
        <v>839</v>
      </c>
      <c r="ID32" s="4">
        <v>852</v>
      </c>
      <c r="IE32" s="4">
        <v>844</v>
      </c>
      <c r="IF32" s="4">
        <v>855</v>
      </c>
      <c r="IG32" s="4">
        <v>833</v>
      </c>
      <c r="IH32" s="4">
        <v>829</v>
      </c>
      <c r="II32" s="4">
        <v>829</v>
      </c>
      <c r="IJ32" s="4">
        <v>829</v>
      </c>
      <c r="IK32" s="4">
        <v>875</v>
      </c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15"/>
    </row>
    <row r="33" spans="1:384" x14ac:dyDescent="0.6">
      <c r="A33" s="141" t="s">
        <v>70</v>
      </c>
      <c r="B33" s="301"/>
      <c r="C33" s="322"/>
      <c r="D33" s="50" t="s">
        <v>21</v>
      </c>
      <c r="E33" s="21" t="s">
        <v>33</v>
      </c>
      <c r="F33" s="276"/>
      <c r="G33" s="21">
        <v>31</v>
      </c>
      <c r="H33" s="8">
        <v>210</v>
      </c>
      <c r="I33" s="6">
        <v>160</v>
      </c>
      <c r="J33" s="12">
        <v>0</v>
      </c>
      <c r="K33" s="4">
        <v>0</v>
      </c>
      <c r="L33" s="4">
        <v>0</v>
      </c>
      <c r="M33" s="4">
        <v>0</v>
      </c>
      <c r="N33" s="4">
        <v>0</v>
      </c>
      <c r="O33" s="4">
        <v>160</v>
      </c>
      <c r="P33" s="33">
        <v>0</v>
      </c>
      <c r="Q33" s="34">
        <v>0</v>
      </c>
      <c r="R33" s="7"/>
      <c r="S33" s="42">
        <v>140</v>
      </c>
      <c r="T33" s="43">
        <v>140</v>
      </c>
      <c r="U33" s="43">
        <v>140</v>
      </c>
      <c r="V33" s="43">
        <v>140</v>
      </c>
      <c r="W33" s="43">
        <v>140</v>
      </c>
      <c r="X33" s="43">
        <v>140</v>
      </c>
      <c r="Y33" s="43">
        <v>140</v>
      </c>
      <c r="Z33" s="43">
        <v>140</v>
      </c>
      <c r="AA33" s="43">
        <v>140</v>
      </c>
      <c r="AB33" s="43">
        <v>140</v>
      </c>
      <c r="AC33" s="43">
        <v>140</v>
      </c>
      <c r="AD33" s="43">
        <v>140</v>
      </c>
      <c r="AE33" s="43">
        <v>140</v>
      </c>
      <c r="AF33" s="43">
        <v>110</v>
      </c>
      <c r="AG33" s="43">
        <v>110</v>
      </c>
      <c r="AH33" s="43">
        <v>107</v>
      </c>
      <c r="AI33" s="43">
        <v>129</v>
      </c>
      <c r="AJ33" s="43">
        <v>128</v>
      </c>
      <c r="AK33" s="43">
        <v>127</v>
      </c>
      <c r="AL33" s="43">
        <v>127</v>
      </c>
      <c r="AM33" s="43">
        <v>124</v>
      </c>
      <c r="AN33" s="43">
        <v>124</v>
      </c>
      <c r="AO33" s="43">
        <v>139</v>
      </c>
      <c r="AP33" s="43">
        <v>139</v>
      </c>
      <c r="AQ33" s="43">
        <v>138</v>
      </c>
      <c r="AR33" s="43">
        <v>138</v>
      </c>
      <c r="AS33" s="43">
        <v>144</v>
      </c>
      <c r="AT33" s="43">
        <v>144</v>
      </c>
      <c r="AU33" s="43">
        <v>144</v>
      </c>
      <c r="AV33" s="43">
        <v>147</v>
      </c>
      <c r="AW33" s="43">
        <v>148</v>
      </c>
      <c r="AX33" s="43">
        <v>147</v>
      </c>
      <c r="AY33" s="43">
        <v>147</v>
      </c>
      <c r="AZ33" s="43">
        <v>145</v>
      </c>
      <c r="BA33" s="43">
        <v>144</v>
      </c>
      <c r="BB33" s="43">
        <v>144</v>
      </c>
      <c r="BC33" s="43">
        <v>153</v>
      </c>
      <c r="BD33" s="43">
        <v>153</v>
      </c>
      <c r="BE33" s="43">
        <v>150</v>
      </c>
      <c r="BF33" s="43">
        <v>157</v>
      </c>
      <c r="BG33" s="43">
        <v>157</v>
      </c>
      <c r="BH33" s="43">
        <v>157</v>
      </c>
      <c r="BI33" s="43">
        <v>157</v>
      </c>
      <c r="BJ33" s="43">
        <v>153</v>
      </c>
      <c r="BK33" s="43">
        <v>150</v>
      </c>
      <c r="BL33" s="43">
        <v>150</v>
      </c>
      <c r="BM33" s="43">
        <v>157</v>
      </c>
      <c r="BN33" s="43">
        <v>157</v>
      </c>
      <c r="BO33" s="43">
        <v>157</v>
      </c>
      <c r="BP33" s="43">
        <v>157</v>
      </c>
      <c r="BQ33" s="43">
        <v>157</v>
      </c>
      <c r="BR33" s="43">
        <v>157</v>
      </c>
      <c r="BS33" s="43">
        <v>154</v>
      </c>
      <c r="BT33" s="43">
        <v>154</v>
      </c>
      <c r="BU33" s="43">
        <v>153</v>
      </c>
      <c r="BV33" s="43">
        <v>154</v>
      </c>
      <c r="BW33" s="43">
        <v>154</v>
      </c>
      <c r="BX33" s="43">
        <v>156</v>
      </c>
      <c r="BY33" s="44">
        <v>156</v>
      </c>
      <c r="BZ33" s="4">
        <v>156</v>
      </c>
      <c r="CA33" s="4">
        <v>156</v>
      </c>
      <c r="CB33" s="4">
        <v>156</v>
      </c>
      <c r="CC33" s="4">
        <v>154</v>
      </c>
      <c r="CD33" s="4">
        <v>154</v>
      </c>
      <c r="CE33" s="4">
        <v>149</v>
      </c>
      <c r="CF33" s="4">
        <v>148</v>
      </c>
      <c r="CG33" s="4">
        <v>147</v>
      </c>
      <c r="CH33" s="4">
        <v>153</v>
      </c>
      <c r="CI33" s="4">
        <v>152</v>
      </c>
      <c r="CJ33" s="4">
        <v>151</v>
      </c>
      <c r="CK33" s="4">
        <v>151</v>
      </c>
      <c r="CL33" s="4">
        <v>146</v>
      </c>
      <c r="CM33" s="4">
        <v>146</v>
      </c>
      <c r="CN33" s="4">
        <v>137</v>
      </c>
      <c r="CO33" s="4">
        <v>137</v>
      </c>
      <c r="CP33" s="4">
        <v>135</v>
      </c>
      <c r="CQ33" s="4">
        <v>133</v>
      </c>
      <c r="CR33" s="4">
        <v>133</v>
      </c>
      <c r="CS33" s="4">
        <v>132</v>
      </c>
      <c r="CT33" s="4">
        <v>131</v>
      </c>
      <c r="CU33" s="4">
        <v>121</v>
      </c>
      <c r="CV33" s="4">
        <v>142</v>
      </c>
      <c r="CW33" s="4">
        <v>142</v>
      </c>
      <c r="CX33" s="4">
        <v>141</v>
      </c>
      <c r="CY33" s="4">
        <v>141</v>
      </c>
      <c r="CZ33" s="4">
        <v>149</v>
      </c>
      <c r="DA33" s="4">
        <v>149</v>
      </c>
      <c r="DB33" s="4">
        <v>136</v>
      </c>
      <c r="DC33" s="4">
        <v>135</v>
      </c>
      <c r="DD33" s="4">
        <v>134</v>
      </c>
      <c r="DE33" s="4">
        <v>133</v>
      </c>
      <c r="DF33" s="4">
        <v>133</v>
      </c>
      <c r="DG33" s="4">
        <v>137</v>
      </c>
      <c r="DH33" s="4">
        <v>137</v>
      </c>
      <c r="DI33" s="4">
        <v>132</v>
      </c>
      <c r="DJ33" s="4">
        <v>131</v>
      </c>
      <c r="DK33" s="4">
        <v>125</v>
      </c>
      <c r="DL33" s="4">
        <v>125</v>
      </c>
      <c r="DM33" s="4">
        <v>125</v>
      </c>
      <c r="DN33" s="4">
        <v>145</v>
      </c>
      <c r="DO33" s="4">
        <v>142</v>
      </c>
      <c r="DP33" s="4">
        <v>132</v>
      </c>
      <c r="DQ33" s="4">
        <v>130</v>
      </c>
      <c r="DR33" s="4">
        <v>111</v>
      </c>
      <c r="DS33" s="4">
        <v>102</v>
      </c>
      <c r="DT33" s="4">
        <v>102</v>
      </c>
      <c r="DU33" s="4">
        <v>72</v>
      </c>
      <c r="DV33" s="4">
        <v>125</v>
      </c>
      <c r="DW33" s="4">
        <v>123</v>
      </c>
      <c r="DX33" s="4">
        <v>122</v>
      </c>
      <c r="DY33" s="4">
        <v>111</v>
      </c>
      <c r="DZ33" s="4">
        <v>146</v>
      </c>
      <c r="EA33" s="4">
        <v>146</v>
      </c>
      <c r="EB33" s="4">
        <v>140</v>
      </c>
      <c r="EC33" s="4">
        <v>140</v>
      </c>
      <c r="ED33" s="4">
        <v>129</v>
      </c>
      <c r="EE33" s="4">
        <v>146</v>
      </c>
      <c r="EF33" s="4">
        <v>145</v>
      </c>
      <c r="EG33" s="4">
        <v>141</v>
      </c>
      <c r="EH33" s="4">
        <v>141</v>
      </c>
      <c r="EI33" s="4">
        <v>130</v>
      </c>
      <c r="EJ33" s="4">
        <v>131</v>
      </c>
      <c r="EK33" s="4">
        <v>136</v>
      </c>
      <c r="EL33" s="4">
        <v>128</v>
      </c>
      <c r="EM33" s="4">
        <v>128</v>
      </c>
      <c r="EN33" s="4">
        <v>152</v>
      </c>
      <c r="EO33" s="4">
        <v>152</v>
      </c>
      <c r="EP33" s="4">
        <v>152</v>
      </c>
      <c r="EQ33" s="4">
        <v>155</v>
      </c>
      <c r="ER33" s="4">
        <v>151</v>
      </c>
      <c r="ES33" s="4">
        <v>151</v>
      </c>
      <c r="ET33" s="4">
        <v>150</v>
      </c>
      <c r="EU33" s="4">
        <v>145</v>
      </c>
      <c r="EV33" s="4">
        <v>145</v>
      </c>
      <c r="EW33" s="4">
        <v>141</v>
      </c>
      <c r="EX33" s="4">
        <v>140</v>
      </c>
      <c r="EY33" s="4">
        <v>155</v>
      </c>
      <c r="EZ33" s="4">
        <v>155</v>
      </c>
      <c r="FA33" s="4">
        <v>153</v>
      </c>
      <c r="FB33" s="4">
        <v>156</v>
      </c>
      <c r="FC33" s="4">
        <v>156</v>
      </c>
      <c r="FD33" s="4">
        <v>151</v>
      </c>
      <c r="FE33" s="4">
        <v>151</v>
      </c>
      <c r="FF33" s="4">
        <v>143</v>
      </c>
      <c r="FG33" s="4">
        <v>140</v>
      </c>
      <c r="FH33" s="4">
        <v>128</v>
      </c>
      <c r="FI33" s="4">
        <v>120</v>
      </c>
      <c r="FJ33" s="4">
        <v>120</v>
      </c>
      <c r="FK33" s="4">
        <v>114</v>
      </c>
      <c r="FL33" s="4">
        <v>114</v>
      </c>
      <c r="FM33" s="4">
        <v>114</v>
      </c>
      <c r="FN33" s="4">
        <v>143</v>
      </c>
      <c r="FO33" s="4">
        <v>133</v>
      </c>
      <c r="FP33" s="4">
        <v>123</v>
      </c>
      <c r="FQ33" s="4">
        <v>123</v>
      </c>
      <c r="FR33" s="4">
        <v>118</v>
      </c>
      <c r="FS33" s="4">
        <v>109</v>
      </c>
      <c r="FT33" s="4">
        <v>105</v>
      </c>
      <c r="FU33" s="4">
        <v>104</v>
      </c>
      <c r="FV33" s="4">
        <v>97</v>
      </c>
      <c r="FW33" s="4">
        <v>105</v>
      </c>
      <c r="FX33" s="4">
        <v>105</v>
      </c>
      <c r="FY33" s="4">
        <v>98</v>
      </c>
      <c r="FZ33" s="4">
        <v>98</v>
      </c>
      <c r="GA33" s="4">
        <v>91</v>
      </c>
      <c r="GB33" s="4">
        <v>91</v>
      </c>
      <c r="GC33" s="4">
        <v>89</v>
      </c>
      <c r="GD33" s="4">
        <v>89</v>
      </c>
      <c r="GE33" s="4">
        <v>89</v>
      </c>
      <c r="GF33" s="4">
        <v>93</v>
      </c>
      <c r="GG33" s="4">
        <v>93</v>
      </c>
      <c r="GH33" s="4">
        <v>87</v>
      </c>
      <c r="GI33" s="4">
        <v>87</v>
      </c>
      <c r="GJ33" s="4">
        <v>85</v>
      </c>
      <c r="GK33" s="4">
        <v>84</v>
      </c>
      <c r="GL33" s="4">
        <v>84</v>
      </c>
      <c r="GM33" s="4">
        <v>83</v>
      </c>
      <c r="GN33" s="4">
        <v>83</v>
      </c>
      <c r="GO33" s="4">
        <v>81</v>
      </c>
      <c r="GP33" s="4">
        <v>81</v>
      </c>
      <c r="GQ33" s="4">
        <v>76</v>
      </c>
      <c r="GR33" s="4">
        <v>75</v>
      </c>
      <c r="GS33" s="4">
        <v>75</v>
      </c>
      <c r="GT33" s="4">
        <v>138</v>
      </c>
      <c r="GU33" s="4">
        <v>138</v>
      </c>
      <c r="GV33" s="4">
        <v>137</v>
      </c>
      <c r="GW33" s="4">
        <v>137</v>
      </c>
      <c r="GX33" s="4">
        <v>133</v>
      </c>
      <c r="GY33" s="4">
        <v>133</v>
      </c>
      <c r="GZ33" s="4">
        <v>133</v>
      </c>
      <c r="HA33" s="4">
        <v>133</v>
      </c>
      <c r="HB33" s="4">
        <v>133</v>
      </c>
      <c r="HC33" s="4">
        <v>133</v>
      </c>
      <c r="HD33" s="4">
        <v>133</v>
      </c>
      <c r="HE33" s="4">
        <v>126</v>
      </c>
      <c r="HF33" s="4">
        <v>126</v>
      </c>
      <c r="HG33" s="4">
        <v>126</v>
      </c>
      <c r="HH33" s="4">
        <v>126</v>
      </c>
      <c r="HI33" s="4">
        <v>126</v>
      </c>
      <c r="HJ33" s="4">
        <v>120</v>
      </c>
      <c r="HK33" s="4">
        <v>135</v>
      </c>
      <c r="HL33" s="4">
        <v>135</v>
      </c>
      <c r="HM33" s="4">
        <v>135</v>
      </c>
      <c r="HN33" s="4">
        <v>135</v>
      </c>
      <c r="HO33" s="4">
        <v>132</v>
      </c>
      <c r="HP33" s="4">
        <v>132</v>
      </c>
      <c r="HQ33" s="4">
        <v>129</v>
      </c>
      <c r="HR33" s="4">
        <v>128</v>
      </c>
      <c r="HS33" s="4">
        <v>125</v>
      </c>
      <c r="HT33" s="4">
        <v>124</v>
      </c>
      <c r="HU33" s="4">
        <v>124</v>
      </c>
      <c r="HV33" s="4">
        <v>123</v>
      </c>
      <c r="HW33" s="4">
        <v>123</v>
      </c>
      <c r="HX33" s="4">
        <v>119</v>
      </c>
      <c r="HY33" s="4">
        <v>116</v>
      </c>
      <c r="HZ33" s="4">
        <v>112</v>
      </c>
      <c r="IA33" s="4">
        <v>111</v>
      </c>
      <c r="IB33" s="4">
        <v>111</v>
      </c>
      <c r="IC33" s="4">
        <v>110</v>
      </c>
      <c r="ID33" s="4">
        <v>110</v>
      </c>
      <c r="IE33" s="4">
        <v>103</v>
      </c>
      <c r="IF33" s="4">
        <v>100</v>
      </c>
      <c r="IG33" s="4">
        <v>95</v>
      </c>
      <c r="IH33" s="4">
        <v>94</v>
      </c>
      <c r="II33" s="4">
        <v>94</v>
      </c>
      <c r="IJ33" s="4">
        <v>93</v>
      </c>
      <c r="IK33" s="4">
        <v>92</v>
      </c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15"/>
    </row>
    <row r="34" spans="1:384" ht="17.25" thickBot="1" x14ac:dyDescent="0.65">
      <c r="A34" s="141" t="s">
        <v>70</v>
      </c>
      <c r="B34" s="301"/>
      <c r="C34" s="322"/>
      <c r="D34" s="51" t="s">
        <v>22</v>
      </c>
      <c r="E34" s="67" t="s">
        <v>34</v>
      </c>
      <c r="F34" s="306"/>
      <c r="G34" s="67">
        <v>21</v>
      </c>
      <c r="H34" s="68">
        <v>241</v>
      </c>
      <c r="I34" s="69">
        <v>160</v>
      </c>
      <c r="J34" s="70">
        <v>0</v>
      </c>
      <c r="K34" s="71">
        <v>0</v>
      </c>
      <c r="L34" s="71">
        <v>0</v>
      </c>
      <c r="M34" s="71">
        <v>0</v>
      </c>
      <c r="N34" s="71">
        <v>0</v>
      </c>
      <c r="O34" s="71">
        <v>160</v>
      </c>
      <c r="P34" s="72">
        <v>0</v>
      </c>
      <c r="Q34" s="73">
        <v>0</v>
      </c>
      <c r="R34" s="7"/>
      <c r="S34" s="132">
        <v>105</v>
      </c>
      <c r="T34" s="133">
        <v>105</v>
      </c>
      <c r="U34" s="133">
        <v>102</v>
      </c>
      <c r="V34" s="133">
        <v>102</v>
      </c>
      <c r="W34" s="133">
        <v>102</v>
      </c>
      <c r="X34" s="133">
        <v>101</v>
      </c>
      <c r="Y34" s="133">
        <v>101</v>
      </c>
      <c r="Z34" s="133">
        <v>101</v>
      </c>
      <c r="AA34" s="133">
        <v>100</v>
      </c>
      <c r="AB34" s="133">
        <v>100</v>
      </c>
      <c r="AC34" s="133">
        <v>97</v>
      </c>
      <c r="AD34" s="133">
        <v>75</v>
      </c>
      <c r="AE34" s="133">
        <v>121</v>
      </c>
      <c r="AF34" s="133">
        <v>115</v>
      </c>
      <c r="AG34" s="133">
        <v>115</v>
      </c>
      <c r="AH34" s="133">
        <v>115</v>
      </c>
      <c r="AI34" s="133">
        <v>132</v>
      </c>
      <c r="AJ34" s="133">
        <v>132</v>
      </c>
      <c r="AK34" s="133">
        <v>148</v>
      </c>
      <c r="AL34" s="133">
        <v>147</v>
      </c>
      <c r="AM34" s="133">
        <v>135</v>
      </c>
      <c r="AN34" s="133">
        <v>135</v>
      </c>
      <c r="AO34" s="133">
        <v>135</v>
      </c>
      <c r="AP34" s="133">
        <v>135</v>
      </c>
      <c r="AQ34" s="133">
        <v>135</v>
      </c>
      <c r="AR34" s="133">
        <v>135</v>
      </c>
      <c r="AS34" s="133">
        <v>133</v>
      </c>
      <c r="AT34" s="133">
        <v>133</v>
      </c>
      <c r="AU34" s="133">
        <v>133</v>
      </c>
      <c r="AV34" s="133">
        <v>133</v>
      </c>
      <c r="AW34" s="133">
        <v>128</v>
      </c>
      <c r="AX34" s="133">
        <v>128</v>
      </c>
      <c r="AY34" s="133">
        <v>127</v>
      </c>
      <c r="AZ34" s="133">
        <v>127</v>
      </c>
      <c r="BA34" s="133">
        <v>124</v>
      </c>
      <c r="BB34" s="133">
        <v>124</v>
      </c>
      <c r="BC34" s="133">
        <v>124</v>
      </c>
      <c r="BD34" s="133">
        <v>129</v>
      </c>
      <c r="BE34" s="133">
        <v>129</v>
      </c>
      <c r="BF34" s="133">
        <v>129</v>
      </c>
      <c r="BG34" s="133">
        <v>126</v>
      </c>
      <c r="BH34" s="133">
        <v>126</v>
      </c>
      <c r="BI34" s="133">
        <v>126</v>
      </c>
      <c r="BJ34" s="133">
        <v>126</v>
      </c>
      <c r="BK34" s="133">
        <v>126</v>
      </c>
      <c r="BL34" s="133">
        <v>126</v>
      </c>
      <c r="BM34" s="133">
        <v>126</v>
      </c>
      <c r="BN34" s="133">
        <v>125</v>
      </c>
      <c r="BO34" s="133">
        <v>125</v>
      </c>
      <c r="BP34" s="133">
        <v>125</v>
      </c>
      <c r="BQ34" s="133">
        <v>125</v>
      </c>
      <c r="BR34" s="133">
        <v>116</v>
      </c>
      <c r="BS34" s="133">
        <v>112</v>
      </c>
      <c r="BT34" s="133">
        <v>112</v>
      </c>
      <c r="BU34" s="133">
        <v>121</v>
      </c>
      <c r="BV34" s="133">
        <v>119</v>
      </c>
      <c r="BW34" s="133">
        <v>119</v>
      </c>
      <c r="BX34" s="133">
        <v>117</v>
      </c>
      <c r="BY34" s="134">
        <v>113</v>
      </c>
      <c r="BZ34" s="71">
        <v>113</v>
      </c>
      <c r="CA34" s="71">
        <v>112</v>
      </c>
      <c r="CB34" s="71">
        <v>110</v>
      </c>
      <c r="CC34" s="71">
        <v>105</v>
      </c>
      <c r="CD34" s="71">
        <v>105</v>
      </c>
      <c r="CE34" s="71">
        <v>104</v>
      </c>
      <c r="CF34" s="71">
        <v>101</v>
      </c>
      <c r="CG34" s="71">
        <v>95</v>
      </c>
      <c r="CH34" s="71">
        <v>120</v>
      </c>
      <c r="CI34" s="71">
        <v>119</v>
      </c>
      <c r="CJ34" s="71">
        <v>119</v>
      </c>
      <c r="CK34" s="71">
        <v>119</v>
      </c>
      <c r="CL34" s="71">
        <v>118</v>
      </c>
      <c r="CM34" s="71">
        <v>118</v>
      </c>
      <c r="CN34" s="71">
        <v>114</v>
      </c>
      <c r="CO34" s="71">
        <v>114</v>
      </c>
      <c r="CP34" s="71">
        <v>110</v>
      </c>
      <c r="CQ34" s="71">
        <v>109</v>
      </c>
      <c r="CR34" s="71">
        <v>109</v>
      </c>
      <c r="CS34" s="71">
        <v>109</v>
      </c>
      <c r="CT34" s="71">
        <v>108</v>
      </c>
      <c r="CU34" s="71">
        <v>101</v>
      </c>
      <c r="CV34" s="71">
        <v>101</v>
      </c>
      <c r="CW34" s="71">
        <v>101</v>
      </c>
      <c r="CX34" s="71">
        <v>101</v>
      </c>
      <c r="CY34" s="71">
        <v>101</v>
      </c>
      <c r="CZ34" s="71">
        <v>100</v>
      </c>
      <c r="DA34" s="71">
        <v>98</v>
      </c>
      <c r="DB34" s="71">
        <v>93</v>
      </c>
      <c r="DC34" s="71">
        <v>116</v>
      </c>
      <c r="DD34" s="71">
        <v>115</v>
      </c>
      <c r="DE34" s="71">
        <v>115</v>
      </c>
      <c r="DF34" s="71">
        <v>115</v>
      </c>
      <c r="DG34" s="71">
        <v>112</v>
      </c>
      <c r="DH34" s="71">
        <v>112</v>
      </c>
      <c r="DI34" s="71">
        <v>109</v>
      </c>
      <c r="DJ34" s="71">
        <v>109</v>
      </c>
      <c r="DK34" s="71">
        <v>108</v>
      </c>
      <c r="DL34" s="71">
        <v>108</v>
      </c>
      <c r="DM34" s="71">
        <v>108</v>
      </c>
      <c r="DN34" s="71">
        <v>107</v>
      </c>
      <c r="DO34" s="71">
        <v>107</v>
      </c>
      <c r="DP34" s="71">
        <v>100</v>
      </c>
      <c r="DQ34" s="71">
        <v>100</v>
      </c>
      <c r="DR34" s="71">
        <v>98</v>
      </c>
      <c r="DS34" s="71">
        <v>97</v>
      </c>
      <c r="DT34" s="71">
        <v>97</v>
      </c>
      <c r="DU34" s="71">
        <v>97</v>
      </c>
      <c r="DV34" s="71">
        <v>97</v>
      </c>
      <c r="DW34" s="71">
        <v>89</v>
      </c>
      <c r="DX34" s="71">
        <v>89</v>
      </c>
      <c r="DY34" s="71">
        <v>88</v>
      </c>
      <c r="DZ34" s="71">
        <v>84</v>
      </c>
      <c r="EA34" s="71">
        <v>84</v>
      </c>
      <c r="EB34" s="71">
        <v>80</v>
      </c>
      <c r="EC34" s="71">
        <v>80</v>
      </c>
      <c r="ED34" s="71">
        <v>71</v>
      </c>
      <c r="EE34" s="71">
        <v>71</v>
      </c>
      <c r="EF34" s="71">
        <v>68</v>
      </c>
      <c r="EG34" s="71">
        <v>68</v>
      </c>
      <c r="EH34" s="71">
        <v>68</v>
      </c>
      <c r="EI34" s="71">
        <v>63</v>
      </c>
      <c r="EJ34" s="71">
        <v>60</v>
      </c>
      <c r="EK34" s="71">
        <v>54</v>
      </c>
      <c r="EL34" s="71">
        <v>50</v>
      </c>
      <c r="EM34" s="71">
        <v>48</v>
      </c>
      <c r="EN34" s="71">
        <v>53</v>
      </c>
      <c r="EO34" s="71">
        <v>53</v>
      </c>
      <c r="EP34" s="71">
        <v>53</v>
      </c>
      <c r="EQ34" s="71">
        <v>53</v>
      </c>
      <c r="ER34" s="71">
        <v>51</v>
      </c>
      <c r="ES34" s="71">
        <v>51</v>
      </c>
      <c r="ET34" s="71">
        <v>50</v>
      </c>
      <c r="EU34" s="71">
        <v>49</v>
      </c>
      <c r="EV34" s="71">
        <v>49</v>
      </c>
      <c r="EW34" s="71">
        <v>47</v>
      </c>
      <c r="EX34" s="71">
        <v>47</v>
      </c>
      <c r="EY34" s="71">
        <v>47</v>
      </c>
      <c r="EZ34" s="71">
        <v>46</v>
      </c>
      <c r="FA34" s="71">
        <v>44</v>
      </c>
      <c r="FB34" s="71">
        <v>44</v>
      </c>
      <c r="FC34" s="71">
        <v>44</v>
      </c>
      <c r="FD34" s="71">
        <v>37</v>
      </c>
      <c r="FE34" s="71">
        <v>37</v>
      </c>
      <c r="FF34" s="71">
        <v>37</v>
      </c>
      <c r="FG34" s="71">
        <v>37</v>
      </c>
      <c r="FH34" s="71">
        <v>28</v>
      </c>
      <c r="FI34" s="71">
        <v>26</v>
      </c>
      <c r="FJ34" s="71">
        <v>26</v>
      </c>
      <c r="FK34" s="71">
        <v>24</v>
      </c>
      <c r="FL34" s="71">
        <v>23</v>
      </c>
      <c r="FM34" s="71">
        <v>23</v>
      </c>
      <c r="FN34" s="71">
        <v>23</v>
      </c>
      <c r="FO34" s="71">
        <v>19</v>
      </c>
      <c r="FP34" s="71">
        <v>17</v>
      </c>
      <c r="FQ34" s="71">
        <v>17</v>
      </c>
      <c r="FR34" s="71">
        <v>16</v>
      </c>
      <c r="FS34" s="71">
        <v>13</v>
      </c>
      <c r="FT34" s="71">
        <v>11</v>
      </c>
      <c r="FU34" s="71">
        <v>11</v>
      </c>
      <c r="FV34" s="71">
        <v>9</v>
      </c>
      <c r="FW34" s="71">
        <v>9</v>
      </c>
      <c r="FX34" s="71">
        <v>9</v>
      </c>
      <c r="FY34" s="71">
        <v>7</v>
      </c>
      <c r="FZ34" s="71">
        <v>7</v>
      </c>
      <c r="GA34" s="71">
        <v>7</v>
      </c>
      <c r="GB34" s="71">
        <v>7</v>
      </c>
      <c r="GC34" s="71">
        <v>7</v>
      </c>
      <c r="GD34" s="71">
        <v>7</v>
      </c>
      <c r="GE34" s="71">
        <v>7</v>
      </c>
      <c r="GF34" s="71">
        <v>47</v>
      </c>
      <c r="GG34" s="71">
        <v>47</v>
      </c>
      <c r="GH34" s="71">
        <v>46</v>
      </c>
      <c r="GI34" s="71">
        <v>46</v>
      </c>
      <c r="GJ34" s="71">
        <v>46</v>
      </c>
      <c r="GK34" s="71">
        <v>46</v>
      </c>
      <c r="GL34" s="71">
        <v>46</v>
      </c>
      <c r="GM34" s="71">
        <v>46</v>
      </c>
      <c r="GN34" s="71">
        <v>46</v>
      </c>
      <c r="GO34" s="71">
        <v>74</v>
      </c>
      <c r="GP34" s="71">
        <v>74</v>
      </c>
      <c r="GQ34" s="71">
        <v>74</v>
      </c>
      <c r="GR34" s="71">
        <v>58</v>
      </c>
      <c r="GS34" s="71">
        <v>58</v>
      </c>
      <c r="GT34" s="71">
        <v>58</v>
      </c>
      <c r="GU34" s="71">
        <v>64</v>
      </c>
      <c r="GV34" s="71">
        <v>63</v>
      </c>
      <c r="GW34" s="71">
        <v>63</v>
      </c>
      <c r="GX34" s="71">
        <v>61</v>
      </c>
      <c r="GY34" s="71">
        <v>61</v>
      </c>
      <c r="GZ34" s="71">
        <v>61</v>
      </c>
      <c r="HA34" s="71">
        <v>61</v>
      </c>
      <c r="HB34" s="71">
        <v>61</v>
      </c>
      <c r="HC34" s="71">
        <v>60</v>
      </c>
      <c r="HD34" s="71">
        <v>60</v>
      </c>
      <c r="HE34" s="71">
        <v>60</v>
      </c>
      <c r="HF34" s="71">
        <v>59</v>
      </c>
      <c r="HG34" s="71">
        <v>59</v>
      </c>
      <c r="HH34" s="71">
        <v>59</v>
      </c>
      <c r="HI34" s="71">
        <v>59</v>
      </c>
      <c r="HJ34" s="71">
        <v>57</v>
      </c>
      <c r="HK34" s="71">
        <v>56</v>
      </c>
      <c r="HL34" s="71">
        <v>55</v>
      </c>
      <c r="HM34" s="71">
        <v>55</v>
      </c>
      <c r="HN34" s="71">
        <v>55</v>
      </c>
      <c r="HO34" s="71">
        <v>55</v>
      </c>
      <c r="HP34" s="71">
        <v>55</v>
      </c>
      <c r="HQ34" s="71">
        <v>54</v>
      </c>
      <c r="HR34" s="71">
        <v>54</v>
      </c>
      <c r="HS34" s="71">
        <v>54</v>
      </c>
      <c r="HT34" s="71">
        <v>54</v>
      </c>
      <c r="HU34" s="71">
        <v>54</v>
      </c>
      <c r="HV34" s="71">
        <v>53</v>
      </c>
      <c r="HW34" s="71">
        <v>53</v>
      </c>
      <c r="HX34" s="71">
        <v>53</v>
      </c>
      <c r="HY34" s="71">
        <v>53</v>
      </c>
      <c r="HZ34" s="71">
        <v>48</v>
      </c>
      <c r="IA34" s="71">
        <v>47</v>
      </c>
      <c r="IB34" s="71">
        <v>47</v>
      </c>
      <c r="IC34" s="71">
        <v>46</v>
      </c>
      <c r="ID34" s="71">
        <v>46</v>
      </c>
      <c r="IE34" s="71">
        <v>46</v>
      </c>
      <c r="IF34" s="71">
        <v>46</v>
      </c>
      <c r="IG34" s="71">
        <v>44</v>
      </c>
      <c r="IH34" s="71">
        <v>44</v>
      </c>
      <c r="II34" s="71">
        <v>44</v>
      </c>
      <c r="IJ34" s="71">
        <v>44</v>
      </c>
      <c r="IK34" s="71">
        <v>43</v>
      </c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71"/>
      <c r="JG34" s="71"/>
      <c r="JH34" s="71"/>
      <c r="JI34" s="71"/>
      <c r="JJ34" s="71"/>
      <c r="JK34" s="71"/>
      <c r="JL34" s="71"/>
      <c r="JM34" s="71"/>
      <c r="JN34" s="71"/>
      <c r="JO34" s="71"/>
      <c r="JP34" s="71"/>
      <c r="JQ34" s="71"/>
      <c r="JR34" s="71"/>
      <c r="JS34" s="71"/>
      <c r="JT34" s="71"/>
      <c r="JU34" s="71"/>
      <c r="JV34" s="71"/>
      <c r="JW34" s="71"/>
      <c r="JX34" s="71"/>
      <c r="JY34" s="71"/>
      <c r="JZ34" s="71"/>
      <c r="KA34" s="71"/>
      <c r="KB34" s="71"/>
      <c r="KC34" s="71"/>
      <c r="KD34" s="71"/>
      <c r="KE34" s="71"/>
      <c r="KF34" s="71"/>
      <c r="KG34" s="71"/>
      <c r="KH34" s="71"/>
      <c r="KI34" s="71"/>
      <c r="KJ34" s="71"/>
      <c r="KK34" s="71"/>
      <c r="KL34" s="71"/>
      <c r="KM34" s="71"/>
      <c r="KN34" s="71"/>
      <c r="KO34" s="71"/>
      <c r="KP34" s="71"/>
      <c r="KQ34" s="71"/>
      <c r="KR34" s="71"/>
      <c r="KS34" s="71"/>
      <c r="KT34" s="71"/>
      <c r="KU34" s="71"/>
      <c r="KV34" s="71"/>
      <c r="KW34" s="71"/>
      <c r="KX34" s="71"/>
      <c r="KY34" s="71"/>
      <c r="KZ34" s="71"/>
      <c r="LA34" s="71"/>
      <c r="LB34" s="71"/>
      <c r="LC34" s="71"/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  <c r="LR34" s="71"/>
      <c r="LS34" s="71"/>
      <c r="LT34" s="71"/>
      <c r="LU34" s="71"/>
      <c r="LV34" s="71"/>
      <c r="LW34" s="71"/>
      <c r="LX34" s="71"/>
      <c r="LY34" s="71"/>
      <c r="LZ34" s="71"/>
      <c r="MA34" s="71"/>
      <c r="MB34" s="71"/>
      <c r="MC34" s="71"/>
      <c r="MD34" s="71"/>
      <c r="ME34" s="71"/>
      <c r="MF34" s="71"/>
      <c r="MG34" s="71"/>
      <c r="MH34" s="71"/>
      <c r="MI34" s="71"/>
      <c r="MJ34" s="71"/>
      <c r="MK34" s="71"/>
      <c r="ML34" s="71"/>
      <c r="MM34" s="71"/>
      <c r="MN34" s="71"/>
      <c r="MO34" s="71"/>
      <c r="MP34" s="71"/>
      <c r="MQ34" s="71"/>
      <c r="MR34" s="71"/>
      <c r="MS34" s="71"/>
      <c r="MT34" s="71"/>
      <c r="MU34" s="71"/>
      <c r="MV34" s="71"/>
      <c r="MW34" s="71"/>
      <c r="MX34" s="71"/>
      <c r="MY34" s="71"/>
      <c r="MZ34" s="71"/>
      <c r="NA34" s="71"/>
      <c r="NB34" s="71"/>
      <c r="NC34" s="71"/>
      <c r="ND34" s="71"/>
      <c r="NE34" s="71"/>
      <c r="NF34" s="71"/>
      <c r="NG34" s="71"/>
      <c r="NH34" s="71"/>
      <c r="NI34" s="71"/>
      <c r="NJ34" s="71"/>
      <c r="NK34" s="71"/>
      <c r="NL34" s="71"/>
      <c r="NM34" s="71"/>
      <c r="NN34" s="71"/>
      <c r="NO34" s="71"/>
      <c r="NP34" s="71"/>
      <c r="NQ34" s="71"/>
      <c r="NR34" s="71"/>
      <c r="NS34" s="71"/>
      <c r="NT34" s="123"/>
    </row>
    <row r="35" spans="1:384" ht="17.25" customHeight="1" x14ac:dyDescent="0.6">
      <c r="A35" s="141" t="s">
        <v>70</v>
      </c>
      <c r="B35" s="301"/>
      <c r="C35" s="322"/>
      <c r="D35" s="88" t="s">
        <v>15</v>
      </c>
      <c r="E35" s="89">
        <v>18</v>
      </c>
      <c r="F35" s="293" t="s">
        <v>59</v>
      </c>
      <c r="G35" s="59" t="s">
        <v>47</v>
      </c>
      <c r="H35" s="60">
        <v>760</v>
      </c>
      <c r="I35" s="61">
        <v>156</v>
      </c>
      <c r="J35" s="74">
        <v>0</v>
      </c>
      <c r="K35" s="65">
        <v>0</v>
      </c>
      <c r="L35" s="65">
        <v>0</v>
      </c>
      <c r="M35" s="65">
        <v>0</v>
      </c>
      <c r="N35" s="65">
        <v>0</v>
      </c>
      <c r="O35" s="75">
        <v>0</v>
      </c>
      <c r="P35" s="63">
        <v>0</v>
      </c>
      <c r="Q35" s="76">
        <f>100+56</f>
        <v>156</v>
      </c>
      <c r="R35" s="7"/>
      <c r="S35" s="128">
        <v>61</v>
      </c>
      <c r="T35" s="129">
        <v>61</v>
      </c>
      <c r="U35" s="129">
        <v>78</v>
      </c>
      <c r="V35" s="129">
        <v>84</v>
      </c>
      <c r="W35" s="129">
        <v>83</v>
      </c>
      <c r="X35" s="129">
        <v>81</v>
      </c>
      <c r="Y35" s="129">
        <v>79</v>
      </c>
      <c r="Z35" s="129">
        <v>79</v>
      </c>
      <c r="AA35" s="129">
        <v>79</v>
      </c>
      <c r="AB35" s="129">
        <v>78</v>
      </c>
      <c r="AC35" s="129">
        <v>75</v>
      </c>
      <c r="AD35" s="129">
        <v>86</v>
      </c>
      <c r="AE35" s="129">
        <v>89</v>
      </c>
      <c r="AF35" s="129">
        <v>83</v>
      </c>
      <c r="AG35" s="129">
        <v>83</v>
      </c>
      <c r="AH35" s="129">
        <v>89</v>
      </c>
      <c r="AI35" s="129">
        <v>99</v>
      </c>
      <c r="AJ35" s="129">
        <v>106</v>
      </c>
      <c r="AK35" s="129">
        <v>107</v>
      </c>
      <c r="AL35" s="129">
        <v>107</v>
      </c>
      <c r="AM35" s="129">
        <v>106</v>
      </c>
      <c r="AN35" s="129">
        <v>106</v>
      </c>
      <c r="AO35" s="129">
        <v>116</v>
      </c>
      <c r="AP35" s="129">
        <v>116</v>
      </c>
      <c r="AQ35" s="129">
        <v>116</v>
      </c>
      <c r="AR35" s="129">
        <v>116</v>
      </c>
      <c r="AS35" s="129">
        <v>113</v>
      </c>
      <c r="AT35" s="129">
        <v>111</v>
      </c>
      <c r="AU35" s="129">
        <v>111</v>
      </c>
      <c r="AV35" s="129">
        <v>111</v>
      </c>
      <c r="AW35" s="129">
        <v>123</v>
      </c>
      <c r="AX35" s="129">
        <v>123</v>
      </c>
      <c r="AY35" s="129">
        <v>123</v>
      </c>
      <c r="AZ35" s="129">
        <v>124</v>
      </c>
      <c r="BA35" s="129">
        <v>121</v>
      </c>
      <c r="BB35" s="129">
        <v>121</v>
      </c>
      <c r="BC35" s="129">
        <v>121</v>
      </c>
      <c r="BD35" s="129">
        <v>132</v>
      </c>
      <c r="BE35" s="129">
        <v>133</v>
      </c>
      <c r="BF35" s="129">
        <v>136</v>
      </c>
      <c r="BG35" s="129">
        <v>136</v>
      </c>
      <c r="BH35" s="129">
        <v>136</v>
      </c>
      <c r="BI35" s="129">
        <v>136</v>
      </c>
      <c r="BJ35" s="129">
        <v>132</v>
      </c>
      <c r="BK35" s="129">
        <v>132</v>
      </c>
      <c r="BL35" s="129">
        <v>136</v>
      </c>
      <c r="BM35" s="129">
        <v>136</v>
      </c>
      <c r="BN35" s="129">
        <v>134</v>
      </c>
      <c r="BO35" s="129">
        <v>130</v>
      </c>
      <c r="BP35" s="129">
        <v>130</v>
      </c>
      <c r="BQ35" s="129">
        <v>117</v>
      </c>
      <c r="BR35" s="129">
        <v>135</v>
      </c>
      <c r="BS35" s="129">
        <v>132</v>
      </c>
      <c r="BT35" s="129">
        <v>135</v>
      </c>
      <c r="BU35" s="129">
        <v>130</v>
      </c>
      <c r="BV35" s="129">
        <v>121</v>
      </c>
      <c r="BW35" s="129">
        <v>121</v>
      </c>
      <c r="BX35" s="129">
        <v>128</v>
      </c>
      <c r="BY35" s="130">
        <v>146</v>
      </c>
      <c r="BZ35" s="63">
        <v>141</v>
      </c>
      <c r="CA35" s="63">
        <v>134</v>
      </c>
      <c r="CB35" s="63">
        <v>132</v>
      </c>
      <c r="CC35" s="63">
        <v>129</v>
      </c>
      <c r="CD35" s="63">
        <v>129</v>
      </c>
      <c r="CE35" s="63">
        <v>123</v>
      </c>
      <c r="CF35" s="63">
        <v>138</v>
      </c>
      <c r="CG35" s="63">
        <v>127</v>
      </c>
      <c r="CH35" s="63">
        <v>115</v>
      </c>
      <c r="CI35" s="63">
        <v>111</v>
      </c>
      <c r="CJ35" s="63">
        <v>105</v>
      </c>
      <c r="CK35" s="63">
        <v>105</v>
      </c>
      <c r="CL35" s="63">
        <v>106</v>
      </c>
      <c r="CM35" s="63">
        <v>107</v>
      </c>
      <c r="CN35" s="63">
        <v>119</v>
      </c>
      <c r="CO35" s="63">
        <v>118</v>
      </c>
      <c r="CP35" s="63">
        <v>120</v>
      </c>
      <c r="CQ35" s="63">
        <v>115</v>
      </c>
      <c r="CR35" s="63">
        <v>115</v>
      </c>
      <c r="CS35" s="63">
        <v>113</v>
      </c>
      <c r="CT35" s="63">
        <v>114</v>
      </c>
      <c r="CU35" s="63">
        <v>117</v>
      </c>
      <c r="CV35" s="63">
        <v>119</v>
      </c>
      <c r="CW35" s="63">
        <v>115</v>
      </c>
      <c r="CX35" s="63">
        <v>112</v>
      </c>
      <c r="CY35" s="63">
        <v>112</v>
      </c>
      <c r="CZ35" s="63">
        <v>126</v>
      </c>
      <c r="DA35" s="63">
        <v>122</v>
      </c>
      <c r="DB35" s="63">
        <v>122</v>
      </c>
      <c r="DC35" s="63">
        <v>135</v>
      </c>
      <c r="DD35" s="63">
        <v>131</v>
      </c>
      <c r="DE35" s="63">
        <v>132</v>
      </c>
      <c r="DF35" s="63">
        <v>132</v>
      </c>
      <c r="DG35" s="63">
        <v>130</v>
      </c>
      <c r="DH35" s="63">
        <v>132</v>
      </c>
      <c r="DI35" s="63">
        <v>131</v>
      </c>
      <c r="DJ35" s="63">
        <v>131</v>
      </c>
      <c r="DK35" s="63">
        <v>126</v>
      </c>
      <c r="DL35" s="63">
        <v>119</v>
      </c>
      <c r="DM35" s="63">
        <v>119</v>
      </c>
      <c r="DN35" s="63">
        <v>115</v>
      </c>
      <c r="DO35" s="63">
        <v>117</v>
      </c>
      <c r="DP35" s="63">
        <v>111</v>
      </c>
      <c r="DQ35" s="63">
        <v>112</v>
      </c>
      <c r="DR35" s="63">
        <v>117</v>
      </c>
      <c r="DS35" s="63">
        <v>104</v>
      </c>
      <c r="DT35" s="63">
        <v>104</v>
      </c>
      <c r="DU35" s="63">
        <v>90</v>
      </c>
      <c r="DV35" s="63">
        <v>89</v>
      </c>
      <c r="DW35" s="63">
        <v>83</v>
      </c>
      <c r="DX35" s="63">
        <v>83</v>
      </c>
      <c r="DY35" s="63">
        <v>73</v>
      </c>
      <c r="DZ35" s="63">
        <v>66</v>
      </c>
      <c r="EA35" s="63">
        <v>66</v>
      </c>
      <c r="EB35" s="63">
        <v>78</v>
      </c>
      <c r="EC35" s="63">
        <v>99</v>
      </c>
      <c r="ED35" s="63">
        <v>90</v>
      </c>
      <c r="EE35" s="63">
        <v>89</v>
      </c>
      <c r="EF35" s="63">
        <v>90</v>
      </c>
      <c r="EG35" s="63">
        <v>88</v>
      </c>
      <c r="EH35" s="63">
        <v>88</v>
      </c>
      <c r="EI35" s="63">
        <v>101</v>
      </c>
      <c r="EJ35" s="63">
        <v>100</v>
      </c>
      <c r="EK35" s="63">
        <v>99</v>
      </c>
      <c r="EL35" s="63">
        <v>107</v>
      </c>
      <c r="EM35" s="63">
        <v>93</v>
      </c>
      <c r="EN35" s="63">
        <v>87</v>
      </c>
      <c r="EO35" s="63">
        <v>87</v>
      </c>
      <c r="EP35" s="63">
        <v>94</v>
      </c>
      <c r="EQ35" s="63">
        <v>99</v>
      </c>
      <c r="ER35" s="63">
        <v>97</v>
      </c>
      <c r="ES35" s="63">
        <v>97</v>
      </c>
      <c r="ET35" s="63">
        <v>102</v>
      </c>
      <c r="EU35" s="63">
        <v>98</v>
      </c>
      <c r="EV35" s="63">
        <v>98</v>
      </c>
      <c r="EW35" s="63">
        <v>102</v>
      </c>
      <c r="EX35" s="63">
        <v>108</v>
      </c>
      <c r="EY35" s="63">
        <v>95</v>
      </c>
      <c r="EZ35" s="63">
        <v>99</v>
      </c>
      <c r="FA35" s="63">
        <v>100</v>
      </c>
      <c r="FB35" s="63">
        <v>95</v>
      </c>
      <c r="FC35" s="63">
        <v>95</v>
      </c>
      <c r="FD35" s="63">
        <v>100</v>
      </c>
      <c r="FE35" s="63">
        <v>110</v>
      </c>
      <c r="FF35" s="63">
        <v>106</v>
      </c>
      <c r="FG35" s="63">
        <v>101</v>
      </c>
      <c r="FH35" s="63">
        <v>106</v>
      </c>
      <c r="FI35" s="63">
        <v>100</v>
      </c>
      <c r="FJ35" s="63">
        <v>100</v>
      </c>
      <c r="FK35" s="63">
        <v>91</v>
      </c>
      <c r="FL35" s="63">
        <v>92</v>
      </c>
      <c r="FM35" s="63">
        <v>103</v>
      </c>
      <c r="FN35" s="63">
        <v>97</v>
      </c>
      <c r="FO35" s="63">
        <v>76</v>
      </c>
      <c r="FP35" s="63">
        <v>71</v>
      </c>
      <c r="FQ35" s="63">
        <v>71</v>
      </c>
      <c r="FR35" s="63">
        <v>68</v>
      </c>
      <c r="FS35" s="63">
        <v>66</v>
      </c>
      <c r="FT35" s="63">
        <v>64</v>
      </c>
      <c r="FU35" s="63">
        <v>61</v>
      </c>
      <c r="FV35" s="63">
        <v>60</v>
      </c>
      <c r="FW35" s="63">
        <v>47</v>
      </c>
      <c r="FX35" s="63">
        <v>47</v>
      </c>
      <c r="FY35" s="63">
        <v>41</v>
      </c>
      <c r="FZ35" s="63">
        <v>41</v>
      </c>
      <c r="GA35" s="63">
        <v>51</v>
      </c>
      <c r="GB35" s="63">
        <v>59</v>
      </c>
      <c r="GC35" s="63">
        <v>69</v>
      </c>
      <c r="GD35" s="63">
        <v>68</v>
      </c>
      <c r="GE35" s="63">
        <v>68</v>
      </c>
      <c r="GF35" s="63">
        <v>67</v>
      </c>
      <c r="GG35" s="63">
        <v>67</v>
      </c>
      <c r="GH35" s="63">
        <v>65</v>
      </c>
      <c r="GI35" s="63">
        <v>66</v>
      </c>
      <c r="GJ35" s="63">
        <v>62</v>
      </c>
      <c r="GK35" s="63">
        <v>62</v>
      </c>
      <c r="GL35" s="63">
        <v>62</v>
      </c>
      <c r="GM35" s="63">
        <v>65</v>
      </c>
      <c r="GN35" s="63">
        <v>75</v>
      </c>
      <c r="GO35" s="63">
        <v>86</v>
      </c>
      <c r="GP35" s="63">
        <v>86</v>
      </c>
      <c r="GQ35" s="63">
        <v>84</v>
      </c>
      <c r="GR35" s="63">
        <v>81</v>
      </c>
      <c r="GS35" s="63">
        <v>81</v>
      </c>
      <c r="GT35" s="63">
        <v>91</v>
      </c>
      <c r="GU35" s="63">
        <v>91</v>
      </c>
      <c r="GV35" s="63">
        <v>90</v>
      </c>
      <c r="GW35" s="63">
        <v>90</v>
      </c>
      <c r="GX35" s="63">
        <v>85</v>
      </c>
      <c r="GY35" s="63">
        <v>86</v>
      </c>
      <c r="GZ35" s="63">
        <v>86</v>
      </c>
      <c r="HA35" s="63">
        <v>85</v>
      </c>
      <c r="HB35" s="63">
        <v>85</v>
      </c>
      <c r="HC35" s="63">
        <v>86</v>
      </c>
      <c r="HD35" s="63">
        <v>70</v>
      </c>
      <c r="HE35" s="63">
        <v>74</v>
      </c>
      <c r="HF35" s="63">
        <v>73</v>
      </c>
      <c r="HG35" s="63">
        <v>73</v>
      </c>
      <c r="HH35" s="63">
        <v>97</v>
      </c>
      <c r="HI35" s="63">
        <v>99</v>
      </c>
      <c r="HJ35" s="63">
        <v>97</v>
      </c>
      <c r="HK35" s="63">
        <v>98</v>
      </c>
      <c r="HL35" s="63">
        <v>96</v>
      </c>
      <c r="HM35" s="63">
        <v>96</v>
      </c>
      <c r="HN35" s="63">
        <v>96</v>
      </c>
      <c r="HO35" s="63">
        <v>99</v>
      </c>
      <c r="HP35" s="63">
        <v>99</v>
      </c>
      <c r="HQ35" s="63">
        <v>99</v>
      </c>
      <c r="HR35" s="63">
        <v>100</v>
      </c>
      <c r="HS35" s="63">
        <v>100</v>
      </c>
      <c r="HT35" s="63">
        <v>100</v>
      </c>
      <c r="HU35" s="63">
        <v>100</v>
      </c>
      <c r="HV35" s="63">
        <v>100</v>
      </c>
      <c r="HW35" s="63">
        <v>100</v>
      </c>
      <c r="HX35" s="63">
        <v>100</v>
      </c>
      <c r="HY35" s="63">
        <v>101</v>
      </c>
      <c r="HZ35" s="63">
        <v>101</v>
      </c>
      <c r="IA35" s="63">
        <v>101</v>
      </c>
      <c r="IB35" s="63">
        <v>101</v>
      </c>
      <c r="IC35" s="63">
        <v>101</v>
      </c>
      <c r="ID35" s="63">
        <v>101</v>
      </c>
      <c r="IE35" s="63">
        <v>100</v>
      </c>
      <c r="IF35" s="63">
        <v>100</v>
      </c>
      <c r="IG35" s="63">
        <v>100</v>
      </c>
      <c r="IH35" s="63">
        <v>99</v>
      </c>
      <c r="II35" s="63">
        <v>99</v>
      </c>
      <c r="IJ35" s="63">
        <v>101</v>
      </c>
      <c r="IK35" s="63">
        <v>102</v>
      </c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  <c r="IW35" s="63"/>
      <c r="IX35" s="63"/>
      <c r="IY35" s="63"/>
      <c r="IZ35" s="63"/>
      <c r="JA35" s="63"/>
      <c r="JB35" s="63"/>
      <c r="JC35" s="63"/>
      <c r="JD35" s="63"/>
      <c r="JE35" s="63"/>
      <c r="JF35" s="63"/>
      <c r="JG35" s="63"/>
      <c r="JH35" s="63"/>
      <c r="JI35" s="63"/>
      <c r="JJ35" s="63"/>
      <c r="JK35" s="63"/>
      <c r="JL35" s="63"/>
      <c r="JM35" s="63"/>
      <c r="JN35" s="63"/>
      <c r="JO35" s="63"/>
      <c r="JP35" s="63"/>
      <c r="JQ35" s="63"/>
      <c r="JR35" s="63"/>
      <c r="JS35" s="63"/>
      <c r="JT35" s="63"/>
      <c r="JU35" s="63"/>
      <c r="JV35" s="63"/>
      <c r="JW35" s="63"/>
      <c r="JX35" s="63"/>
      <c r="JY35" s="63"/>
      <c r="JZ35" s="63"/>
      <c r="KA35" s="63"/>
      <c r="KB35" s="63"/>
      <c r="KC35" s="63"/>
      <c r="KD35" s="63"/>
      <c r="KE35" s="63"/>
      <c r="KF35" s="63"/>
      <c r="KG35" s="63"/>
      <c r="KH35" s="63"/>
      <c r="KI35" s="63"/>
      <c r="KJ35" s="63"/>
      <c r="KK35" s="63"/>
      <c r="KL35" s="63"/>
      <c r="KM35" s="63"/>
      <c r="KN35" s="63"/>
      <c r="KO35" s="63"/>
      <c r="KP35" s="63"/>
      <c r="KQ35" s="63"/>
      <c r="KR35" s="63"/>
      <c r="KS35" s="63"/>
      <c r="KT35" s="63"/>
      <c r="KU35" s="63"/>
      <c r="KV35" s="63"/>
      <c r="KW35" s="63"/>
      <c r="KX35" s="63"/>
      <c r="KY35" s="63"/>
      <c r="KZ35" s="63"/>
      <c r="LA35" s="63"/>
      <c r="LB35" s="63"/>
      <c r="LC35" s="63"/>
      <c r="LD35" s="63"/>
      <c r="LE35" s="63"/>
      <c r="LF35" s="63"/>
      <c r="LG35" s="63"/>
      <c r="LH35" s="63"/>
      <c r="LI35" s="63"/>
      <c r="LJ35" s="63"/>
      <c r="LK35" s="63"/>
      <c r="LL35" s="63"/>
      <c r="LM35" s="63"/>
      <c r="LN35" s="63"/>
      <c r="LO35" s="63"/>
      <c r="LP35" s="63"/>
      <c r="LQ35" s="63"/>
      <c r="LR35" s="63"/>
      <c r="LS35" s="63"/>
      <c r="LT35" s="63"/>
      <c r="LU35" s="63"/>
      <c r="LV35" s="63"/>
      <c r="LW35" s="63"/>
      <c r="LX35" s="63"/>
      <c r="LY35" s="63"/>
      <c r="LZ35" s="63"/>
      <c r="MA35" s="63"/>
      <c r="MB35" s="63"/>
      <c r="MC35" s="63"/>
      <c r="MD35" s="63"/>
      <c r="ME35" s="63"/>
      <c r="MF35" s="63"/>
      <c r="MG35" s="63"/>
      <c r="MH35" s="63"/>
      <c r="MI35" s="63"/>
      <c r="MJ35" s="63"/>
      <c r="MK35" s="63"/>
      <c r="ML35" s="63"/>
      <c r="MM35" s="63"/>
      <c r="MN35" s="63"/>
      <c r="MO35" s="63"/>
      <c r="MP35" s="63"/>
      <c r="MQ35" s="63"/>
      <c r="MR35" s="63"/>
      <c r="MS35" s="63"/>
      <c r="MT35" s="63"/>
      <c r="MU35" s="63"/>
      <c r="MV35" s="63"/>
      <c r="MW35" s="63"/>
      <c r="MX35" s="63"/>
      <c r="MY35" s="63"/>
      <c r="MZ35" s="63"/>
      <c r="NA35" s="63"/>
      <c r="NB35" s="63"/>
      <c r="NC35" s="63"/>
      <c r="ND35" s="63"/>
      <c r="NE35" s="63"/>
      <c r="NF35" s="63"/>
      <c r="NG35" s="63"/>
      <c r="NH35" s="63"/>
      <c r="NI35" s="63"/>
      <c r="NJ35" s="63"/>
      <c r="NK35" s="63"/>
      <c r="NL35" s="63"/>
      <c r="NM35" s="63"/>
      <c r="NN35" s="63"/>
      <c r="NO35" s="63"/>
      <c r="NP35" s="63"/>
      <c r="NQ35" s="63"/>
      <c r="NR35" s="63"/>
      <c r="NS35" s="63"/>
      <c r="NT35" s="131"/>
    </row>
    <row r="36" spans="1:384" x14ac:dyDescent="0.6">
      <c r="A36" s="141" t="s">
        <v>70</v>
      </c>
      <c r="B36" s="301"/>
      <c r="C36" s="322"/>
      <c r="D36" s="52" t="s">
        <v>16</v>
      </c>
      <c r="E36" s="21">
        <v>17</v>
      </c>
      <c r="F36" s="294"/>
      <c r="G36" s="47">
        <v>24</v>
      </c>
      <c r="H36" s="54">
        <v>666</v>
      </c>
      <c r="I36" s="6">
        <v>840</v>
      </c>
      <c r="J36" s="32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4">
        <v>672</v>
      </c>
      <c r="Q36" s="9">
        <v>168</v>
      </c>
      <c r="R36" s="7"/>
      <c r="S36" s="42">
        <v>311</v>
      </c>
      <c r="T36" s="43">
        <v>311</v>
      </c>
      <c r="U36" s="43">
        <v>305</v>
      </c>
      <c r="V36" s="43">
        <v>332</v>
      </c>
      <c r="W36" s="43">
        <v>330</v>
      </c>
      <c r="X36" s="43">
        <v>317</v>
      </c>
      <c r="Y36" s="43">
        <v>313</v>
      </c>
      <c r="Z36" s="43">
        <v>313</v>
      </c>
      <c r="AA36" s="43">
        <v>316</v>
      </c>
      <c r="AB36" s="43">
        <v>328</v>
      </c>
      <c r="AC36" s="43">
        <v>320</v>
      </c>
      <c r="AD36" s="43">
        <v>321</v>
      </c>
      <c r="AE36" s="43">
        <v>314</v>
      </c>
      <c r="AF36" s="43">
        <v>313</v>
      </c>
      <c r="AG36" s="43">
        <v>313</v>
      </c>
      <c r="AH36" s="43">
        <v>292</v>
      </c>
      <c r="AI36" s="43">
        <v>302</v>
      </c>
      <c r="AJ36" s="43">
        <v>308</v>
      </c>
      <c r="AK36" s="43">
        <v>320</v>
      </c>
      <c r="AL36" s="43">
        <v>310</v>
      </c>
      <c r="AM36" s="43">
        <v>308</v>
      </c>
      <c r="AN36" s="43">
        <v>308</v>
      </c>
      <c r="AO36" s="43">
        <v>308</v>
      </c>
      <c r="AP36" s="43">
        <v>308</v>
      </c>
      <c r="AQ36" s="43">
        <v>295</v>
      </c>
      <c r="AR36" s="43">
        <v>295</v>
      </c>
      <c r="AS36" s="43">
        <v>291</v>
      </c>
      <c r="AT36" s="43">
        <v>288</v>
      </c>
      <c r="AU36" s="43">
        <v>288</v>
      </c>
      <c r="AV36" s="43">
        <v>288</v>
      </c>
      <c r="AW36" s="43">
        <v>322</v>
      </c>
      <c r="AX36" s="43">
        <v>368</v>
      </c>
      <c r="AY36" s="43">
        <v>367</v>
      </c>
      <c r="AZ36" s="43">
        <v>361</v>
      </c>
      <c r="BA36" s="43">
        <v>356</v>
      </c>
      <c r="BB36" s="43">
        <v>356</v>
      </c>
      <c r="BC36" s="43">
        <v>355</v>
      </c>
      <c r="BD36" s="43">
        <v>413</v>
      </c>
      <c r="BE36" s="43">
        <v>472</v>
      </c>
      <c r="BF36" s="43">
        <v>477</v>
      </c>
      <c r="BG36" s="43">
        <v>476</v>
      </c>
      <c r="BH36" s="43">
        <v>476</v>
      </c>
      <c r="BI36" s="43">
        <v>476</v>
      </c>
      <c r="BJ36" s="43">
        <v>470</v>
      </c>
      <c r="BK36" s="43">
        <v>458</v>
      </c>
      <c r="BL36" s="43">
        <v>494</v>
      </c>
      <c r="BM36" s="43">
        <v>495</v>
      </c>
      <c r="BN36" s="43">
        <v>513</v>
      </c>
      <c r="BO36" s="43">
        <v>505</v>
      </c>
      <c r="BP36" s="43">
        <v>505</v>
      </c>
      <c r="BQ36" s="43">
        <v>505</v>
      </c>
      <c r="BR36" s="43">
        <v>519</v>
      </c>
      <c r="BS36" s="43">
        <v>522</v>
      </c>
      <c r="BT36" s="43">
        <v>512</v>
      </c>
      <c r="BU36" s="43">
        <v>495</v>
      </c>
      <c r="BV36" s="43">
        <v>487</v>
      </c>
      <c r="BW36" s="43">
        <v>487</v>
      </c>
      <c r="BX36" s="43">
        <v>483</v>
      </c>
      <c r="BY36" s="44">
        <v>481</v>
      </c>
      <c r="BZ36" s="4">
        <v>473</v>
      </c>
      <c r="CA36" s="4">
        <v>469</v>
      </c>
      <c r="CB36" s="4">
        <v>463</v>
      </c>
      <c r="CC36" s="4">
        <v>455</v>
      </c>
      <c r="CD36" s="4">
        <v>455</v>
      </c>
      <c r="CE36" s="4">
        <v>448</v>
      </c>
      <c r="CF36" s="4">
        <v>453</v>
      </c>
      <c r="CG36" s="4">
        <v>436</v>
      </c>
      <c r="CH36" s="4">
        <v>425</v>
      </c>
      <c r="CI36" s="4">
        <v>422</v>
      </c>
      <c r="CJ36" s="4">
        <v>412</v>
      </c>
      <c r="CK36" s="4">
        <v>412</v>
      </c>
      <c r="CL36" s="4">
        <v>432</v>
      </c>
      <c r="CM36" s="4">
        <v>437</v>
      </c>
      <c r="CN36" s="4">
        <v>434</v>
      </c>
      <c r="CO36" s="4">
        <v>434</v>
      </c>
      <c r="CP36" s="4">
        <v>423</v>
      </c>
      <c r="CQ36" s="4">
        <v>415</v>
      </c>
      <c r="CR36" s="4">
        <v>415</v>
      </c>
      <c r="CS36" s="4">
        <v>395</v>
      </c>
      <c r="CT36" s="4">
        <v>419</v>
      </c>
      <c r="CU36" s="4">
        <v>428</v>
      </c>
      <c r="CV36" s="4">
        <v>430</v>
      </c>
      <c r="CW36" s="4">
        <v>429</v>
      </c>
      <c r="CX36" s="4">
        <v>421</v>
      </c>
      <c r="CY36" s="4">
        <v>421</v>
      </c>
      <c r="CZ36" s="4">
        <v>420</v>
      </c>
      <c r="DA36" s="4">
        <v>418</v>
      </c>
      <c r="DB36" s="4">
        <v>405</v>
      </c>
      <c r="DC36" s="4">
        <v>408</v>
      </c>
      <c r="DD36" s="4">
        <v>403</v>
      </c>
      <c r="DE36" s="4">
        <v>388</v>
      </c>
      <c r="DF36" s="4">
        <v>388</v>
      </c>
      <c r="DG36" s="4">
        <v>371</v>
      </c>
      <c r="DH36" s="4">
        <v>379</v>
      </c>
      <c r="DI36" s="4">
        <v>378</v>
      </c>
      <c r="DJ36" s="4">
        <v>380</v>
      </c>
      <c r="DK36" s="4">
        <v>368</v>
      </c>
      <c r="DL36" s="4">
        <v>358</v>
      </c>
      <c r="DM36" s="4">
        <v>358</v>
      </c>
      <c r="DN36" s="4">
        <v>369</v>
      </c>
      <c r="DO36" s="4">
        <v>371</v>
      </c>
      <c r="DP36" s="4">
        <v>360</v>
      </c>
      <c r="DQ36" s="4">
        <v>370</v>
      </c>
      <c r="DR36" s="4">
        <v>364</v>
      </c>
      <c r="DS36" s="4">
        <v>357</v>
      </c>
      <c r="DT36" s="4">
        <v>357</v>
      </c>
      <c r="DU36" s="4">
        <v>366</v>
      </c>
      <c r="DV36" s="4">
        <v>359</v>
      </c>
      <c r="DW36" s="4">
        <v>369</v>
      </c>
      <c r="DX36" s="4">
        <v>370</v>
      </c>
      <c r="DY36" s="4">
        <v>359</v>
      </c>
      <c r="DZ36" s="4">
        <v>348</v>
      </c>
      <c r="EA36" s="4">
        <v>348</v>
      </c>
      <c r="EB36" s="4">
        <v>334</v>
      </c>
      <c r="EC36" s="4">
        <v>336</v>
      </c>
      <c r="ED36" s="4">
        <v>351</v>
      </c>
      <c r="EE36" s="4">
        <v>364</v>
      </c>
      <c r="EF36" s="4">
        <v>366</v>
      </c>
      <c r="EG36" s="4">
        <v>360</v>
      </c>
      <c r="EH36" s="4">
        <v>360</v>
      </c>
      <c r="EI36" s="4">
        <v>381</v>
      </c>
      <c r="EJ36" s="4">
        <v>401</v>
      </c>
      <c r="EK36" s="4">
        <v>391</v>
      </c>
      <c r="EL36" s="4">
        <v>409</v>
      </c>
      <c r="EM36" s="4">
        <v>398</v>
      </c>
      <c r="EN36" s="4">
        <v>390</v>
      </c>
      <c r="EO36" s="4">
        <v>390</v>
      </c>
      <c r="EP36" s="4">
        <v>356</v>
      </c>
      <c r="EQ36" s="4">
        <v>354</v>
      </c>
      <c r="ER36" s="4">
        <v>374</v>
      </c>
      <c r="ES36" s="4">
        <v>374</v>
      </c>
      <c r="ET36" s="4">
        <v>389</v>
      </c>
      <c r="EU36" s="4">
        <v>386</v>
      </c>
      <c r="EV36" s="4">
        <v>386</v>
      </c>
      <c r="EW36" s="4">
        <v>382</v>
      </c>
      <c r="EX36" s="4">
        <v>401</v>
      </c>
      <c r="EY36" s="4">
        <v>413</v>
      </c>
      <c r="EZ36" s="4">
        <v>406</v>
      </c>
      <c r="FA36" s="4">
        <v>418</v>
      </c>
      <c r="FB36" s="4">
        <v>407</v>
      </c>
      <c r="FC36" s="4">
        <v>407</v>
      </c>
      <c r="FD36" s="4">
        <v>424</v>
      </c>
      <c r="FE36" s="4">
        <v>450</v>
      </c>
      <c r="FF36" s="4">
        <v>446</v>
      </c>
      <c r="FG36" s="4">
        <v>436</v>
      </c>
      <c r="FH36" s="4">
        <v>431</v>
      </c>
      <c r="FI36" s="4">
        <v>421</v>
      </c>
      <c r="FJ36" s="4">
        <v>421</v>
      </c>
      <c r="FK36" s="4">
        <v>426</v>
      </c>
      <c r="FL36" s="4">
        <v>465</v>
      </c>
      <c r="FM36" s="4">
        <v>457</v>
      </c>
      <c r="FN36" s="4">
        <v>439</v>
      </c>
      <c r="FO36" s="4">
        <v>422</v>
      </c>
      <c r="FP36" s="4">
        <v>428</v>
      </c>
      <c r="FQ36" s="4">
        <v>428</v>
      </c>
      <c r="FR36" s="4">
        <v>448</v>
      </c>
      <c r="FS36" s="4">
        <v>432</v>
      </c>
      <c r="FT36" s="4">
        <v>422</v>
      </c>
      <c r="FU36" s="4">
        <v>421</v>
      </c>
      <c r="FV36" s="4">
        <v>403</v>
      </c>
      <c r="FW36" s="4">
        <v>400</v>
      </c>
      <c r="FX36" s="4">
        <v>400</v>
      </c>
      <c r="FY36" s="4">
        <v>386</v>
      </c>
      <c r="FZ36" s="4">
        <v>394</v>
      </c>
      <c r="GA36" s="4">
        <v>397</v>
      </c>
      <c r="GB36" s="4">
        <v>400</v>
      </c>
      <c r="GC36" s="4">
        <v>425</v>
      </c>
      <c r="GD36" s="4">
        <v>422</v>
      </c>
      <c r="GE36" s="4">
        <v>422</v>
      </c>
      <c r="GF36" s="4">
        <v>423</v>
      </c>
      <c r="GG36" s="4">
        <v>428</v>
      </c>
      <c r="GH36" s="4">
        <v>427</v>
      </c>
      <c r="GI36" s="4">
        <v>426</v>
      </c>
      <c r="GJ36" s="4">
        <v>428</v>
      </c>
      <c r="GK36" s="4">
        <v>425</v>
      </c>
      <c r="GL36" s="4">
        <v>425</v>
      </c>
      <c r="GM36" s="4">
        <v>414</v>
      </c>
      <c r="GN36" s="4">
        <v>426</v>
      </c>
      <c r="GO36" s="4">
        <v>431</v>
      </c>
      <c r="GP36" s="4">
        <v>439</v>
      </c>
      <c r="GQ36" s="4">
        <v>428</v>
      </c>
      <c r="GR36" s="4">
        <v>430</v>
      </c>
      <c r="GS36" s="4">
        <v>430</v>
      </c>
      <c r="GT36" s="4">
        <v>419</v>
      </c>
      <c r="GU36" s="4">
        <v>430</v>
      </c>
      <c r="GV36" s="4">
        <v>479</v>
      </c>
      <c r="GW36" s="4">
        <v>487</v>
      </c>
      <c r="GX36" s="4">
        <v>478</v>
      </c>
      <c r="GY36" s="4">
        <v>471</v>
      </c>
      <c r="GZ36" s="4">
        <v>471</v>
      </c>
      <c r="HA36" s="4">
        <v>474</v>
      </c>
      <c r="HB36" s="4">
        <v>491</v>
      </c>
      <c r="HC36" s="4">
        <v>494</v>
      </c>
      <c r="HD36" s="4">
        <v>494</v>
      </c>
      <c r="HE36" s="4">
        <v>479</v>
      </c>
      <c r="HF36" s="4">
        <v>474</v>
      </c>
      <c r="HG36" s="4">
        <v>474</v>
      </c>
      <c r="HH36" s="4">
        <v>497</v>
      </c>
      <c r="HI36" s="4">
        <v>516</v>
      </c>
      <c r="HJ36" s="4">
        <v>565</v>
      </c>
      <c r="HK36" s="4">
        <v>579</v>
      </c>
      <c r="HL36" s="4">
        <v>574</v>
      </c>
      <c r="HM36" s="4">
        <v>574</v>
      </c>
      <c r="HN36" s="4">
        <v>574</v>
      </c>
      <c r="HO36" s="4">
        <v>592</v>
      </c>
      <c r="HP36" s="4">
        <v>595</v>
      </c>
      <c r="HQ36" s="4">
        <v>593</v>
      </c>
      <c r="HR36" s="4">
        <v>605</v>
      </c>
      <c r="HS36" s="4">
        <v>608</v>
      </c>
      <c r="HT36" s="4">
        <v>601</v>
      </c>
      <c r="HU36" s="4">
        <v>601</v>
      </c>
      <c r="HV36" s="4">
        <v>599</v>
      </c>
      <c r="HW36" s="4">
        <v>611</v>
      </c>
      <c r="HX36" s="4">
        <v>658</v>
      </c>
      <c r="HY36" s="4">
        <v>704</v>
      </c>
      <c r="HZ36" s="4">
        <v>696</v>
      </c>
      <c r="IA36" s="4">
        <v>689</v>
      </c>
      <c r="IB36" s="4">
        <v>689</v>
      </c>
      <c r="IC36" s="4">
        <v>693</v>
      </c>
      <c r="ID36" s="4">
        <v>701</v>
      </c>
      <c r="IE36" s="4">
        <v>698</v>
      </c>
      <c r="IF36" s="4">
        <v>702</v>
      </c>
      <c r="IG36" s="4">
        <v>696</v>
      </c>
      <c r="IH36" s="4">
        <v>695</v>
      </c>
      <c r="II36" s="4">
        <v>695</v>
      </c>
      <c r="IJ36" s="4">
        <v>691</v>
      </c>
      <c r="IK36" s="4">
        <v>707</v>
      </c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15"/>
    </row>
    <row r="37" spans="1:384" x14ac:dyDescent="0.6">
      <c r="A37" s="141" t="s">
        <v>70</v>
      </c>
      <c r="B37" s="301"/>
      <c r="C37" s="322"/>
      <c r="D37" s="52" t="s">
        <v>17</v>
      </c>
      <c r="E37" s="21">
        <v>16</v>
      </c>
      <c r="F37" s="294"/>
      <c r="G37" s="47" t="s">
        <v>48</v>
      </c>
      <c r="H37" s="54">
        <v>666</v>
      </c>
      <c r="I37" s="6">
        <v>865</v>
      </c>
      <c r="J37" s="32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4">
        <v>765</v>
      </c>
      <c r="Q37" s="9">
        <v>99</v>
      </c>
      <c r="R37" s="7"/>
      <c r="S37" s="42">
        <v>309</v>
      </c>
      <c r="T37" s="43">
        <v>309</v>
      </c>
      <c r="U37" s="43">
        <v>308</v>
      </c>
      <c r="V37" s="43">
        <v>316</v>
      </c>
      <c r="W37" s="43">
        <v>330</v>
      </c>
      <c r="X37" s="43">
        <v>323</v>
      </c>
      <c r="Y37" s="43">
        <v>312</v>
      </c>
      <c r="Z37" s="43">
        <v>312</v>
      </c>
      <c r="AA37" s="43">
        <v>309</v>
      </c>
      <c r="AB37" s="43">
        <v>317</v>
      </c>
      <c r="AC37" s="43">
        <v>312</v>
      </c>
      <c r="AD37" s="43">
        <v>321</v>
      </c>
      <c r="AE37" s="43">
        <v>367</v>
      </c>
      <c r="AF37" s="43">
        <v>360</v>
      </c>
      <c r="AG37" s="43">
        <v>360</v>
      </c>
      <c r="AH37" s="43">
        <v>361</v>
      </c>
      <c r="AI37" s="43">
        <v>364</v>
      </c>
      <c r="AJ37" s="43">
        <v>382</v>
      </c>
      <c r="AK37" s="43">
        <v>382</v>
      </c>
      <c r="AL37" s="43">
        <v>373</v>
      </c>
      <c r="AM37" s="43">
        <v>348</v>
      </c>
      <c r="AN37" s="43">
        <v>348</v>
      </c>
      <c r="AO37" s="43">
        <v>335</v>
      </c>
      <c r="AP37" s="43">
        <v>335</v>
      </c>
      <c r="AQ37" s="43">
        <v>327</v>
      </c>
      <c r="AR37" s="43">
        <v>327</v>
      </c>
      <c r="AS37" s="43">
        <v>335</v>
      </c>
      <c r="AT37" s="43">
        <v>324</v>
      </c>
      <c r="AU37" s="43">
        <v>324</v>
      </c>
      <c r="AV37" s="43">
        <v>323</v>
      </c>
      <c r="AW37" s="43">
        <v>355</v>
      </c>
      <c r="AX37" s="43">
        <v>348</v>
      </c>
      <c r="AY37" s="43">
        <v>354</v>
      </c>
      <c r="AZ37" s="43">
        <v>340</v>
      </c>
      <c r="BA37" s="43">
        <v>337</v>
      </c>
      <c r="BB37" s="43">
        <v>337</v>
      </c>
      <c r="BC37" s="43">
        <v>349</v>
      </c>
      <c r="BD37" s="43">
        <v>356</v>
      </c>
      <c r="BE37" s="43">
        <v>378</v>
      </c>
      <c r="BF37" s="43">
        <v>375</v>
      </c>
      <c r="BG37" s="43">
        <v>363</v>
      </c>
      <c r="BH37" s="43">
        <v>363</v>
      </c>
      <c r="BI37" s="43">
        <v>363</v>
      </c>
      <c r="BJ37" s="43">
        <v>354</v>
      </c>
      <c r="BK37" s="43">
        <v>349</v>
      </c>
      <c r="BL37" s="43">
        <v>352</v>
      </c>
      <c r="BM37" s="43">
        <v>359</v>
      </c>
      <c r="BN37" s="43">
        <v>364</v>
      </c>
      <c r="BO37" s="43">
        <v>352</v>
      </c>
      <c r="BP37" s="43">
        <v>352</v>
      </c>
      <c r="BQ37" s="43">
        <v>352</v>
      </c>
      <c r="BR37" s="43">
        <v>376</v>
      </c>
      <c r="BS37" s="43">
        <v>383</v>
      </c>
      <c r="BT37" s="43">
        <v>383</v>
      </c>
      <c r="BU37" s="43">
        <v>363</v>
      </c>
      <c r="BV37" s="43">
        <v>363</v>
      </c>
      <c r="BW37" s="43">
        <v>363</v>
      </c>
      <c r="BX37" s="43">
        <v>351</v>
      </c>
      <c r="BY37" s="44">
        <v>354</v>
      </c>
      <c r="BZ37" s="4">
        <v>339</v>
      </c>
      <c r="CA37" s="4">
        <v>339</v>
      </c>
      <c r="CB37" s="4">
        <v>321</v>
      </c>
      <c r="CC37" s="4">
        <v>318</v>
      </c>
      <c r="CD37" s="4">
        <v>318</v>
      </c>
      <c r="CE37" s="4">
        <v>322</v>
      </c>
      <c r="CF37" s="4">
        <v>323</v>
      </c>
      <c r="CG37" s="4">
        <v>312</v>
      </c>
      <c r="CH37" s="4">
        <v>308</v>
      </c>
      <c r="CI37" s="4">
        <v>298</v>
      </c>
      <c r="CJ37" s="4">
        <v>288</v>
      </c>
      <c r="CK37" s="4">
        <v>288</v>
      </c>
      <c r="CL37" s="4">
        <v>332</v>
      </c>
      <c r="CM37" s="4">
        <v>336</v>
      </c>
      <c r="CN37" s="4">
        <v>327</v>
      </c>
      <c r="CO37" s="4">
        <v>326</v>
      </c>
      <c r="CP37" s="4">
        <v>327</v>
      </c>
      <c r="CQ37" s="4">
        <v>324</v>
      </c>
      <c r="CR37" s="4">
        <v>324</v>
      </c>
      <c r="CS37" s="4">
        <v>318</v>
      </c>
      <c r="CT37" s="4">
        <v>328</v>
      </c>
      <c r="CU37" s="4">
        <v>318</v>
      </c>
      <c r="CV37" s="4">
        <v>321</v>
      </c>
      <c r="CW37" s="4">
        <v>301</v>
      </c>
      <c r="CX37" s="4">
        <v>293</v>
      </c>
      <c r="CY37" s="4">
        <v>293</v>
      </c>
      <c r="CZ37" s="4">
        <v>292</v>
      </c>
      <c r="DA37" s="4">
        <v>307</v>
      </c>
      <c r="DB37" s="4">
        <v>299</v>
      </c>
      <c r="DC37" s="4">
        <v>299</v>
      </c>
      <c r="DD37" s="4">
        <v>279</v>
      </c>
      <c r="DE37" s="4">
        <v>277</v>
      </c>
      <c r="DF37" s="4">
        <v>277</v>
      </c>
      <c r="DG37" s="4">
        <v>279</v>
      </c>
      <c r="DH37" s="4">
        <v>291</v>
      </c>
      <c r="DI37" s="4">
        <v>287</v>
      </c>
      <c r="DJ37" s="4">
        <v>285</v>
      </c>
      <c r="DK37" s="4">
        <v>284</v>
      </c>
      <c r="DL37" s="4">
        <v>281</v>
      </c>
      <c r="DM37" s="4">
        <v>281</v>
      </c>
      <c r="DN37" s="4">
        <v>278</v>
      </c>
      <c r="DO37" s="4">
        <v>289</v>
      </c>
      <c r="DP37" s="4">
        <v>280</v>
      </c>
      <c r="DQ37" s="4">
        <v>300</v>
      </c>
      <c r="DR37" s="4">
        <v>294</v>
      </c>
      <c r="DS37" s="4">
        <v>290</v>
      </c>
      <c r="DT37" s="4">
        <v>290</v>
      </c>
      <c r="DU37" s="4">
        <v>300</v>
      </c>
      <c r="DV37" s="4">
        <v>322</v>
      </c>
      <c r="DW37" s="4">
        <v>324</v>
      </c>
      <c r="DX37" s="4">
        <v>332</v>
      </c>
      <c r="DY37" s="4">
        <v>325</v>
      </c>
      <c r="DZ37" s="4">
        <v>318</v>
      </c>
      <c r="EA37" s="4">
        <v>318</v>
      </c>
      <c r="EB37" s="4">
        <v>304</v>
      </c>
      <c r="EC37" s="4">
        <v>332</v>
      </c>
      <c r="ED37" s="4">
        <v>328</v>
      </c>
      <c r="EE37" s="4">
        <v>328</v>
      </c>
      <c r="EF37" s="4">
        <v>342</v>
      </c>
      <c r="EG37" s="4">
        <v>327</v>
      </c>
      <c r="EH37" s="4">
        <v>327</v>
      </c>
      <c r="EI37" s="4">
        <v>323</v>
      </c>
      <c r="EJ37" s="4">
        <v>322</v>
      </c>
      <c r="EK37" s="4">
        <v>315</v>
      </c>
      <c r="EL37" s="4">
        <v>310</v>
      </c>
      <c r="EM37" s="4">
        <v>286</v>
      </c>
      <c r="EN37" s="4">
        <v>276</v>
      </c>
      <c r="EO37" s="4">
        <v>276</v>
      </c>
      <c r="EP37" s="4">
        <v>269</v>
      </c>
      <c r="EQ37" s="4">
        <v>271</v>
      </c>
      <c r="ER37" s="4">
        <v>279</v>
      </c>
      <c r="ES37" s="4">
        <v>268</v>
      </c>
      <c r="ET37" s="4">
        <v>260</v>
      </c>
      <c r="EU37" s="4">
        <v>261</v>
      </c>
      <c r="EV37" s="4">
        <v>261</v>
      </c>
      <c r="EW37" s="4">
        <v>272</v>
      </c>
      <c r="EX37" s="4">
        <v>277</v>
      </c>
      <c r="EY37" s="4">
        <v>276</v>
      </c>
      <c r="EZ37" s="4">
        <v>273</v>
      </c>
      <c r="FA37" s="4">
        <v>280</v>
      </c>
      <c r="FB37" s="4">
        <v>279</v>
      </c>
      <c r="FC37" s="4">
        <v>279</v>
      </c>
      <c r="FD37" s="4">
        <v>280</v>
      </c>
      <c r="FE37" s="4">
        <v>283</v>
      </c>
      <c r="FF37" s="4">
        <v>267</v>
      </c>
      <c r="FG37" s="4">
        <v>269</v>
      </c>
      <c r="FH37" s="4">
        <v>306</v>
      </c>
      <c r="FI37" s="4">
        <v>299</v>
      </c>
      <c r="FJ37" s="4">
        <v>299</v>
      </c>
      <c r="FK37" s="4">
        <v>303</v>
      </c>
      <c r="FL37" s="4">
        <v>314</v>
      </c>
      <c r="FM37" s="4">
        <v>315</v>
      </c>
      <c r="FN37" s="4">
        <v>296</v>
      </c>
      <c r="FO37" s="4">
        <v>273</v>
      </c>
      <c r="FP37" s="4">
        <v>264</v>
      </c>
      <c r="FQ37" s="4">
        <v>264</v>
      </c>
      <c r="FR37" s="4">
        <v>272</v>
      </c>
      <c r="FS37" s="4">
        <v>269</v>
      </c>
      <c r="FT37" s="4">
        <v>265</v>
      </c>
      <c r="FU37" s="4">
        <v>264</v>
      </c>
      <c r="FV37" s="4">
        <v>277</v>
      </c>
      <c r="FW37" s="4">
        <v>270</v>
      </c>
      <c r="FX37" s="4">
        <v>270</v>
      </c>
      <c r="FY37" s="4">
        <v>268</v>
      </c>
      <c r="FZ37" s="4">
        <v>287</v>
      </c>
      <c r="GA37" s="4">
        <v>284</v>
      </c>
      <c r="GB37" s="4">
        <v>298</v>
      </c>
      <c r="GC37" s="4">
        <v>316</v>
      </c>
      <c r="GD37" s="4">
        <v>308</v>
      </c>
      <c r="GE37" s="4">
        <v>308</v>
      </c>
      <c r="GF37" s="4">
        <v>334</v>
      </c>
      <c r="GG37" s="4">
        <v>337</v>
      </c>
      <c r="GH37" s="4">
        <v>332</v>
      </c>
      <c r="GI37" s="4">
        <v>332</v>
      </c>
      <c r="GJ37" s="4">
        <v>327</v>
      </c>
      <c r="GK37" s="4">
        <v>320</v>
      </c>
      <c r="GL37" s="4">
        <v>320</v>
      </c>
      <c r="GM37" s="4">
        <v>318</v>
      </c>
      <c r="GN37" s="4">
        <v>321</v>
      </c>
      <c r="GO37" s="4">
        <v>385</v>
      </c>
      <c r="GP37" s="4">
        <v>384</v>
      </c>
      <c r="GQ37" s="4">
        <v>365</v>
      </c>
      <c r="GR37" s="4">
        <v>353</v>
      </c>
      <c r="GS37" s="4">
        <v>353</v>
      </c>
      <c r="GT37" s="4">
        <v>349</v>
      </c>
      <c r="GU37" s="4">
        <v>434</v>
      </c>
      <c r="GV37" s="4">
        <v>435</v>
      </c>
      <c r="GW37" s="4">
        <v>436</v>
      </c>
      <c r="GX37" s="4">
        <v>435</v>
      </c>
      <c r="GY37" s="4">
        <v>431</v>
      </c>
      <c r="GZ37" s="4">
        <v>431</v>
      </c>
      <c r="HA37" s="4">
        <v>425</v>
      </c>
      <c r="HB37" s="4">
        <v>425</v>
      </c>
      <c r="HC37" s="4">
        <v>421</v>
      </c>
      <c r="HD37" s="4">
        <v>434</v>
      </c>
      <c r="HE37" s="4">
        <v>439</v>
      </c>
      <c r="HF37" s="4">
        <v>436</v>
      </c>
      <c r="HG37" s="4">
        <v>436</v>
      </c>
      <c r="HH37" s="4">
        <v>438</v>
      </c>
      <c r="HI37" s="4">
        <v>438</v>
      </c>
      <c r="HJ37" s="4">
        <v>435</v>
      </c>
      <c r="HK37" s="4">
        <v>435</v>
      </c>
      <c r="HL37" s="4">
        <v>434</v>
      </c>
      <c r="HM37" s="4">
        <v>431</v>
      </c>
      <c r="HN37" s="4">
        <v>431</v>
      </c>
      <c r="HO37" s="4">
        <v>434</v>
      </c>
      <c r="HP37" s="4">
        <v>448</v>
      </c>
      <c r="HQ37" s="4">
        <v>547</v>
      </c>
      <c r="HR37" s="4">
        <v>546</v>
      </c>
      <c r="HS37" s="4">
        <v>560</v>
      </c>
      <c r="HT37" s="4">
        <v>554</v>
      </c>
      <c r="HU37" s="4">
        <v>554</v>
      </c>
      <c r="HV37" s="4">
        <v>554</v>
      </c>
      <c r="HW37" s="4">
        <v>578</v>
      </c>
      <c r="HX37" s="4">
        <v>591</v>
      </c>
      <c r="HY37" s="4">
        <v>651</v>
      </c>
      <c r="HZ37" s="4">
        <v>646</v>
      </c>
      <c r="IA37" s="4">
        <v>626</v>
      </c>
      <c r="IB37" s="4">
        <v>626</v>
      </c>
      <c r="IC37" s="4">
        <v>630</v>
      </c>
      <c r="ID37" s="4">
        <v>643</v>
      </c>
      <c r="IE37" s="4">
        <v>639</v>
      </c>
      <c r="IF37" s="4">
        <v>666</v>
      </c>
      <c r="IG37" s="4">
        <v>657</v>
      </c>
      <c r="IH37" s="4">
        <v>649</v>
      </c>
      <c r="II37" s="4">
        <v>649</v>
      </c>
      <c r="IJ37" s="4">
        <v>650</v>
      </c>
      <c r="IK37" s="4">
        <v>653</v>
      </c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15"/>
    </row>
    <row r="38" spans="1:384" x14ac:dyDescent="0.6">
      <c r="A38" s="141" t="s">
        <v>70</v>
      </c>
      <c r="B38" s="301"/>
      <c r="C38" s="322"/>
      <c r="D38" s="300" t="s">
        <v>18</v>
      </c>
      <c r="E38" s="21">
        <v>12</v>
      </c>
      <c r="F38" s="294"/>
      <c r="G38" s="47" t="s">
        <v>50</v>
      </c>
      <c r="H38" s="54">
        <v>666</v>
      </c>
      <c r="I38" s="6">
        <v>478</v>
      </c>
      <c r="J38" s="32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4">
        <v>442</v>
      </c>
      <c r="Q38" s="9">
        <v>54</v>
      </c>
      <c r="R38" s="7"/>
      <c r="S38" s="42">
        <v>228</v>
      </c>
      <c r="T38" s="43">
        <v>228</v>
      </c>
      <c r="U38" s="43">
        <v>230</v>
      </c>
      <c r="V38" s="43">
        <v>232</v>
      </c>
      <c r="W38" s="43">
        <v>231</v>
      </c>
      <c r="X38" s="43">
        <v>227</v>
      </c>
      <c r="Y38" s="43">
        <v>223</v>
      </c>
      <c r="Z38" s="43">
        <v>223</v>
      </c>
      <c r="AA38" s="43">
        <v>220</v>
      </c>
      <c r="AB38" s="43">
        <v>242</v>
      </c>
      <c r="AC38" s="43">
        <v>246</v>
      </c>
      <c r="AD38" s="43">
        <v>248</v>
      </c>
      <c r="AE38" s="43">
        <v>279</v>
      </c>
      <c r="AF38" s="43">
        <v>272</v>
      </c>
      <c r="AG38" s="43">
        <v>272</v>
      </c>
      <c r="AH38" s="43">
        <v>284</v>
      </c>
      <c r="AI38" s="43">
        <v>283</v>
      </c>
      <c r="AJ38" s="43">
        <v>305</v>
      </c>
      <c r="AK38" s="43">
        <v>313</v>
      </c>
      <c r="AL38" s="43">
        <v>307</v>
      </c>
      <c r="AM38" s="43">
        <v>305</v>
      </c>
      <c r="AN38" s="43">
        <v>305</v>
      </c>
      <c r="AO38" s="43">
        <v>326</v>
      </c>
      <c r="AP38" s="43">
        <v>326</v>
      </c>
      <c r="AQ38" s="43">
        <v>350</v>
      </c>
      <c r="AR38" s="43">
        <v>350</v>
      </c>
      <c r="AS38" s="43">
        <v>346</v>
      </c>
      <c r="AT38" s="43">
        <v>332</v>
      </c>
      <c r="AU38" s="43">
        <v>332</v>
      </c>
      <c r="AV38" s="43">
        <v>324</v>
      </c>
      <c r="AW38" s="43">
        <v>328</v>
      </c>
      <c r="AX38" s="43">
        <v>387</v>
      </c>
      <c r="AY38" s="43">
        <v>388</v>
      </c>
      <c r="AZ38" s="43">
        <v>400</v>
      </c>
      <c r="BA38" s="43">
        <v>393</v>
      </c>
      <c r="BB38" s="43">
        <v>393</v>
      </c>
      <c r="BC38" s="43">
        <v>396</v>
      </c>
      <c r="BD38" s="43">
        <v>404</v>
      </c>
      <c r="BE38" s="43">
        <v>434</v>
      </c>
      <c r="BF38" s="43">
        <v>432</v>
      </c>
      <c r="BG38" s="43">
        <v>418</v>
      </c>
      <c r="BH38" s="43">
        <v>418</v>
      </c>
      <c r="BI38" s="43">
        <v>418</v>
      </c>
      <c r="BJ38" s="43">
        <v>413</v>
      </c>
      <c r="BK38" s="43">
        <v>411</v>
      </c>
      <c r="BL38" s="43">
        <v>400</v>
      </c>
      <c r="BM38" s="43">
        <v>398</v>
      </c>
      <c r="BN38" s="43">
        <v>378</v>
      </c>
      <c r="BO38" s="43">
        <v>347</v>
      </c>
      <c r="BP38" s="43">
        <v>347</v>
      </c>
      <c r="BQ38" s="43">
        <v>346</v>
      </c>
      <c r="BR38" s="43">
        <v>391</v>
      </c>
      <c r="BS38" s="43">
        <v>438</v>
      </c>
      <c r="BT38" s="43">
        <v>434</v>
      </c>
      <c r="BU38" s="43">
        <v>431</v>
      </c>
      <c r="BV38" s="43">
        <v>427</v>
      </c>
      <c r="BW38" s="43">
        <v>427</v>
      </c>
      <c r="BX38" s="43">
        <v>422</v>
      </c>
      <c r="BY38" s="44">
        <v>421</v>
      </c>
      <c r="BZ38" s="4">
        <v>413</v>
      </c>
      <c r="CA38" s="4">
        <v>413</v>
      </c>
      <c r="CB38" s="4">
        <v>401</v>
      </c>
      <c r="CC38" s="4">
        <v>392</v>
      </c>
      <c r="CD38" s="4">
        <v>392</v>
      </c>
      <c r="CE38" s="4">
        <v>384</v>
      </c>
      <c r="CF38" s="4">
        <v>445</v>
      </c>
      <c r="CG38" s="4">
        <v>424</v>
      </c>
      <c r="CH38" s="4">
        <v>409</v>
      </c>
      <c r="CI38" s="4">
        <v>425</v>
      </c>
      <c r="CJ38" s="4">
        <v>417</v>
      </c>
      <c r="CK38" s="4">
        <v>417</v>
      </c>
      <c r="CL38" s="4">
        <v>418</v>
      </c>
      <c r="CM38" s="4">
        <v>418</v>
      </c>
      <c r="CN38" s="4">
        <v>439</v>
      </c>
      <c r="CO38" s="4">
        <v>442</v>
      </c>
      <c r="CP38" s="4">
        <v>450</v>
      </c>
      <c r="CQ38" s="4">
        <v>443</v>
      </c>
      <c r="CR38" s="4">
        <v>443</v>
      </c>
      <c r="CS38" s="4">
        <v>441</v>
      </c>
      <c r="CT38" s="4">
        <v>441</v>
      </c>
      <c r="CU38" s="4">
        <v>427</v>
      </c>
      <c r="CV38" s="4">
        <v>430</v>
      </c>
      <c r="CW38" s="4">
        <v>419</v>
      </c>
      <c r="CX38" s="4">
        <v>415</v>
      </c>
      <c r="CY38" s="4">
        <v>415</v>
      </c>
      <c r="CZ38" s="4">
        <v>414</v>
      </c>
      <c r="DA38" s="4">
        <v>417</v>
      </c>
      <c r="DB38" s="4">
        <v>404</v>
      </c>
      <c r="DC38" s="4">
        <v>425</v>
      </c>
      <c r="DD38" s="4">
        <v>413</v>
      </c>
      <c r="DE38" s="4">
        <v>404</v>
      </c>
      <c r="DF38" s="4">
        <v>404</v>
      </c>
      <c r="DG38" s="4">
        <v>398</v>
      </c>
      <c r="DH38" s="4">
        <v>407</v>
      </c>
      <c r="DI38" s="4">
        <v>390</v>
      </c>
      <c r="DJ38" s="4">
        <v>418</v>
      </c>
      <c r="DK38" s="4">
        <v>397</v>
      </c>
      <c r="DL38" s="4">
        <v>378</v>
      </c>
      <c r="DM38" s="4">
        <v>378</v>
      </c>
      <c r="DN38" s="4">
        <v>390</v>
      </c>
      <c r="DO38" s="4">
        <v>399</v>
      </c>
      <c r="DP38" s="4">
        <v>380</v>
      </c>
      <c r="DQ38" s="4">
        <v>435</v>
      </c>
      <c r="DR38" s="4">
        <v>442</v>
      </c>
      <c r="DS38" s="4">
        <v>432</v>
      </c>
      <c r="DT38" s="4">
        <v>432</v>
      </c>
      <c r="DU38" s="4">
        <v>420</v>
      </c>
      <c r="DV38" s="4">
        <v>431</v>
      </c>
      <c r="DW38" s="4">
        <v>426</v>
      </c>
      <c r="DX38" s="4">
        <v>426</v>
      </c>
      <c r="DY38" s="4">
        <v>417</v>
      </c>
      <c r="DZ38" s="4">
        <v>399</v>
      </c>
      <c r="EA38" s="4">
        <v>399</v>
      </c>
      <c r="EB38" s="4">
        <v>373</v>
      </c>
      <c r="EC38" s="4">
        <v>387</v>
      </c>
      <c r="ED38" s="4">
        <v>395</v>
      </c>
      <c r="EE38" s="4">
        <v>395</v>
      </c>
      <c r="EF38" s="4">
        <v>419</v>
      </c>
      <c r="EG38" s="4">
        <v>396</v>
      </c>
      <c r="EH38" s="4">
        <v>396</v>
      </c>
      <c r="EI38" s="4">
        <v>387</v>
      </c>
      <c r="EJ38" s="4">
        <v>399</v>
      </c>
      <c r="EK38" s="4">
        <v>378</v>
      </c>
      <c r="EL38" s="4">
        <v>379</v>
      </c>
      <c r="EM38" s="4">
        <v>357</v>
      </c>
      <c r="EN38" s="4">
        <v>339</v>
      </c>
      <c r="EO38" s="4">
        <v>339</v>
      </c>
      <c r="EP38" s="4">
        <v>327</v>
      </c>
      <c r="EQ38" s="4">
        <v>321</v>
      </c>
      <c r="ER38" s="4">
        <v>331</v>
      </c>
      <c r="ES38" s="4">
        <v>356</v>
      </c>
      <c r="ET38" s="4">
        <v>369</v>
      </c>
      <c r="EU38" s="4">
        <v>357</v>
      </c>
      <c r="EV38" s="4">
        <v>357</v>
      </c>
      <c r="EW38" s="4">
        <v>362</v>
      </c>
      <c r="EX38" s="4">
        <v>376</v>
      </c>
      <c r="EY38" s="4">
        <v>355</v>
      </c>
      <c r="EZ38" s="4">
        <v>365</v>
      </c>
      <c r="FA38" s="4">
        <v>344</v>
      </c>
      <c r="FB38" s="4">
        <v>330</v>
      </c>
      <c r="FC38" s="4">
        <v>330</v>
      </c>
      <c r="FD38" s="4">
        <v>329</v>
      </c>
      <c r="FE38" s="4">
        <v>369</v>
      </c>
      <c r="FF38" s="4">
        <v>375</v>
      </c>
      <c r="FG38" s="4">
        <v>397</v>
      </c>
      <c r="FH38" s="4">
        <v>384</v>
      </c>
      <c r="FI38" s="4">
        <v>372</v>
      </c>
      <c r="FJ38" s="4">
        <v>372</v>
      </c>
      <c r="FK38" s="4">
        <v>368</v>
      </c>
      <c r="FL38" s="4">
        <v>382</v>
      </c>
      <c r="FM38" s="4">
        <v>399</v>
      </c>
      <c r="FN38" s="4">
        <v>386</v>
      </c>
      <c r="FO38" s="4">
        <v>380</v>
      </c>
      <c r="FP38" s="4">
        <v>244</v>
      </c>
      <c r="FQ38" s="4">
        <v>244</v>
      </c>
      <c r="FR38" s="4">
        <v>298</v>
      </c>
      <c r="FS38" s="4">
        <v>317</v>
      </c>
      <c r="FT38" s="4">
        <v>349</v>
      </c>
      <c r="FU38" s="4">
        <v>366</v>
      </c>
      <c r="FV38" s="4">
        <v>362</v>
      </c>
      <c r="FW38" s="4">
        <v>334</v>
      </c>
      <c r="FX38" s="4">
        <v>334</v>
      </c>
      <c r="FY38" s="4">
        <v>338</v>
      </c>
      <c r="FZ38" s="4">
        <v>378</v>
      </c>
      <c r="GA38" s="4">
        <v>373</v>
      </c>
      <c r="GB38" s="4">
        <v>391</v>
      </c>
      <c r="GC38" s="4">
        <v>428</v>
      </c>
      <c r="GD38" s="4">
        <v>403</v>
      </c>
      <c r="GE38" s="4">
        <v>403</v>
      </c>
      <c r="GF38" s="4">
        <v>417</v>
      </c>
      <c r="GG38" s="4">
        <v>436</v>
      </c>
      <c r="GH38" s="4">
        <v>444</v>
      </c>
      <c r="GI38" s="4">
        <v>442</v>
      </c>
      <c r="GJ38" s="4">
        <v>401</v>
      </c>
      <c r="GK38" s="4">
        <v>392</v>
      </c>
      <c r="GL38" s="4">
        <v>392</v>
      </c>
      <c r="GM38" s="4">
        <v>378</v>
      </c>
      <c r="GN38" s="4">
        <v>407</v>
      </c>
      <c r="GO38" s="4">
        <v>412</v>
      </c>
      <c r="GP38" s="4">
        <v>416</v>
      </c>
      <c r="GQ38" s="4">
        <v>395</v>
      </c>
      <c r="GR38" s="4">
        <v>391</v>
      </c>
      <c r="GS38" s="4">
        <v>391</v>
      </c>
      <c r="GT38" s="4">
        <v>384</v>
      </c>
      <c r="GU38" s="4">
        <v>405</v>
      </c>
      <c r="GV38" s="4">
        <v>412</v>
      </c>
      <c r="GW38" s="4">
        <v>411</v>
      </c>
      <c r="GX38" s="4">
        <v>395</v>
      </c>
      <c r="GY38" s="4">
        <v>383</v>
      </c>
      <c r="GZ38" s="4">
        <v>383</v>
      </c>
      <c r="HA38" s="4">
        <v>386</v>
      </c>
      <c r="HB38" s="4">
        <v>388</v>
      </c>
      <c r="HC38" s="4">
        <v>375</v>
      </c>
      <c r="HD38" s="4">
        <v>402</v>
      </c>
      <c r="HE38" s="4">
        <v>366</v>
      </c>
      <c r="HF38" s="4">
        <v>350</v>
      </c>
      <c r="HG38" s="4">
        <v>350</v>
      </c>
      <c r="HH38" s="4">
        <v>354</v>
      </c>
      <c r="HI38" s="4">
        <v>371</v>
      </c>
      <c r="HJ38" s="4">
        <v>379</v>
      </c>
      <c r="HK38" s="4">
        <v>379</v>
      </c>
      <c r="HL38" s="4">
        <v>364</v>
      </c>
      <c r="HM38" s="4">
        <v>350</v>
      </c>
      <c r="HN38" s="4">
        <v>350</v>
      </c>
      <c r="HO38" s="4">
        <v>392</v>
      </c>
      <c r="HP38" s="4">
        <v>398</v>
      </c>
      <c r="HQ38" s="4">
        <v>355</v>
      </c>
      <c r="HR38" s="4">
        <v>400</v>
      </c>
      <c r="HS38" s="4">
        <v>398</v>
      </c>
      <c r="HT38" s="4">
        <v>395</v>
      </c>
      <c r="HU38" s="4">
        <v>395</v>
      </c>
      <c r="HV38" s="4">
        <v>396</v>
      </c>
      <c r="HW38" s="4">
        <v>404</v>
      </c>
      <c r="HX38" s="4">
        <v>401</v>
      </c>
      <c r="HY38" s="4">
        <v>401</v>
      </c>
      <c r="HZ38" s="4">
        <v>394</v>
      </c>
      <c r="IA38" s="4">
        <v>387</v>
      </c>
      <c r="IB38" s="4">
        <v>387</v>
      </c>
      <c r="IC38" s="4">
        <v>394</v>
      </c>
      <c r="ID38" s="4">
        <v>412</v>
      </c>
      <c r="IE38" s="4">
        <v>406</v>
      </c>
      <c r="IF38" s="4">
        <v>404</v>
      </c>
      <c r="IG38" s="4">
        <v>386</v>
      </c>
      <c r="IH38" s="4">
        <v>379</v>
      </c>
      <c r="II38" s="4">
        <v>379</v>
      </c>
      <c r="IJ38" s="4">
        <v>390</v>
      </c>
      <c r="IK38" s="4">
        <v>401</v>
      </c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15"/>
    </row>
    <row r="39" spans="1:384" x14ac:dyDescent="0.6">
      <c r="A39" s="141" t="s">
        <v>70</v>
      </c>
      <c r="B39" s="301"/>
      <c r="C39" s="322"/>
      <c r="D39" s="299"/>
      <c r="E39" s="21">
        <v>15</v>
      </c>
      <c r="F39" s="294"/>
      <c r="G39" s="47">
        <v>32</v>
      </c>
      <c r="H39" s="54">
        <v>666</v>
      </c>
      <c r="I39" s="6">
        <v>766</v>
      </c>
      <c r="J39" s="32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4">
        <v>766</v>
      </c>
      <c r="Q39" s="9">
        <v>0</v>
      </c>
      <c r="R39" s="7"/>
      <c r="S39" s="42">
        <v>471</v>
      </c>
      <c r="T39" s="43">
        <v>471</v>
      </c>
      <c r="U39" s="43">
        <v>468</v>
      </c>
      <c r="V39" s="43">
        <v>503</v>
      </c>
      <c r="W39" s="43">
        <v>501</v>
      </c>
      <c r="X39" s="43">
        <v>511</v>
      </c>
      <c r="Y39" s="43">
        <v>491</v>
      </c>
      <c r="Z39" s="43">
        <v>491</v>
      </c>
      <c r="AA39" s="43">
        <v>510</v>
      </c>
      <c r="AB39" s="43">
        <v>526</v>
      </c>
      <c r="AC39" s="43">
        <v>523</v>
      </c>
      <c r="AD39" s="43">
        <v>538</v>
      </c>
      <c r="AE39" s="43">
        <v>549</v>
      </c>
      <c r="AF39" s="43">
        <v>540</v>
      </c>
      <c r="AG39" s="43">
        <v>540</v>
      </c>
      <c r="AH39" s="43">
        <v>562</v>
      </c>
      <c r="AI39" s="43">
        <v>563</v>
      </c>
      <c r="AJ39" s="43">
        <v>572</v>
      </c>
      <c r="AK39" s="43">
        <v>605</v>
      </c>
      <c r="AL39" s="43">
        <v>602</v>
      </c>
      <c r="AM39" s="43">
        <v>599</v>
      </c>
      <c r="AN39" s="43">
        <v>599</v>
      </c>
      <c r="AO39" s="43">
        <v>610</v>
      </c>
      <c r="AP39" s="43">
        <v>610</v>
      </c>
      <c r="AQ39" s="43">
        <v>604</v>
      </c>
      <c r="AR39" s="43">
        <v>604</v>
      </c>
      <c r="AS39" s="43">
        <v>607</v>
      </c>
      <c r="AT39" s="43">
        <v>602</v>
      </c>
      <c r="AU39" s="43">
        <v>602</v>
      </c>
      <c r="AV39" s="43">
        <v>602</v>
      </c>
      <c r="AW39" s="43">
        <v>604</v>
      </c>
      <c r="AX39" s="43">
        <v>597</v>
      </c>
      <c r="AY39" s="43">
        <v>599</v>
      </c>
      <c r="AZ39" s="43">
        <v>594</v>
      </c>
      <c r="BA39" s="43">
        <v>579</v>
      </c>
      <c r="BB39" s="43">
        <v>579</v>
      </c>
      <c r="BC39" s="43">
        <v>588</v>
      </c>
      <c r="BD39" s="43">
        <v>593</v>
      </c>
      <c r="BE39" s="43">
        <v>583</v>
      </c>
      <c r="BF39" s="43">
        <v>584</v>
      </c>
      <c r="BG39" s="43">
        <v>576</v>
      </c>
      <c r="BH39" s="43">
        <v>576</v>
      </c>
      <c r="BI39" s="43">
        <v>576</v>
      </c>
      <c r="BJ39" s="43">
        <v>566</v>
      </c>
      <c r="BK39" s="43">
        <v>568</v>
      </c>
      <c r="BL39" s="43">
        <v>555</v>
      </c>
      <c r="BM39" s="43">
        <v>566</v>
      </c>
      <c r="BN39" s="43">
        <v>563</v>
      </c>
      <c r="BO39" s="43">
        <v>552</v>
      </c>
      <c r="BP39" s="43">
        <v>552</v>
      </c>
      <c r="BQ39" s="43">
        <v>553</v>
      </c>
      <c r="BR39" s="43">
        <v>584</v>
      </c>
      <c r="BS39" s="43">
        <v>564</v>
      </c>
      <c r="BT39" s="43">
        <v>563</v>
      </c>
      <c r="BU39" s="43">
        <v>545</v>
      </c>
      <c r="BV39" s="43">
        <v>539</v>
      </c>
      <c r="BW39" s="43">
        <v>539</v>
      </c>
      <c r="BX39" s="43">
        <v>557</v>
      </c>
      <c r="BY39" s="44">
        <v>593</v>
      </c>
      <c r="BZ39" s="4">
        <v>584</v>
      </c>
      <c r="CA39" s="4">
        <v>584</v>
      </c>
      <c r="CB39" s="4">
        <v>567</v>
      </c>
      <c r="CC39" s="4">
        <v>551</v>
      </c>
      <c r="CD39" s="4">
        <v>551</v>
      </c>
      <c r="CE39" s="4">
        <v>551</v>
      </c>
      <c r="CF39" s="4">
        <v>562</v>
      </c>
      <c r="CG39" s="4">
        <v>531</v>
      </c>
      <c r="CH39" s="4">
        <v>530</v>
      </c>
      <c r="CI39" s="4">
        <v>518</v>
      </c>
      <c r="CJ39" s="4">
        <v>505</v>
      </c>
      <c r="CK39" s="4">
        <v>505</v>
      </c>
      <c r="CL39" s="4">
        <v>551</v>
      </c>
      <c r="CM39" s="4">
        <v>628</v>
      </c>
      <c r="CN39" s="4">
        <v>617</v>
      </c>
      <c r="CO39" s="4">
        <v>618</v>
      </c>
      <c r="CP39" s="4">
        <v>601</v>
      </c>
      <c r="CQ39" s="4">
        <v>597</v>
      </c>
      <c r="CR39" s="4">
        <v>597</v>
      </c>
      <c r="CS39" s="4">
        <v>591</v>
      </c>
      <c r="CT39" s="4">
        <v>591</v>
      </c>
      <c r="CU39" s="4">
        <v>567</v>
      </c>
      <c r="CV39" s="4">
        <v>588</v>
      </c>
      <c r="CW39" s="4">
        <v>573</v>
      </c>
      <c r="CX39" s="4">
        <v>557</v>
      </c>
      <c r="CY39" s="4">
        <v>557</v>
      </c>
      <c r="CZ39" s="4">
        <v>556</v>
      </c>
      <c r="DA39" s="4">
        <v>562</v>
      </c>
      <c r="DB39" s="4">
        <v>548</v>
      </c>
      <c r="DC39" s="4">
        <v>557</v>
      </c>
      <c r="DD39" s="4">
        <v>542</v>
      </c>
      <c r="DE39" s="4">
        <v>519</v>
      </c>
      <c r="DF39" s="4">
        <v>519</v>
      </c>
      <c r="DG39" s="4">
        <v>522</v>
      </c>
      <c r="DH39" s="4">
        <v>510</v>
      </c>
      <c r="DI39" s="4">
        <v>539</v>
      </c>
      <c r="DJ39" s="4">
        <v>535</v>
      </c>
      <c r="DK39" s="4">
        <v>518</v>
      </c>
      <c r="DL39" s="4">
        <v>510</v>
      </c>
      <c r="DM39" s="4">
        <v>510</v>
      </c>
      <c r="DN39" s="4">
        <v>495</v>
      </c>
      <c r="DO39" s="4">
        <v>562</v>
      </c>
      <c r="DP39" s="4">
        <v>548</v>
      </c>
      <c r="DQ39" s="4">
        <v>552</v>
      </c>
      <c r="DR39" s="4">
        <v>535</v>
      </c>
      <c r="DS39" s="4">
        <v>516</v>
      </c>
      <c r="DT39" s="4">
        <v>516</v>
      </c>
      <c r="DU39" s="4">
        <v>488</v>
      </c>
      <c r="DV39" s="4">
        <v>504</v>
      </c>
      <c r="DW39" s="4">
        <v>489</v>
      </c>
      <c r="DX39" s="4">
        <v>489</v>
      </c>
      <c r="DY39" s="4">
        <v>479</v>
      </c>
      <c r="DZ39" s="4">
        <v>466</v>
      </c>
      <c r="EA39" s="4">
        <v>466</v>
      </c>
      <c r="EB39" s="4">
        <v>472</v>
      </c>
      <c r="EC39" s="4">
        <v>477</v>
      </c>
      <c r="ED39" s="4">
        <v>467</v>
      </c>
      <c r="EE39" s="4">
        <v>533</v>
      </c>
      <c r="EF39" s="4">
        <v>516</v>
      </c>
      <c r="EG39" s="4">
        <v>495</v>
      </c>
      <c r="EH39" s="4">
        <v>495</v>
      </c>
      <c r="EI39" s="4">
        <v>489</v>
      </c>
      <c r="EJ39" s="4">
        <v>516</v>
      </c>
      <c r="EK39" s="4">
        <v>503</v>
      </c>
      <c r="EL39" s="4">
        <v>500</v>
      </c>
      <c r="EM39" s="4">
        <v>458</v>
      </c>
      <c r="EN39" s="4">
        <v>448</v>
      </c>
      <c r="EO39" s="4">
        <v>448</v>
      </c>
      <c r="EP39" s="4">
        <v>439</v>
      </c>
      <c r="EQ39" s="4">
        <v>438</v>
      </c>
      <c r="ER39" s="4">
        <v>440</v>
      </c>
      <c r="ES39" s="4">
        <v>453</v>
      </c>
      <c r="ET39" s="4">
        <v>471</v>
      </c>
      <c r="EU39" s="4">
        <v>454</v>
      </c>
      <c r="EV39" s="4">
        <v>454</v>
      </c>
      <c r="EW39" s="4">
        <v>477</v>
      </c>
      <c r="EX39" s="4">
        <v>539</v>
      </c>
      <c r="EY39" s="4">
        <v>529</v>
      </c>
      <c r="EZ39" s="4">
        <v>519</v>
      </c>
      <c r="FA39" s="4">
        <v>501</v>
      </c>
      <c r="FB39" s="4">
        <v>489</v>
      </c>
      <c r="FC39" s="4">
        <v>489</v>
      </c>
      <c r="FD39" s="4">
        <v>495</v>
      </c>
      <c r="FE39" s="4">
        <v>529</v>
      </c>
      <c r="FF39" s="4">
        <v>522</v>
      </c>
      <c r="FG39" s="4">
        <v>529</v>
      </c>
      <c r="FH39" s="4">
        <v>514</v>
      </c>
      <c r="FI39" s="4">
        <v>498</v>
      </c>
      <c r="FJ39" s="4">
        <v>498</v>
      </c>
      <c r="FK39" s="4">
        <v>508</v>
      </c>
      <c r="FL39" s="4">
        <v>510</v>
      </c>
      <c r="FM39" s="4">
        <v>520</v>
      </c>
      <c r="FN39" s="4">
        <v>514</v>
      </c>
      <c r="FO39" s="4">
        <v>472</v>
      </c>
      <c r="FP39" s="4">
        <v>477</v>
      </c>
      <c r="FQ39" s="4">
        <v>477</v>
      </c>
      <c r="FR39" s="4">
        <v>463</v>
      </c>
      <c r="FS39" s="4">
        <v>486</v>
      </c>
      <c r="FT39" s="4">
        <v>463</v>
      </c>
      <c r="FU39" s="4">
        <v>458</v>
      </c>
      <c r="FV39" s="4">
        <v>431</v>
      </c>
      <c r="FW39" s="4">
        <v>419</v>
      </c>
      <c r="FX39" s="4">
        <v>419</v>
      </c>
      <c r="FY39" s="4">
        <v>453</v>
      </c>
      <c r="FZ39" s="4">
        <v>459</v>
      </c>
      <c r="GA39" s="4">
        <v>460</v>
      </c>
      <c r="GB39" s="4">
        <v>457</v>
      </c>
      <c r="GC39" s="4">
        <v>452</v>
      </c>
      <c r="GD39" s="4">
        <v>436</v>
      </c>
      <c r="GE39" s="4">
        <v>436</v>
      </c>
      <c r="GF39" s="4">
        <v>428</v>
      </c>
      <c r="GG39" s="4">
        <v>428</v>
      </c>
      <c r="GH39" s="4">
        <v>431</v>
      </c>
      <c r="GI39" s="4">
        <v>451</v>
      </c>
      <c r="GJ39" s="4">
        <v>447</v>
      </c>
      <c r="GK39" s="4">
        <v>442</v>
      </c>
      <c r="GL39" s="4">
        <v>442</v>
      </c>
      <c r="GM39" s="4">
        <v>451</v>
      </c>
      <c r="GN39" s="4">
        <v>478</v>
      </c>
      <c r="GO39" s="4">
        <v>476</v>
      </c>
      <c r="GP39" s="4">
        <v>476</v>
      </c>
      <c r="GQ39" s="4">
        <v>467</v>
      </c>
      <c r="GR39" s="4">
        <v>458</v>
      </c>
      <c r="GS39" s="4">
        <v>458</v>
      </c>
      <c r="GT39" s="4">
        <v>443</v>
      </c>
      <c r="GU39" s="4">
        <v>444</v>
      </c>
      <c r="GV39" s="4">
        <v>431</v>
      </c>
      <c r="GW39" s="4">
        <v>430</v>
      </c>
      <c r="GX39" s="4">
        <v>410</v>
      </c>
      <c r="GY39" s="4">
        <v>398</v>
      </c>
      <c r="GZ39" s="4">
        <v>398</v>
      </c>
      <c r="HA39" s="4">
        <v>412</v>
      </c>
      <c r="HB39" s="4">
        <v>410</v>
      </c>
      <c r="HC39" s="4">
        <v>402</v>
      </c>
      <c r="HD39" s="4">
        <v>425</v>
      </c>
      <c r="HE39" s="4">
        <v>424</v>
      </c>
      <c r="HF39" s="4">
        <v>409</v>
      </c>
      <c r="HG39" s="4">
        <v>409</v>
      </c>
      <c r="HH39" s="4">
        <v>398</v>
      </c>
      <c r="HI39" s="4">
        <v>403</v>
      </c>
      <c r="HJ39" s="4">
        <v>395</v>
      </c>
      <c r="HK39" s="4">
        <v>396</v>
      </c>
      <c r="HL39" s="4">
        <v>377</v>
      </c>
      <c r="HM39" s="4">
        <v>373</v>
      </c>
      <c r="HN39" s="4">
        <v>373</v>
      </c>
      <c r="HO39" s="4">
        <v>376</v>
      </c>
      <c r="HP39" s="4">
        <v>374</v>
      </c>
      <c r="HQ39" s="4">
        <v>359</v>
      </c>
      <c r="HR39" s="4">
        <v>366</v>
      </c>
      <c r="HS39" s="4">
        <v>353</v>
      </c>
      <c r="HT39" s="4">
        <v>339</v>
      </c>
      <c r="HU39" s="4">
        <v>339</v>
      </c>
      <c r="HV39" s="4">
        <v>337</v>
      </c>
      <c r="HW39" s="4">
        <v>337</v>
      </c>
      <c r="HX39" s="4">
        <v>379</v>
      </c>
      <c r="HY39" s="4">
        <v>409</v>
      </c>
      <c r="HZ39" s="4">
        <v>391</v>
      </c>
      <c r="IA39" s="4">
        <v>387</v>
      </c>
      <c r="IB39" s="4">
        <v>387</v>
      </c>
      <c r="IC39" s="4">
        <v>409</v>
      </c>
      <c r="ID39" s="4">
        <v>409</v>
      </c>
      <c r="IE39" s="4">
        <v>393</v>
      </c>
      <c r="IF39" s="4">
        <v>443</v>
      </c>
      <c r="IG39" s="4">
        <v>439</v>
      </c>
      <c r="IH39" s="4">
        <v>437</v>
      </c>
      <c r="II39" s="4">
        <v>437</v>
      </c>
      <c r="IJ39" s="4">
        <v>438</v>
      </c>
      <c r="IK39" s="4">
        <v>462</v>
      </c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15"/>
    </row>
    <row r="40" spans="1:384" x14ac:dyDescent="0.6">
      <c r="A40" s="141" t="s">
        <v>70</v>
      </c>
      <c r="B40" s="301"/>
      <c r="C40" s="322"/>
      <c r="D40" s="300" t="s">
        <v>19</v>
      </c>
      <c r="E40" s="21">
        <v>11</v>
      </c>
      <c r="F40" s="294"/>
      <c r="G40" s="47">
        <v>25</v>
      </c>
      <c r="H40" s="54">
        <v>666</v>
      </c>
      <c r="I40" s="6">
        <v>672</v>
      </c>
      <c r="J40" s="32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4">
        <v>690</v>
      </c>
      <c r="Q40" s="9">
        <v>0</v>
      </c>
      <c r="R40" s="7"/>
      <c r="S40" s="42">
        <v>345</v>
      </c>
      <c r="T40" s="43">
        <v>345</v>
      </c>
      <c r="U40" s="43">
        <v>342</v>
      </c>
      <c r="V40" s="43">
        <v>359</v>
      </c>
      <c r="W40" s="43">
        <v>356</v>
      </c>
      <c r="X40" s="43">
        <v>311</v>
      </c>
      <c r="Y40" s="43">
        <v>301</v>
      </c>
      <c r="Z40" s="43">
        <v>301</v>
      </c>
      <c r="AA40" s="43">
        <v>307</v>
      </c>
      <c r="AB40" s="43">
        <v>363</v>
      </c>
      <c r="AC40" s="43">
        <v>364</v>
      </c>
      <c r="AD40" s="43">
        <v>376</v>
      </c>
      <c r="AE40" s="43">
        <v>388</v>
      </c>
      <c r="AF40" s="43">
        <v>366</v>
      </c>
      <c r="AG40" s="43">
        <v>366</v>
      </c>
      <c r="AH40" s="43">
        <v>375</v>
      </c>
      <c r="AI40" s="43">
        <v>385</v>
      </c>
      <c r="AJ40" s="43">
        <v>394</v>
      </c>
      <c r="AK40" s="43">
        <v>389</v>
      </c>
      <c r="AL40" s="43">
        <v>374</v>
      </c>
      <c r="AM40" s="43">
        <v>367</v>
      </c>
      <c r="AN40" s="43">
        <v>367</v>
      </c>
      <c r="AO40" s="43">
        <v>329</v>
      </c>
      <c r="AP40" s="43">
        <v>329</v>
      </c>
      <c r="AQ40" s="43">
        <v>326</v>
      </c>
      <c r="AR40" s="43">
        <v>326</v>
      </c>
      <c r="AS40" s="43">
        <v>320</v>
      </c>
      <c r="AT40" s="43">
        <v>319</v>
      </c>
      <c r="AU40" s="43">
        <v>319</v>
      </c>
      <c r="AV40" s="43">
        <v>318</v>
      </c>
      <c r="AW40" s="43">
        <v>316</v>
      </c>
      <c r="AX40" s="43">
        <v>312</v>
      </c>
      <c r="AY40" s="43">
        <v>311</v>
      </c>
      <c r="AZ40" s="43">
        <v>286</v>
      </c>
      <c r="BA40" s="43">
        <v>283</v>
      </c>
      <c r="BB40" s="43">
        <v>283</v>
      </c>
      <c r="BC40" s="43">
        <v>303</v>
      </c>
      <c r="BD40" s="43">
        <v>305</v>
      </c>
      <c r="BE40" s="43">
        <v>357</v>
      </c>
      <c r="BF40" s="43">
        <v>381</v>
      </c>
      <c r="BG40" s="43">
        <v>373</v>
      </c>
      <c r="BH40" s="43">
        <v>373</v>
      </c>
      <c r="BI40" s="43">
        <v>373</v>
      </c>
      <c r="BJ40" s="43">
        <v>366</v>
      </c>
      <c r="BK40" s="43">
        <v>357</v>
      </c>
      <c r="BL40" s="43">
        <v>352</v>
      </c>
      <c r="BM40" s="43">
        <v>352</v>
      </c>
      <c r="BN40" s="43">
        <v>310</v>
      </c>
      <c r="BO40" s="43">
        <v>303</v>
      </c>
      <c r="BP40" s="43">
        <v>303</v>
      </c>
      <c r="BQ40" s="43">
        <v>303</v>
      </c>
      <c r="BR40" s="43">
        <v>326</v>
      </c>
      <c r="BS40" s="43">
        <v>392</v>
      </c>
      <c r="BT40" s="43">
        <v>430</v>
      </c>
      <c r="BU40" s="43">
        <v>422</v>
      </c>
      <c r="BV40" s="43">
        <v>405</v>
      </c>
      <c r="BW40" s="43">
        <v>405</v>
      </c>
      <c r="BX40" s="43">
        <v>400</v>
      </c>
      <c r="BY40" s="44">
        <v>400</v>
      </c>
      <c r="BZ40" s="4">
        <v>389</v>
      </c>
      <c r="CA40" s="4">
        <v>389</v>
      </c>
      <c r="CB40" s="4">
        <v>317</v>
      </c>
      <c r="CC40" s="4">
        <v>312</v>
      </c>
      <c r="CD40" s="4">
        <v>312</v>
      </c>
      <c r="CE40" s="4">
        <v>304</v>
      </c>
      <c r="CF40" s="4">
        <v>320</v>
      </c>
      <c r="CG40" s="4">
        <v>315</v>
      </c>
      <c r="CH40" s="4">
        <v>315</v>
      </c>
      <c r="CI40" s="4">
        <v>319</v>
      </c>
      <c r="CJ40" s="4">
        <v>313</v>
      </c>
      <c r="CK40" s="4">
        <v>313</v>
      </c>
      <c r="CL40" s="4">
        <v>316</v>
      </c>
      <c r="CM40" s="4">
        <v>326</v>
      </c>
      <c r="CN40" s="4">
        <v>334</v>
      </c>
      <c r="CO40" s="4">
        <v>331</v>
      </c>
      <c r="CP40" s="4">
        <v>328</v>
      </c>
      <c r="CQ40" s="4">
        <v>319</v>
      </c>
      <c r="CR40" s="4">
        <v>319</v>
      </c>
      <c r="CS40" s="4">
        <v>316</v>
      </c>
      <c r="CT40" s="4">
        <v>318</v>
      </c>
      <c r="CU40" s="4">
        <v>319</v>
      </c>
      <c r="CV40" s="4">
        <v>319</v>
      </c>
      <c r="CW40" s="4">
        <v>323</v>
      </c>
      <c r="CX40" s="4">
        <v>317</v>
      </c>
      <c r="CY40" s="4">
        <v>317</v>
      </c>
      <c r="CZ40" s="4">
        <v>314</v>
      </c>
      <c r="DA40" s="4">
        <v>326</v>
      </c>
      <c r="DB40" s="4">
        <v>314</v>
      </c>
      <c r="DC40" s="4">
        <v>316</v>
      </c>
      <c r="DD40" s="4">
        <v>300</v>
      </c>
      <c r="DE40" s="4">
        <v>293</v>
      </c>
      <c r="DF40" s="4">
        <v>293</v>
      </c>
      <c r="DG40" s="4">
        <v>281</v>
      </c>
      <c r="DH40" s="4">
        <v>271</v>
      </c>
      <c r="DI40" s="4">
        <v>267</v>
      </c>
      <c r="DJ40" s="4">
        <v>269</v>
      </c>
      <c r="DK40" s="4">
        <v>259</v>
      </c>
      <c r="DL40" s="4">
        <v>238</v>
      </c>
      <c r="DM40" s="4">
        <v>238</v>
      </c>
      <c r="DN40" s="4">
        <v>229</v>
      </c>
      <c r="DO40" s="4">
        <v>247</v>
      </c>
      <c r="DP40" s="4">
        <v>239</v>
      </c>
      <c r="DQ40" s="4">
        <v>270</v>
      </c>
      <c r="DR40" s="4">
        <v>297</v>
      </c>
      <c r="DS40" s="4">
        <v>280</v>
      </c>
      <c r="DT40" s="4">
        <v>280</v>
      </c>
      <c r="DU40" s="4">
        <v>279</v>
      </c>
      <c r="DV40" s="4">
        <v>278</v>
      </c>
      <c r="DW40" s="4">
        <v>289</v>
      </c>
      <c r="DX40" s="4">
        <v>289</v>
      </c>
      <c r="DY40" s="4">
        <v>271</v>
      </c>
      <c r="DZ40" s="4">
        <v>255</v>
      </c>
      <c r="EA40" s="4">
        <v>255</v>
      </c>
      <c r="EB40" s="4">
        <v>260</v>
      </c>
      <c r="EC40" s="4">
        <v>258</v>
      </c>
      <c r="ED40" s="4">
        <v>283</v>
      </c>
      <c r="EE40" s="4">
        <v>290</v>
      </c>
      <c r="EF40" s="4">
        <v>287</v>
      </c>
      <c r="EG40" s="4">
        <v>275</v>
      </c>
      <c r="EH40" s="4">
        <v>275</v>
      </c>
      <c r="EI40" s="4">
        <v>268</v>
      </c>
      <c r="EJ40" s="4">
        <v>313</v>
      </c>
      <c r="EK40" s="4">
        <v>301</v>
      </c>
      <c r="EL40" s="4">
        <v>286</v>
      </c>
      <c r="EM40" s="4">
        <v>276</v>
      </c>
      <c r="EN40" s="4">
        <v>240</v>
      </c>
      <c r="EO40" s="4">
        <v>240</v>
      </c>
      <c r="EP40" s="4">
        <v>231</v>
      </c>
      <c r="EQ40" s="4">
        <v>226</v>
      </c>
      <c r="ER40" s="4">
        <v>223</v>
      </c>
      <c r="ES40" s="4">
        <v>225</v>
      </c>
      <c r="ET40" s="4">
        <v>241</v>
      </c>
      <c r="EU40" s="4">
        <v>233</v>
      </c>
      <c r="EV40" s="4">
        <v>233</v>
      </c>
      <c r="EW40" s="4">
        <v>245</v>
      </c>
      <c r="EX40" s="4">
        <v>267</v>
      </c>
      <c r="EY40" s="4">
        <v>279</v>
      </c>
      <c r="EZ40" s="4">
        <v>324</v>
      </c>
      <c r="FA40" s="4">
        <v>316</v>
      </c>
      <c r="FB40" s="4">
        <v>313</v>
      </c>
      <c r="FC40" s="4">
        <v>313</v>
      </c>
      <c r="FD40" s="4">
        <v>318</v>
      </c>
      <c r="FE40" s="4">
        <v>317</v>
      </c>
      <c r="FF40" s="4">
        <v>306</v>
      </c>
      <c r="FG40" s="4">
        <v>300</v>
      </c>
      <c r="FH40" s="4">
        <v>285</v>
      </c>
      <c r="FI40" s="4">
        <v>270</v>
      </c>
      <c r="FJ40" s="4">
        <v>270</v>
      </c>
      <c r="FK40" s="4">
        <v>312</v>
      </c>
      <c r="FL40" s="4">
        <v>390</v>
      </c>
      <c r="FM40" s="4">
        <v>431</v>
      </c>
      <c r="FN40" s="4">
        <v>426</v>
      </c>
      <c r="FO40" s="4">
        <v>406</v>
      </c>
      <c r="FP40" s="4">
        <v>376</v>
      </c>
      <c r="FQ40" s="4">
        <v>376</v>
      </c>
      <c r="FR40" s="4">
        <v>398</v>
      </c>
      <c r="FS40" s="4">
        <v>382</v>
      </c>
      <c r="FT40" s="4">
        <v>350</v>
      </c>
      <c r="FU40" s="4">
        <v>319</v>
      </c>
      <c r="FV40" s="4">
        <v>310</v>
      </c>
      <c r="FW40" s="4">
        <v>296</v>
      </c>
      <c r="FX40" s="4">
        <v>296</v>
      </c>
      <c r="FY40" s="4">
        <v>263</v>
      </c>
      <c r="FZ40" s="4">
        <v>263</v>
      </c>
      <c r="GA40" s="4">
        <v>255</v>
      </c>
      <c r="GB40" s="4">
        <v>276</v>
      </c>
      <c r="GC40" s="4">
        <v>312</v>
      </c>
      <c r="GD40" s="4">
        <v>306</v>
      </c>
      <c r="GE40" s="4">
        <v>306</v>
      </c>
      <c r="GF40" s="4">
        <v>322</v>
      </c>
      <c r="GG40" s="4">
        <v>319</v>
      </c>
      <c r="GH40" s="4">
        <v>311</v>
      </c>
      <c r="GI40" s="4">
        <v>321</v>
      </c>
      <c r="GJ40" s="4">
        <v>300</v>
      </c>
      <c r="GK40" s="4">
        <v>284</v>
      </c>
      <c r="GL40" s="4">
        <v>284</v>
      </c>
      <c r="GM40" s="4">
        <v>285</v>
      </c>
      <c r="GN40" s="4">
        <v>298</v>
      </c>
      <c r="GO40" s="4">
        <v>310</v>
      </c>
      <c r="GP40" s="4">
        <v>360</v>
      </c>
      <c r="GQ40" s="4">
        <v>345</v>
      </c>
      <c r="GR40" s="4">
        <v>340</v>
      </c>
      <c r="GS40" s="4">
        <v>340</v>
      </c>
      <c r="GT40" s="4">
        <v>328</v>
      </c>
      <c r="GU40" s="4">
        <v>391</v>
      </c>
      <c r="GV40" s="4">
        <v>421</v>
      </c>
      <c r="GW40" s="4">
        <v>415</v>
      </c>
      <c r="GX40" s="4">
        <v>411</v>
      </c>
      <c r="GY40" s="4">
        <v>408</v>
      </c>
      <c r="GZ40" s="4">
        <v>408</v>
      </c>
      <c r="HA40" s="4">
        <v>414</v>
      </c>
      <c r="HB40" s="4">
        <v>441</v>
      </c>
      <c r="HC40" s="4">
        <v>435</v>
      </c>
      <c r="HD40" s="4">
        <v>479</v>
      </c>
      <c r="HE40" s="4">
        <v>512</v>
      </c>
      <c r="HF40" s="4">
        <v>509</v>
      </c>
      <c r="HG40" s="4">
        <v>509</v>
      </c>
      <c r="HH40" s="4">
        <v>508</v>
      </c>
      <c r="HI40" s="4">
        <v>509</v>
      </c>
      <c r="HJ40" s="4">
        <v>529</v>
      </c>
      <c r="HK40" s="4">
        <v>529</v>
      </c>
      <c r="HL40" s="4">
        <v>510</v>
      </c>
      <c r="HM40" s="4">
        <v>514</v>
      </c>
      <c r="HN40" s="4">
        <v>514</v>
      </c>
      <c r="HO40" s="4">
        <v>538</v>
      </c>
      <c r="HP40" s="4">
        <v>542</v>
      </c>
      <c r="HQ40" s="4">
        <v>547</v>
      </c>
      <c r="HR40" s="4">
        <v>545</v>
      </c>
      <c r="HS40" s="4">
        <v>537</v>
      </c>
      <c r="HT40" s="4">
        <v>536</v>
      </c>
      <c r="HU40" s="4">
        <v>536</v>
      </c>
      <c r="HV40" s="4">
        <v>541</v>
      </c>
      <c r="HW40" s="4">
        <v>541</v>
      </c>
      <c r="HX40" s="4">
        <v>536</v>
      </c>
      <c r="HY40" s="4">
        <v>536</v>
      </c>
      <c r="HZ40" s="4">
        <v>510</v>
      </c>
      <c r="IA40" s="4">
        <v>504</v>
      </c>
      <c r="IB40" s="4">
        <v>504</v>
      </c>
      <c r="IC40" s="4">
        <v>505</v>
      </c>
      <c r="ID40" s="4">
        <v>522</v>
      </c>
      <c r="IE40" s="4">
        <v>513</v>
      </c>
      <c r="IF40" s="4">
        <v>566</v>
      </c>
      <c r="IG40" s="4">
        <v>555</v>
      </c>
      <c r="IH40" s="4">
        <v>547</v>
      </c>
      <c r="II40" s="4">
        <v>547</v>
      </c>
      <c r="IJ40" s="4">
        <v>546</v>
      </c>
      <c r="IK40" s="4">
        <v>566</v>
      </c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15"/>
    </row>
    <row r="41" spans="1:384" x14ac:dyDescent="0.6">
      <c r="A41" s="141" t="s">
        <v>70</v>
      </c>
      <c r="B41" s="301"/>
      <c r="C41" s="322"/>
      <c r="D41" s="299"/>
      <c r="E41" s="21">
        <v>14</v>
      </c>
      <c r="F41" s="294"/>
      <c r="G41" s="47">
        <v>21</v>
      </c>
      <c r="H41" s="54">
        <v>666</v>
      </c>
      <c r="I41" s="6">
        <v>766</v>
      </c>
      <c r="J41" s="32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4">
        <v>766</v>
      </c>
      <c r="Q41" s="9">
        <v>0</v>
      </c>
      <c r="R41" s="7"/>
      <c r="S41" s="42">
        <v>158</v>
      </c>
      <c r="T41" s="43">
        <v>158</v>
      </c>
      <c r="U41" s="43">
        <v>147</v>
      </c>
      <c r="V41" s="43">
        <v>138</v>
      </c>
      <c r="W41" s="43">
        <v>188</v>
      </c>
      <c r="X41" s="43">
        <v>171</v>
      </c>
      <c r="Y41" s="43">
        <v>163</v>
      </c>
      <c r="Z41" s="43">
        <v>163</v>
      </c>
      <c r="AA41" s="43">
        <v>174</v>
      </c>
      <c r="AB41" s="43">
        <v>190</v>
      </c>
      <c r="AC41" s="43">
        <v>188</v>
      </c>
      <c r="AD41" s="43">
        <v>188</v>
      </c>
      <c r="AE41" s="43">
        <v>199</v>
      </c>
      <c r="AF41" s="43">
        <v>182</v>
      </c>
      <c r="AG41" s="43">
        <v>182</v>
      </c>
      <c r="AH41" s="43">
        <v>214</v>
      </c>
      <c r="AI41" s="43">
        <v>213</v>
      </c>
      <c r="AJ41" s="43">
        <v>222</v>
      </c>
      <c r="AK41" s="43">
        <v>243</v>
      </c>
      <c r="AL41" s="43">
        <v>227</v>
      </c>
      <c r="AM41" s="43">
        <v>223</v>
      </c>
      <c r="AN41" s="43">
        <v>223</v>
      </c>
      <c r="AO41" s="43">
        <v>268</v>
      </c>
      <c r="AP41" s="43">
        <v>268</v>
      </c>
      <c r="AQ41" s="43">
        <v>264</v>
      </c>
      <c r="AR41" s="43">
        <v>264</v>
      </c>
      <c r="AS41" s="43">
        <v>273</v>
      </c>
      <c r="AT41" s="43">
        <v>264</v>
      </c>
      <c r="AU41" s="43">
        <v>264</v>
      </c>
      <c r="AV41" s="43">
        <v>262</v>
      </c>
      <c r="AW41" s="43">
        <v>263</v>
      </c>
      <c r="AX41" s="43">
        <v>275</v>
      </c>
      <c r="AY41" s="43">
        <v>305</v>
      </c>
      <c r="AZ41" s="43">
        <v>296</v>
      </c>
      <c r="BA41" s="43">
        <v>284</v>
      </c>
      <c r="BB41" s="43">
        <v>284</v>
      </c>
      <c r="BC41" s="43">
        <v>281</v>
      </c>
      <c r="BD41" s="43">
        <v>309</v>
      </c>
      <c r="BE41" s="43">
        <v>312</v>
      </c>
      <c r="BF41" s="43">
        <v>321</v>
      </c>
      <c r="BG41" s="43">
        <v>313</v>
      </c>
      <c r="BH41" s="43">
        <v>313</v>
      </c>
      <c r="BI41" s="43">
        <v>313</v>
      </c>
      <c r="BJ41" s="43">
        <v>300</v>
      </c>
      <c r="BK41" s="43">
        <v>296</v>
      </c>
      <c r="BL41" s="43">
        <v>375</v>
      </c>
      <c r="BM41" s="43">
        <v>428</v>
      </c>
      <c r="BN41" s="43">
        <v>405</v>
      </c>
      <c r="BO41" s="43">
        <v>392</v>
      </c>
      <c r="BP41" s="43">
        <v>392</v>
      </c>
      <c r="BQ41" s="43">
        <v>394</v>
      </c>
      <c r="BR41" s="43">
        <v>393</v>
      </c>
      <c r="BS41" s="43">
        <v>372</v>
      </c>
      <c r="BT41" s="43">
        <v>357</v>
      </c>
      <c r="BU41" s="43">
        <v>337</v>
      </c>
      <c r="BV41" s="43">
        <v>330</v>
      </c>
      <c r="BW41" s="43">
        <v>330</v>
      </c>
      <c r="BX41" s="43">
        <v>323</v>
      </c>
      <c r="BY41" s="44">
        <v>323</v>
      </c>
      <c r="BZ41" s="4">
        <v>309</v>
      </c>
      <c r="CA41" s="4">
        <v>307</v>
      </c>
      <c r="CB41" s="4">
        <v>293</v>
      </c>
      <c r="CC41" s="4">
        <v>271</v>
      </c>
      <c r="CD41" s="4">
        <v>271</v>
      </c>
      <c r="CE41" s="4">
        <v>271</v>
      </c>
      <c r="CF41" s="4">
        <v>267</v>
      </c>
      <c r="CG41" s="4">
        <v>253</v>
      </c>
      <c r="CH41" s="4">
        <v>252</v>
      </c>
      <c r="CI41" s="4">
        <v>236</v>
      </c>
      <c r="CJ41" s="4">
        <v>225</v>
      </c>
      <c r="CK41" s="4">
        <v>225</v>
      </c>
      <c r="CL41" s="4">
        <v>226</v>
      </c>
      <c r="CM41" s="4">
        <v>235</v>
      </c>
      <c r="CN41" s="4">
        <v>222</v>
      </c>
      <c r="CO41" s="4">
        <v>239</v>
      </c>
      <c r="CP41" s="4">
        <v>228</v>
      </c>
      <c r="CQ41" s="4">
        <v>217</v>
      </c>
      <c r="CR41" s="4">
        <v>217</v>
      </c>
      <c r="CS41" s="4">
        <v>204</v>
      </c>
      <c r="CT41" s="4">
        <v>204</v>
      </c>
      <c r="CU41" s="4">
        <v>193</v>
      </c>
      <c r="CV41" s="4">
        <v>202</v>
      </c>
      <c r="CW41" s="4">
        <v>234</v>
      </c>
      <c r="CX41" s="4">
        <v>228</v>
      </c>
      <c r="CY41" s="4">
        <v>228</v>
      </c>
      <c r="CZ41" s="4">
        <v>221</v>
      </c>
      <c r="DA41" s="4">
        <v>221</v>
      </c>
      <c r="DB41" s="4">
        <v>231</v>
      </c>
      <c r="DC41" s="4">
        <v>253</v>
      </c>
      <c r="DD41" s="4">
        <v>218</v>
      </c>
      <c r="DE41" s="4">
        <v>209</v>
      </c>
      <c r="DF41" s="4">
        <v>209</v>
      </c>
      <c r="DG41" s="4">
        <v>204</v>
      </c>
      <c r="DH41" s="4">
        <v>197</v>
      </c>
      <c r="DI41" s="4">
        <v>185</v>
      </c>
      <c r="DJ41" s="4">
        <v>183</v>
      </c>
      <c r="DK41" s="4">
        <v>178</v>
      </c>
      <c r="DL41" s="4">
        <v>171</v>
      </c>
      <c r="DM41" s="4">
        <v>171</v>
      </c>
      <c r="DN41" s="4">
        <v>163</v>
      </c>
      <c r="DO41" s="4">
        <v>204</v>
      </c>
      <c r="DP41" s="4">
        <v>196</v>
      </c>
      <c r="DQ41" s="4">
        <v>193</v>
      </c>
      <c r="DR41" s="4">
        <v>184</v>
      </c>
      <c r="DS41" s="4">
        <v>164</v>
      </c>
      <c r="DT41" s="4">
        <v>164</v>
      </c>
      <c r="DU41" s="4">
        <v>133</v>
      </c>
      <c r="DV41" s="4">
        <v>187</v>
      </c>
      <c r="DW41" s="4">
        <v>201</v>
      </c>
      <c r="DX41" s="4">
        <v>201</v>
      </c>
      <c r="DY41" s="4">
        <v>187</v>
      </c>
      <c r="DZ41" s="4">
        <v>188</v>
      </c>
      <c r="EA41" s="4">
        <v>188</v>
      </c>
      <c r="EB41" s="4">
        <v>181</v>
      </c>
      <c r="EC41" s="4">
        <v>178</v>
      </c>
      <c r="ED41" s="4">
        <v>170</v>
      </c>
      <c r="EE41" s="4">
        <v>190</v>
      </c>
      <c r="EF41" s="4">
        <v>187</v>
      </c>
      <c r="EG41" s="4">
        <v>175</v>
      </c>
      <c r="EH41" s="4">
        <v>175</v>
      </c>
      <c r="EI41" s="4">
        <v>174</v>
      </c>
      <c r="EJ41" s="4">
        <v>237</v>
      </c>
      <c r="EK41" s="4">
        <v>235</v>
      </c>
      <c r="EL41" s="4">
        <v>236</v>
      </c>
      <c r="EM41" s="4">
        <v>221</v>
      </c>
      <c r="EN41" s="4">
        <v>219</v>
      </c>
      <c r="EO41" s="4">
        <v>219</v>
      </c>
      <c r="EP41" s="4">
        <v>218</v>
      </c>
      <c r="EQ41" s="4">
        <v>216</v>
      </c>
      <c r="ER41" s="4">
        <v>215</v>
      </c>
      <c r="ES41" s="4">
        <v>214</v>
      </c>
      <c r="ET41" s="4">
        <v>220</v>
      </c>
      <c r="EU41" s="4">
        <v>219</v>
      </c>
      <c r="EV41" s="4">
        <v>219</v>
      </c>
      <c r="EW41" s="4">
        <v>219</v>
      </c>
      <c r="EX41" s="4">
        <v>219</v>
      </c>
      <c r="EY41" s="4">
        <v>211</v>
      </c>
      <c r="EZ41" s="4">
        <v>196</v>
      </c>
      <c r="FA41" s="4">
        <v>191</v>
      </c>
      <c r="FB41" s="4">
        <v>189</v>
      </c>
      <c r="FC41" s="4">
        <v>189</v>
      </c>
      <c r="FD41" s="4">
        <v>178</v>
      </c>
      <c r="FE41" s="4">
        <v>186</v>
      </c>
      <c r="FF41" s="4">
        <v>186</v>
      </c>
      <c r="FG41" s="4">
        <v>186</v>
      </c>
      <c r="FH41" s="4">
        <v>173</v>
      </c>
      <c r="FI41" s="4">
        <v>156</v>
      </c>
      <c r="FJ41" s="4">
        <v>156</v>
      </c>
      <c r="FK41" s="4">
        <v>143</v>
      </c>
      <c r="FL41" s="4">
        <v>153</v>
      </c>
      <c r="FM41" s="4">
        <v>153</v>
      </c>
      <c r="FN41" s="4">
        <v>144</v>
      </c>
      <c r="FO41" s="4">
        <v>134</v>
      </c>
      <c r="FP41" s="4">
        <v>130</v>
      </c>
      <c r="FQ41" s="4">
        <v>130</v>
      </c>
      <c r="FR41" s="4">
        <v>126</v>
      </c>
      <c r="FS41" s="4">
        <v>118</v>
      </c>
      <c r="FT41" s="4">
        <v>116</v>
      </c>
      <c r="FU41" s="4">
        <v>108</v>
      </c>
      <c r="FV41" s="4">
        <v>97</v>
      </c>
      <c r="FW41" s="4">
        <v>94</v>
      </c>
      <c r="FX41" s="4">
        <v>94</v>
      </c>
      <c r="FY41" s="4">
        <v>96</v>
      </c>
      <c r="FZ41" s="4">
        <v>95</v>
      </c>
      <c r="GA41" s="4">
        <v>169</v>
      </c>
      <c r="GB41" s="4">
        <v>198</v>
      </c>
      <c r="GC41" s="4">
        <v>197</v>
      </c>
      <c r="GD41" s="4">
        <v>186</v>
      </c>
      <c r="GE41" s="4">
        <v>186</v>
      </c>
      <c r="GF41" s="4">
        <v>194</v>
      </c>
      <c r="GG41" s="4">
        <v>203</v>
      </c>
      <c r="GH41" s="4">
        <v>211</v>
      </c>
      <c r="GI41" s="4">
        <v>211</v>
      </c>
      <c r="GJ41" s="4">
        <v>212</v>
      </c>
      <c r="GK41" s="4">
        <v>205</v>
      </c>
      <c r="GL41" s="4">
        <v>205</v>
      </c>
      <c r="GM41" s="4">
        <v>196</v>
      </c>
      <c r="GN41" s="4">
        <v>301</v>
      </c>
      <c r="GO41" s="4">
        <v>305</v>
      </c>
      <c r="GP41" s="4">
        <v>326</v>
      </c>
      <c r="GQ41" s="4">
        <v>314</v>
      </c>
      <c r="GR41" s="4">
        <v>305</v>
      </c>
      <c r="GS41" s="4">
        <v>305</v>
      </c>
      <c r="GT41" s="4">
        <v>302</v>
      </c>
      <c r="GU41" s="4">
        <v>302</v>
      </c>
      <c r="GV41" s="4">
        <v>298</v>
      </c>
      <c r="GW41" s="4">
        <v>298</v>
      </c>
      <c r="GX41" s="4">
        <v>292</v>
      </c>
      <c r="GY41" s="4">
        <v>295</v>
      </c>
      <c r="GZ41" s="4">
        <v>295</v>
      </c>
      <c r="HA41" s="4">
        <v>330</v>
      </c>
      <c r="HB41" s="4">
        <v>352</v>
      </c>
      <c r="HC41" s="4">
        <v>352</v>
      </c>
      <c r="HD41" s="4">
        <v>360</v>
      </c>
      <c r="HE41" s="4">
        <v>353</v>
      </c>
      <c r="HF41" s="4">
        <v>352</v>
      </c>
      <c r="HG41" s="4">
        <v>352</v>
      </c>
      <c r="HH41" s="4">
        <v>359</v>
      </c>
      <c r="HI41" s="4">
        <v>371</v>
      </c>
      <c r="HJ41" s="4">
        <v>371</v>
      </c>
      <c r="HK41" s="4">
        <v>373</v>
      </c>
      <c r="HL41" s="4">
        <v>370</v>
      </c>
      <c r="HM41" s="4">
        <v>349</v>
      </c>
      <c r="HN41" s="4">
        <v>349</v>
      </c>
      <c r="HO41" s="4">
        <v>349</v>
      </c>
      <c r="HP41" s="4">
        <v>388</v>
      </c>
      <c r="HQ41" s="4">
        <v>392</v>
      </c>
      <c r="HR41" s="4">
        <v>467</v>
      </c>
      <c r="HS41" s="4">
        <v>465</v>
      </c>
      <c r="HT41" s="4">
        <v>462</v>
      </c>
      <c r="HU41" s="4">
        <v>462</v>
      </c>
      <c r="HV41" s="4">
        <v>462</v>
      </c>
      <c r="HW41" s="4">
        <v>482</v>
      </c>
      <c r="HX41" s="4">
        <v>481</v>
      </c>
      <c r="HY41" s="4">
        <v>481</v>
      </c>
      <c r="HZ41" s="4">
        <v>476</v>
      </c>
      <c r="IA41" s="4">
        <v>467</v>
      </c>
      <c r="IB41" s="4">
        <v>467</v>
      </c>
      <c r="IC41" s="4">
        <v>470</v>
      </c>
      <c r="ID41" s="4">
        <v>473</v>
      </c>
      <c r="IE41" s="4">
        <v>485</v>
      </c>
      <c r="IF41" s="4">
        <v>500</v>
      </c>
      <c r="IG41" s="4">
        <v>494</v>
      </c>
      <c r="IH41" s="4">
        <v>493</v>
      </c>
      <c r="II41" s="4">
        <v>493</v>
      </c>
      <c r="IJ41" s="4">
        <v>494</v>
      </c>
      <c r="IK41" s="4">
        <v>502</v>
      </c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15"/>
    </row>
    <row r="42" spans="1:384" ht="17.25" thickBot="1" x14ac:dyDescent="0.65">
      <c r="A42" s="141" t="s">
        <v>70</v>
      </c>
      <c r="B42" s="301"/>
      <c r="C42" s="322"/>
      <c r="D42" s="51" t="s">
        <v>20</v>
      </c>
      <c r="E42" s="67">
        <v>10</v>
      </c>
      <c r="F42" s="295"/>
      <c r="G42" s="77">
        <v>31</v>
      </c>
      <c r="H42" s="78">
        <v>708</v>
      </c>
      <c r="I42" s="69">
        <v>672</v>
      </c>
      <c r="J42" s="79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1">
        <v>690</v>
      </c>
      <c r="Q42" s="80">
        <v>0</v>
      </c>
      <c r="R42" s="7"/>
      <c r="S42" s="132">
        <v>398</v>
      </c>
      <c r="T42" s="133">
        <v>398</v>
      </c>
      <c r="U42" s="133">
        <v>398</v>
      </c>
      <c r="V42" s="133">
        <v>387</v>
      </c>
      <c r="W42" s="133">
        <v>386</v>
      </c>
      <c r="X42" s="133">
        <v>362</v>
      </c>
      <c r="Y42" s="133">
        <v>341</v>
      </c>
      <c r="Z42" s="133">
        <v>341</v>
      </c>
      <c r="AA42" s="133">
        <v>345</v>
      </c>
      <c r="AB42" s="133">
        <v>345</v>
      </c>
      <c r="AC42" s="133">
        <v>330</v>
      </c>
      <c r="AD42" s="133">
        <v>329</v>
      </c>
      <c r="AE42" s="133">
        <v>328</v>
      </c>
      <c r="AF42" s="133">
        <v>316</v>
      </c>
      <c r="AG42" s="133">
        <v>316</v>
      </c>
      <c r="AH42" s="133">
        <v>343</v>
      </c>
      <c r="AI42" s="133">
        <v>343</v>
      </c>
      <c r="AJ42" s="133">
        <v>339</v>
      </c>
      <c r="AK42" s="133">
        <v>339</v>
      </c>
      <c r="AL42" s="133">
        <v>329</v>
      </c>
      <c r="AM42" s="133">
        <v>323</v>
      </c>
      <c r="AN42" s="133">
        <v>323</v>
      </c>
      <c r="AO42" s="133">
        <v>325</v>
      </c>
      <c r="AP42" s="133">
        <v>325</v>
      </c>
      <c r="AQ42" s="133">
        <v>311</v>
      </c>
      <c r="AR42" s="133">
        <v>311</v>
      </c>
      <c r="AS42" s="133">
        <v>313</v>
      </c>
      <c r="AT42" s="133">
        <v>304</v>
      </c>
      <c r="AU42" s="133">
        <v>304</v>
      </c>
      <c r="AV42" s="133">
        <v>308</v>
      </c>
      <c r="AW42" s="133">
        <v>312</v>
      </c>
      <c r="AX42" s="133">
        <v>303</v>
      </c>
      <c r="AY42" s="133">
        <v>301</v>
      </c>
      <c r="AZ42" s="133">
        <v>307</v>
      </c>
      <c r="BA42" s="133">
        <v>300</v>
      </c>
      <c r="BB42" s="133">
        <v>300</v>
      </c>
      <c r="BC42" s="133">
        <v>299</v>
      </c>
      <c r="BD42" s="133">
        <v>301</v>
      </c>
      <c r="BE42" s="133">
        <v>289</v>
      </c>
      <c r="BF42" s="133">
        <v>284</v>
      </c>
      <c r="BG42" s="133">
        <v>263</v>
      </c>
      <c r="BH42" s="133">
        <v>263</v>
      </c>
      <c r="BI42" s="133">
        <v>263</v>
      </c>
      <c r="BJ42" s="133">
        <v>251</v>
      </c>
      <c r="BK42" s="133">
        <v>269</v>
      </c>
      <c r="BL42" s="133">
        <v>256</v>
      </c>
      <c r="BM42" s="133">
        <v>260</v>
      </c>
      <c r="BN42" s="133">
        <v>244</v>
      </c>
      <c r="BO42" s="133">
        <v>239</v>
      </c>
      <c r="BP42" s="133">
        <v>239</v>
      </c>
      <c r="BQ42" s="133">
        <v>239</v>
      </c>
      <c r="BR42" s="133">
        <v>237</v>
      </c>
      <c r="BS42" s="133">
        <v>289</v>
      </c>
      <c r="BT42" s="133">
        <v>391</v>
      </c>
      <c r="BU42" s="133">
        <v>380</v>
      </c>
      <c r="BV42" s="133">
        <v>377</v>
      </c>
      <c r="BW42" s="133">
        <v>377</v>
      </c>
      <c r="BX42" s="133">
        <v>375</v>
      </c>
      <c r="BY42" s="134">
        <v>372</v>
      </c>
      <c r="BZ42" s="71">
        <v>360</v>
      </c>
      <c r="CA42" s="71">
        <v>360</v>
      </c>
      <c r="CB42" s="71">
        <v>337</v>
      </c>
      <c r="CC42" s="71">
        <v>286</v>
      </c>
      <c r="CD42" s="71">
        <v>286</v>
      </c>
      <c r="CE42" s="71">
        <v>280</v>
      </c>
      <c r="CF42" s="71">
        <v>284</v>
      </c>
      <c r="CG42" s="71">
        <v>269</v>
      </c>
      <c r="CH42" s="71">
        <v>270</v>
      </c>
      <c r="CI42" s="71">
        <v>248</v>
      </c>
      <c r="CJ42" s="71">
        <v>244</v>
      </c>
      <c r="CK42" s="71">
        <v>244</v>
      </c>
      <c r="CL42" s="71">
        <v>249</v>
      </c>
      <c r="CM42" s="71">
        <v>249</v>
      </c>
      <c r="CN42" s="71">
        <v>231</v>
      </c>
      <c r="CO42" s="71">
        <v>232</v>
      </c>
      <c r="CP42" s="71">
        <v>222</v>
      </c>
      <c r="CQ42" s="71">
        <v>214</v>
      </c>
      <c r="CR42" s="71">
        <v>214</v>
      </c>
      <c r="CS42" s="71">
        <v>215</v>
      </c>
      <c r="CT42" s="71">
        <v>215</v>
      </c>
      <c r="CU42" s="71">
        <v>195</v>
      </c>
      <c r="CV42" s="71">
        <v>209</v>
      </c>
      <c r="CW42" s="71">
        <v>222</v>
      </c>
      <c r="CX42" s="71">
        <v>218</v>
      </c>
      <c r="CY42" s="71">
        <v>218</v>
      </c>
      <c r="CZ42" s="71">
        <v>218</v>
      </c>
      <c r="DA42" s="71">
        <v>218</v>
      </c>
      <c r="DB42" s="71">
        <v>207</v>
      </c>
      <c r="DC42" s="71">
        <v>218</v>
      </c>
      <c r="DD42" s="71">
        <v>199</v>
      </c>
      <c r="DE42" s="71">
        <v>197</v>
      </c>
      <c r="DF42" s="71">
        <v>197</v>
      </c>
      <c r="DG42" s="71">
        <v>197</v>
      </c>
      <c r="DH42" s="71">
        <v>197</v>
      </c>
      <c r="DI42" s="71">
        <v>208</v>
      </c>
      <c r="DJ42" s="71">
        <v>206</v>
      </c>
      <c r="DK42" s="71">
        <v>193</v>
      </c>
      <c r="DL42" s="71">
        <v>189</v>
      </c>
      <c r="DM42" s="71">
        <v>189</v>
      </c>
      <c r="DN42" s="71">
        <v>190</v>
      </c>
      <c r="DO42" s="71">
        <v>194</v>
      </c>
      <c r="DP42" s="71">
        <v>191</v>
      </c>
      <c r="DQ42" s="71">
        <v>190</v>
      </c>
      <c r="DR42" s="71">
        <v>180</v>
      </c>
      <c r="DS42" s="71">
        <v>177</v>
      </c>
      <c r="DT42" s="71">
        <v>177</v>
      </c>
      <c r="DU42" s="71">
        <v>173</v>
      </c>
      <c r="DV42" s="71">
        <v>178</v>
      </c>
      <c r="DW42" s="71">
        <v>177</v>
      </c>
      <c r="DX42" s="71">
        <v>190</v>
      </c>
      <c r="DY42" s="71">
        <v>186</v>
      </c>
      <c r="DZ42" s="71">
        <v>180</v>
      </c>
      <c r="EA42" s="71">
        <v>180</v>
      </c>
      <c r="EB42" s="71">
        <v>178</v>
      </c>
      <c r="EC42" s="71">
        <v>254</v>
      </c>
      <c r="ED42" s="71">
        <v>249</v>
      </c>
      <c r="EE42" s="71">
        <v>249</v>
      </c>
      <c r="EF42" s="71">
        <v>247</v>
      </c>
      <c r="EG42" s="71">
        <v>243</v>
      </c>
      <c r="EH42" s="71">
        <v>243</v>
      </c>
      <c r="EI42" s="71">
        <v>242</v>
      </c>
      <c r="EJ42" s="71">
        <v>242</v>
      </c>
      <c r="EK42" s="71">
        <v>240</v>
      </c>
      <c r="EL42" s="71">
        <v>238</v>
      </c>
      <c r="EM42" s="71">
        <v>238</v>
      </c>
      <c r="EN42" s="71">
        <v>233</v>
      </c>
      <c r="EO42" s="71">
        <v>233</v>
      </c>
      <c r="EP42" s="71">
        <v>223</v>
      </c>
      <c r="EQ42" s="71">
        <v>223</v>
      </c>
      <c r="ER42" s="71">
        <v>217</v>
      </c>
      <c r="ES42" s="71">
        <v>217</v>
      </c>
      <c r="ET42" s="71">
        <v>217</v>
      </c>
      <c r="EU42" s="71">
        <v>214</v>
      </c>
      <c r="EV42" s="71">
        <v>214</v>
      </c>
      <c r="EW42" s="71">
        <v>210</v>
      </c>
      <c r="EX42" s="71">
        <v>210</v>
      </c>
      <c r="EY42" s="71">
        <v>209</v>
      </c>
      <c r="EZ42" s="71">
        <v>206</v>
      </c>
      <c r="FA42" s="71">
        <v>199</v>
      </c>
      <c r="FB42" s="71">
        <v>199</v>
      </c>
      <c r="FC42" s="71">
        <v>199</v>
      </c>
      <c r="FD42" s="71">
        <v>197</v>
      </c>
      <c r="FE42" s="71">
        <v>202</v>
      </c>
      <c r="FF42" s="71">
        <v>202</v>
      </c>
      <c r="FG42" s="71">
        <v>202</v>
      </c>
      <c r="FH42" s="71">
        <v>192</v>
      </c>
      <c r="FI42" s="71">
        <v>190</v>
      </c>
      <c r="FJ42" s="71">
        <v>190</v>
      </c>
      <c r="FK42" s="71">
        <v>189</v>
      </c>
      <c r="FL42" s="71">
        <v>196</v>
      </c>
      <c r="FM42" s="71">
        <v>196</v>
      </c>
      <c r="FN42" s="71">
        <v>193</v>
      </c>
      <c r="FO42" s="71">
        <v>192</v>
      </c>
      <c r="FP42" s="71">
        <v>192</v>
      </c>
      <c r="FQ42" s="71">
        <v>192</v>
      </c>
      <c r="FR42" s="71">
        <v>189</v>
      </c>
      <c r="FS42" s="71">
        <v>187</v>
      </c>
      <c r="FT42" s="71">
        <v>238</v>
      </c>
      <c r="FU42" s="71">
        <v>238</v>
      </c>
      <c r="FV42" s="71">
        <v>237</v>
      </c>
      <c r="FW42" s="71">
        <v>238</v>
      </c>
      <c r="FX42" s="71">
        <v>238</v>
      </c>
      <c r="FY42" s="71">
        <v>253</v>
      </c>
      <c r="FZ42" s="71">
        <v>253</v>
      </c>
      <c r="GA42" s="71">
        <v>254</v>
      </c>
      <c r="GB42" s="71">
        <v>254</v>
      </c>
      <c r="GC42" s="71">
        <v>252</v>
      </c>
      <c r="GD42" s="71">
        <v>250</v>
      </c>
      <c r="GE42" s="71">
        <v>250</v>
      </c>
      <c r="GF42" s="71">
        <v>276</v>
      </c>
      <c r="GG42" s="71">
        <v>349</v>
      </c>
      <c r="GH42" s="71">
        <v>353</v>
      </c>
      <c r="GI42" s="71">
        <v>353</v>
      </c>
      <c r="GJ42" s="71">
        <v>351</v>
      </c>
      <c r="GK42" s="71">
        <v>348</v>
      </c>
      <c r="GL42" s="71">
        <v>348</v>
      </c>
      <c r="GM42" s="71">
        <v>404</v>
      </c>
      <c r="GN42" s="71">
        <v>404</v>
      </c>
      <c r="GO42" s="71">
        <v>434</v>
      </c>
      <c r="GP42" s="71">
        <v>490</v>
      </c>
      <c r="GQ42" s="71">
        <v>489</v>
      </c>
      <c r="GR42" s="71">
        <v>483</v>
      </c>
      <c r="GS42" s="71">
        <v>483</v>
      </c>
      <c r="GT42" s="71">
        <v>483</v>
      </c>
      <c r="GU42" s="71">
        <v>481</v>
      </c>
      <c r="GV42" s="71">
        <v>480</v>
      </c>
      <c r="GW42" s="71">
        <v>480</v>
      </c>
      <c r="GX42" s="71">
        <v>531</v>
      </c>
      <c r="GY42" s="71">
        <v>532</v>
      </c>
      <c r="GZ42" s="71">
        <v>532</v>
      </c>
      <c r="HA42" s="71">
        <v>563</v>
      </c>
      <c r="HB42" s="71">
        <v>569</v>
      </c>
      <c r="HC42" s="71">
        <v>629</v>
      </c>
      <c r="HD42" s="71">
        <v>630</v>
      </c>
      <c r="HE42" s="71">
        <v>634</v>
      </c>
      <c r="HF42" s="71">
        <v>634</v>
      </c>
      <c r="HG42" s="71">
        <v>634</v>
      </c>
      <c r="HH42" s="71">
        <v>639</v>
      </c>
      <c r="HI42" s="71">
        <v>640</v>
      </c>
      <c r="HJ42" s="71">
        <v>639</v>
      </c>
      <c r="HK42" s="71">
        <v>639</v>
      </c>
      <c r="HL42" s="71">
        <v>640</v>
      </c>
      <c r="HM42" s="71">
        <v>624</v>
      </c>
      <c r="HN42" s="71">
        <v>624</v>
      </c>
      <c r="HO42" s="71">
        <v>626</v>
      </c>
      <c r="HP42" s="71">
        <v>626</v>
      </c>
      <c r="HQ42" s="71">
        <v>623</v>
      </c>
      <c r="HR42" s="71">
        <v>625</v>
      </c>
      <c r="HS42" s="71">
        <v>621</v>
      </c>
      <c r="HT42" s="71">
        <v>614</v>
      </c>
      <c r="HU42" s="71">
        <v>614</v>
      </c>
      <c r="HV42" s="71">
        <v>614</v>
      </c>
      <c r="HW42" s="71">
        <v>626</v>
      </c>
      <c r="HX42" s="71">
        <v>625</v>
      </c>
      <c r="HY42" s="71">
        <v>633</v>
      </c>
      <c r="HZ42" s="71">
        <v>632</v>
      </c>
      <c r="IA42" s="71">
        <v>631</v>
      </c>
      <c r="IB42" s="71">
        <v>631</v>
      </c>
      <c r="IC42" s="71">
        <v>643</v>
      </c>
      <c r="ID42" s="71">
        <v>642</v>
      </c>
      <c r="IE42" s="71">
        <v>632</v>
      </c>
      <c r="IF42" s="71">
        <v>622</v>
      </c>
      <c r="IG42" s="71">
        <v>619</v>
      </c>
      <c r="IH42" s="71">
        <v>621</v>
      </c>
      <c r="II42" s="71">
        <v>621</v>
      </c>
      <c r="IJ42" s="71">
        <v>623</v>
      </c>
      <c r="IK42" s="71">
        <v>648</v>
      </c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  <c r="IW42" s="71"/>
      <c r="IX42" s="71"/>
      <c r="IY42" s="71"/>
      <c r="IZ42" s="71"/>
      <c r="JA42" s="71"/>
      <c r="JB42" s="71"/>
      <c r="JC42" s="71"/>
      <c r="JD42" s="71"/>
      <c r="JE42" s="71"/>
      <c r="JF42" s="71"/>
      <c r="JG42" s="71"/>
      <c r="JH42" s="71"/>
      <c r="JI42" s="71"/>
      <c r="JJ42" s="71"/>
      <c r="JK42" s="71"/>
      <c r="JL42" s="71"/>
      <c r="JM42" s="71"/>
      <c r="JN42" s="71"/>
      <c r="JO42" s="71"/>
      <c r="JP42" s="71"/>
      <c r="JQ42" s="71"/>
      <c r="JR42" s="71"/>
      <c r="JS42" s="71"/>
      <c r="JT42" s="71"/>
      <c r="JU42" s="71"/>
      <c r="JV42" s="71"/>
      <c r="JW42" s="71"/>
      <c r="JX42" s="71"/>
      <c r="JY42" s="71"/>
      <c r="JZ42" s="71"/>
      <c r="KA42" s="71"/>
      <c r="KB42" s="71"/>
      <c r="KC42" s="71"/>
      <c r="KD42" s="71"/>
      <c r="KE42" s="71"/>
      <c r="KF42" s="71"/>
      <c r="KG42" s="71"/>
      <c r="KH42" s="71"/>
      <c r="KI42" s="71"/>
      <c r="KJ42" s="71"/>
      <c r="KK42" s="71"/>
      <c r="KL42" s="71"/>
      <c r="KM42" s="71"/>
      <c r="KN42" s="71"/>
      <c r="KO42" s="71"/>
      <c r="KP42" s="71"/>
      <c r="KQ42" s="71"/>
      <c r="KR42" s="71"/>
      <c r="KS42" s="71"/>
      <c r="KT42" s="71"/>
      <c r="KU42" s="71"/>
      <c r="KV42" s="71"/>
      <c r="KW42" s="71"/>
      <c r="KX42" s="71"/>
      <c r="KY42" s="71"/>
      <c r="KZ42" s="71"/>
      <c r="LA42" s="71"/>
      <c r="LB42" s="71"/>
      <c r="LC42" s="71"/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  <c r="LR42" s="71"/>
      <c r="LS42" s="71"/>
      <c r="LT42" s="71"/>
      <c r="LU42" s="71"/>
      <c r="LV42" s="71"/>
      <c r="LW42" s="71"/>
      <c r="LX42" s="71"/>
      <c r="LY42" s="71"/>
      <c r="LZ42" s="71"/>
      <c r="MA42" s="71"/>
      <c r="MB42" s="71"/>
      <c r="MC42" s="71"/>
      <c r="MD42" s="71"/>
      <c r="ME42" s="71"/>
      <c r="MF42" s="71"/>
      <c r="MG42" s="71"/>
      <c r="MH42" s="71"/>
      <c r="MI42" s="71"/>
      <c r="MJ42" s="71"/>
      <c r="MK42" s="71"/>
      <c r="ML42" s="71"/>
      <c r="MM42" s="71"/>
      <c r="MN42" s="71"/>
      <c r="MO42" s="71"/>
      <c r="MP42" s="71"/>
      <c r="MQ42" s="71"/>
      <c r="MR42" s="71"/>
      <c r="MS42" s="71"/>
      <c r="MT42" s="71"/>
      <c r="MU42" s="71"/>
      <c r="MV42" s="71"/>
      <c r="MW42" s="71"/>
      <c r="MX42" s="71"/>
      <c r="MY42" s="71"/>
      <c r="MZ42" s="71"/>
      <c r="NA42" s="71"/>
      <c r="NB42" s="71"/>
      <c r="NC42" s="71"/>
      <c r="ND42" s="71"/>
      <c r="NE42" s="71"/>
      <c r="NF42" s="71"/>
      <c r="NG42" s="71"/>
      <c r="NH42" s="71"/>
      <c r="NI42" s="71"/>
      <c r="NJ42" s="71"/>
      <c r="NK42" s="71"/>
      <c r="NL42" s="71"/>
      <c r="NM42" s="71"/>
      <c r="NN42" s="71"/>
      <c r="NO42" s="71"/>
      <c r="NP42" s="71"/>
      <c r="NQ42" s="71"/>
      <c r="NR42" s="71"/>
      <c r="NS42" s="71"/>
      <c r="NT42" s="123"/>
    </row>
    <row r="43" spans="1:384" ht="17.25" thickBot="1" x14ac:dyDescent="0.65">
      <c r="A43" s="141" t="s">
        <v>70</v>
      </c>
      <c r="B43" s="301"/>
      <c r="C43" s="324"/>
      <c r="D43" s="314" t="s">
        <v>23</v>
      </c>
      <c r="E43" s="315"/>
      <c r="F43" s="315"/>
      <c r="G43" s="316"/>
      <c r="H43" s="83">
        <f t="shared" ref="H43:Q43" si="44">SUM(H24:H42)</f>
        <v>12087</v>
      </c>
      <c r="I43" s="84">
        <f t="shared" si="44"/>
        <v>9190</v>
      </c>
      <c r="J43" s="85">
        <f t="shared" si="44"/>
        <v>812</v>
      </c>
      <c r="K43" s="86">
        <f t="shared" si="44"/>
        <v>802</v>
      </c>
      <c r="L43" s="86">
        <f t="shared" si="44"/>
        <v>954</v>
      </c>
      <c r="M43" s="86">
        <f t="shared" si="44"/>
        <v>105</v>
      </c>
      <c r="N43" s="86">
        <f t="shared" si="44"/>
        <v>360</v>
      </c>
      <c r="O43" s="86">
        <f t="shared" si="44"/>
        <v>320</v>
      </c>
      <c r="P43" s="86">
        <f t="shared" si="44"/>
        <v>5444</v>
      </c>
      <c r="Q43" s="87">
        <f t="shared" si="44"/>
        <v>477</v>
      </c>
      <c r="R43" s="7"/>
      <c r="S43" s="125">
        <f t="shared" ref="S43:CD43" si="45">SUM(S24:S42)</f>
        <v>4829</v>
      </c>
      <c r="T43" s="126">
        <f t="shared" si="45"/>
        <v>4829</v>
      </c>
      <c r="U43" s="126">
        <f t="shared" si="45"/>
        <v>4827</v>
      </c>
      <c r="V43" s="126">
        <f t="shared" si="45"/>
        <v>5015</v>
      </c>
      <c r="W43" s="126">
        <f t="shared" si="45"/>
        <v>5134</v>
      </c>
      <c r="X43" s="126">
        <f t="shared" si="45"/>
        <v>4952</v>
      </c>
      <c r="Y43" s="126">
        <f t="shared" si="45"/>
        <v>4833</v>
      </c>
      <c r="Z43" s="126">
        <f t="shared" si="45"/>
        <v>4833</v>
      </c>
      <c r="AA43" s="126">
        <f t="shared" si="45"/>
        <v>4841</v>
      </c>
      <c r="AB43" s="126">
        <f t="shared" si="45"/>
        <v>5065</v>
      </c>
      <c r="AC43" s="126">
        <f t="shared" si="45"/>
        <v>5005</v>
      </c>
      <c r="AD43" s="126">
        <f t="shared" si="45"/>
        <v>5032</v>
      </c>
      <c r="AE43" s="126">
        <f t="shared" si="45"/>
        <v>5251</v>
      </c>
      <c r="AF43" s="126">
        <f t="shared" si="45"/>
        <v>5088</v>
      </c>
      <c r="AG43" s="126">
        <f t="shared" si="45"/>
        <v>5088</v>
      </c>
      <c r="AH43" s="126">
        <f t="shared" si="45"/>
        <v>5257</v>
      </c>
      <c r="AI43" s="126">
        <f t="shared" si="45"/>
        <v>5334</v>
      </c>
      <c r="AJ43" s="126">
        <f t="shared" si="45"/>
        <v>5469</v>
      </c>
      <c r="AK43" s="126">
        <f t="shared" si="45"/>
        <v>5616</v>
      </c>
      <c r="AL43" s="126">
        <f t="shared" si="45"/>
        <v>5499</v>
      </c>
      <c r="AM43" s="126">
        <f t="shared" si="45"/>
        <v>5398</v>
      </c>
      <c r="AN43" s="126">
        <f t="shared" si="45"/>
        <v>5398</v>
      </c>
      <c r="AO43" s="126">
        <f t="shared" si="45"/>
        <v>5466</v>
      </c>
      <c r="AP43" s="126">
        <f t="shared" si="45"/>
        <v>5466</v>
      </c>
      <c r="AQ43" s="126">
        <f t="shared" si="45"/>
        <v>5518</v>
      </c>
      <c r="AR43" s="126">
        <f t="shared" si="45"/>
        <v>5518</v>
      </c>
      <c r="AS43" s="126">
        <f t="shared" si="45"/>
        <v>5475</v>
      </c>
      <c r="AT43" s="126">
        <f t="shared" si="45"/>
        <v>5405</v>
      </c>
      <c r="AU43" s="126">
        <f t="shared" si="45"/>
        <v>5405</v>
      </c>
      <c r="AV43" s="126">
        <f t="shared" si="45"/>
        <v>5393</v>
      </c>
      <c r="AW43" s="126">
        <f t="shared" si="45"/>
        <v>5493</v>
      </c>
      <c r="AX43" s="126">
        <f t="shared" si="45"/>
        <v>5588</v>
      </c>
      <c r="AY43" s="126">
        <f t="shared" si="45"/>
        <v>5644</v>
      </c>
      <c r="AZ43" s="126">
        <f t="shared" si="45"/>
        <v>5589</v>
      </c>
      <c r="BA43" s="126">
        <f t="shared" si="45"/>
        <v>5522</v>
      </c>
      <c r="BB43" s="126">
        <f t="shared" si="45"/>
        <v>5522</v>
      </c>
      <c r="BC43" s="126">
        <f t="shared" si="45"/>
        <v>5579</v>
      </c>
      <c r="BD43" s="126">
        <f t="shared" si="45"/>
        <v>5725</v>
      </c>
      <c r="BE43" s="126">
        <f t="shared" si="45"/>
        <v>5949</v>
      </c>
      <c r="BF43" s="126">
        <f t="shared" si="45"/>
        <v>6000</v>
      </c>
      <c r="BG43" s="126">
        <f t="shared" si="45"/>
        <v>5904</v>
      </c>
      <c r="BH43" s="126">
        <f t="shared" si="45"/>
        <v>5904</v>
      </c>
      <c r="BI43" s="126">
        <f t="shared" si="45"/>
        <v>5904</v>
      </c>
      <c r="BJ43" s="126">
        <f t="shared" si="45"/>
        <v>5818</v>
      </c>
      <c r="BK43" s="126">
        <f t="shared" si="45"/>
        <v>5795</v>
      </c>
      <c r="BL43" s="126">
        <f t="shared" si="45"/>
        <v>5967</v>
      </c>
      <c r="BM43" s="126">
        <f t="shared" si="45"/>
        <v>6077</v>
      </c>
      <c r="BN43" s="126">
        <f t="shared" si="45"/>
        <v>5956</v>
      </c>
      <c r="BO43" s="126">
        <f t="shared" si="45"/>
        <v>5855</v>
      </c>
      <c r="BP43" s="126">
        <f t="shared" si="45"/>
        <v>5855</v>
      </c>
      <c r="BQ43" s="126">
        <f t="shared" si="45"/>
        <v>5830</v>
      </c>
      <c r="BR43" s="126">
        <f t="shared" si="45"/>
        <v>6039</v>
      </c>
      <c r="BS43" s="126">
        <f t="shared" si="45"/>
        <v>6250</v>
      </c>
      <c r="BT43" s="126">
        <f t="shared" si="45"/>
        <v>6364</v>
      </c>
      <c r="BU43" s="126">
        <f t="shared" si="45"/>
        <v>6239</v>
      </c>
      <c r="BV43" s="126">
        <f t="shared" si="45"/>
        <v>6138</v>
      </c>
      <c r="BW43" s="126">
        <f t="shared" si="45"/>
        <v>6138</v>
      </c>
      <c r="BX43" s="126">
        <f t="shared" si="45"/>
        <v>6148</v>
      </c>
      <c r="BY43" s="126">
        <f t="shared" si="45"/>
        <v>6187</v>
      </c>
      <c r="BZ43" s="126">
        <f t="shared" si="45"/>
        <v>6072</v>
      </c>
      <c r="CA43" s="126">
        <f t="shared" si="45"/>
        <v>6056</v>
      </c>
      <c r="CB43" s="126">
        <f t="shared" si="45"/>
        <v>5811</v>
      </c>
      <c r="CC43" s="126">
        <f t="shared" si="45"/>
        <v>5646</v>
      </c>
      <c r="CD43" s="126">
        <f t="shared" si="45"/>
        <v>5646</v>
      </c>
      <c r="CE43" s="126">
        <f t="shared" ref="CE43:EP43" si="46">SUM(CE24:CE42)</f>
        <v>5585</v>
      </c>
      <c r="CF43" s="126">
        <f t="shared" si="46"/>
        <v>5721</v>
      </c>
      <c r="CG43" s="126">
        <f t="shared" si="46"/>
        <v>5560</v>
      </c>
      <c r="CH43" s="126">
        <f t="shared" si="46"/>
        <v>5498</v>
      </c>
      <c r="CI43" s="126">
        <f t="shared" si="46"/>
        <v>5401</v>
      </c>
      <c r="CJ43" s="126">
        <f t="shared" si="46"/>
        <v>5289</v>
      </c>
      <c r="CK43" s="126">
        <f t="shared" si="46"/>
        <v>5289</v>
      </c>
      <c r="CL43" s="126">
        <f t="shared" si="46"/>
        <v>5409</v>
      </c>
      <c r="CM43" s="126">
        <f t="shared" si="46"/>
        <v>5566</v>
      </c>
      <c r="CN43" s="126">
        <f t="shared" si="46"/>
        <v>5506</v>
      </c>
      <c r="CO43" s="126">
        <f t="shared" si="46"/>
        <v>5502</v>
      </c>
      <c r="CP43" s="126">
        <f t="shared" si="46"/>
        <v>5441</v>
      </c>
      <c r="CQ43" s="126">
        <f t="shared" si="46"/>
        <v>5366</v>
      </c>
      <c r="CR43" s="126">
        <f t="shared" si="46"/>
        <v>5366</v>
      </c>
      <c r="CS43" s="126">
        <f t="shared" si="46"/>
        <v>5317</v>
      </c>
      <c r="CT43" s="126">
        <f t="shared" si="46"/>
        <v>5361</v>
      </c>
      <c r="CU43" s="126">
        <f t="shared" si="46"/>
        <v>5254</v>
      </c>
      <c r="CV43" s="126">
        <f t="shared" si="46"/>
        <v>5346</v>
      </c>
      <c r="CW43" s="126">
        <f t="shared" si="46"/>
        <v>5340</v>
      </c>
      <c r="CX43" s="126">
        <f t="shared" si="46"/>
        <v>5267</v>
      </c>
      <c r="CY43" s="126">
        <f t="shared" si="46"/>
        <v>5267</v>
      </c>
      <c r="CZ43" s="126">
        <f t="shared" si="46"/>
        <v>5264</v>
      </c>
      <c r="DA43" s="126">
        <f t="shared" si="46"/>
        <v>5310</v>
      </c>
      <c r="DB43" s="126">
        <f t="shared" si="46"/>
        <v>5210</v>
      </c>
      <c r="DC43" s="126">
        <f t="shared" si="46"/>
        <v>5291</v>
      </c>
      <c r="DD43" s="126">
        <f t="shared" si="46"/>
        <v>5143</v>
      </c>
      <c r="DE43" s="126">
        <f t="shared" si="46"/>
        <v>5044</v>
      </c>
      <c r="DF43" s="126">
        <f t="shared" si="46"/>
        <v>5044</v>
      </c>
      <c r="DG43" s="126">
        <f t="shared" si="46"/>
        <v>4987</v>
      </c>
      <c r="DH43" s="126">
        <f t="shared" si="46"/>
        <v>4985</v>
      </c>
      <c r="DI43" s="126">
        <f t="shared" si="46"/>
        <v>4980</v>
      </c>
      <c r="DJ43" s="126">
        <f t="shared" si="46"/>
        <v>5007</v>
      </c>
      <c r="DK43" s="126">
        <f t="shared" si="46"/>
        <v>4870</v>
      </c>
      <c r="DL43" s="126">
        <f t="shared" si="46"/>
        <v>4721</v>
      </c>
      <c r="DM43" s="126">
        <f t="shared" si="46"/>
        <v>4721</v>
      </c>
      <c r="DN43" s="126">
        <f t="shared" si="46"/>
        <v>4703</v>
      </c>
      <c r="DO43" s="126">
        <f t="shared" si="46"/>
        <v>4874</v>
      </c>
      <c r="DP43" s="126">
        <f t="shared" si="46"/>
        <v>4732</v>
      </c>
      <c r="DQ43" s="126">
        <f t="shared" si="46"/>
        <v>4867</v>
      </c>
      <c r="DR43" s="126">
        <f t="shared" si="46"/>
        <v>4830</v>
      </c>
      <c r="DS43" s="126">
        <f t="shared" si="46"/>
        <v>4667</v>
      </c>
      <c r="DT43" s="126">
        <f t="shared" si="46"/>
        <v>4667</v>
      </c>
      <c r="DU43" s="126">
        <f t="shared" si="46"/>
        <v>4582</v>
      </c>
      <c r="DV43" s="126">
        <f t="shared" si="46"/>
        <v>4743</v>
      </c>
      <c r="DW43" s="126">
        <f t="shared" si="46"/>
        <v>4715</v>
      </c>
      <c r="DX43" s="126">
        <f t="shared" si="46"/>
        <v>4768</v>
      </c>
      <c r="DY43" s="126">
        <f t="shared" si="46"/>
        <v>4620</v>
      </c>
      <c r="DZ43" s="126">
        <f t="shared" si="46"/>
        <v>4513</v>
      </c>
      <c r="EA43" s="126">
        <f t="shared" si="46"/>
        <v>4513</v>
      </c>
      <c r="EB43" s="126">
        <f t="shared" si="46"/>
        <v>4414</v>
      </c>
      <c r="EC43" s="126">
        <f t="shared" si="46"/>
        <v>4633</v>
      </c>
      <c r="ED43" s="126">
        <f t="shared" si="46"/>
        <v>4604</v>
      </c>
      <c r="EE43" s="126">
        <f t="shared" si="46"/>
        <v>4764</v>
      </c>
      <c r="EF43" s="126">
        <f t="shared" si="46"/>
        <v>4719</v>
      </c>
      <c r="EG43" s="126">
        <f t="shared" si="46"/>
        <v>4472</v>
      </c>
      <c r="EH43" s="126">
        <f t="shared" si="46"/>
        <v>4472</v>
      </c>
      <c r="EI43" s="126">
        <f t="shared" si="46"/>
        <v>4468</v>
      </c>
      <c r="EJ43" s="126">
        <f t="shared" si="46"/>
        <v>4682</v>
      </c>
      <c r="EK43" s="126">
        <f t="shared" si="46"/>
        <v>4537</v>
      </c>
      <c r="EL43" s="126">
        <f t="shared" si="46"/>
        <v>4518</v>
      </c>
      <c r="EM43" s="126">
        <f t="shared" si="46"/>
        <v>4284</v>
      </c>
      <c r="EN43" s="126">
        <f t="shared" si="46"/>
        <v>4200</v>
      </c>
      <c r="EO43" s="126">
        <f t="shared" ref="EO43" si="47">SUM(EO24:EO42)</f>
        <v>4200</v>
      </c>
      <c r="EP43" s="126">
        <f t="shared" si="46"/>
        <v>4073</v>
      </c>
      <c r="EQ43" s="126">
        <f t="shared" ref="EQ43:HB43" si="48">SUM(EQ24:EQ42)</f>
        <v>4095</v>
      </c>
      <c r="ER43" s="126">
        <f t="shared" si="48"/>
        <v>4124</v>
      </c>
      <c r="ES43" s="126">
        <f t="shared" si="48"/>
        <v>4211</v>
      </c>
      <c r="ET43" s="126">
        <f t="shared" si="48"/>
        <v>4247</v>
      </c>
      <c r="EU43" s="126">
        <f t="shared" si="48"/>
        <v>4123</v>
      </c>
      <c r="EV43" s="126">
        <f t="shared" si="48"/>
        <v>4123</v>
      </c>
      <c r="EW43" s="126">
        <f t="shared" si="48"/>
        <v>4243</v>
      </c>
      <c r="EX43" s="126">
        <f t="shared" si="48"/>
        <v>4425</v>
      </c>
      <c r="EY43" s="126">
        <f t="shared" si="48"/>
        <v>4338</v>
      </c>
      <c r="EZ43" s="126">
        <f t="shared" si="48"/>
        <v>4357</v>
      </c>
      <c r="FA43" s="126">
        <f t="shared" si="48"/>
        <v>4321</v>
      </c>
      <c r="FB43" s="126">
        <f t="shared" si="48"/>
        <v>4236</v>
      </c>
      <c r="FC43" s="126">
        <f t="shared" si="48"/>
        <v>4236</v>
      </c>
      <c r="FD43" s="126">
        <f t="shared" si="48"/>
        <v>4255</v>
      </c>
      <c r="FE43" s="126">
        <f t="shared" si="48"/>
        <v>4425</v>
      </c>
      <c r="FF43" s="126">
        <f t="shared" si="48"/>
        <v>4354</v>
      </c>
      <c r="FG43" s="126">
        <f t="shared" si="48"/>
        <v>4398</v>
      </c>
      <c r="FH43" s="126">
        <f t="shared" si="48"/>
        <v>4348</v>
      </c>
      <c r="FI43" s="126">
        <f t="shared" si="48"/>
        <v>4189</v>
      </c>
      <c r="FJ43" s="126">
        <f t="shared" si="48"/>
        <v>4189</v>
      </c>
      <c r="FK43" s="126">
        <f t="shared" si="48"/>
        <v>4265</v>
      </c>
      <c r="FL43" s="126">
        <f t="shared" si="48"/>
        <v>4463</v>
      </c>
      <c r="FM43" s="126">
        <f t="shared" si="48"/>
        <v>4537</v>
      </c>
      <c r="FN43" s="126">
        <f t="shared" si="48"/>
        <v>4436</v>
      </c>
      <c r="FO43" s="126">
        <f t="shared" si="48"/>
        <v>4423</v>
      </c>
      <c r="FP43" s="126">
        <f t="shared" si="48"/>
        <v>4329</v>
      </c>
      <c r="FQ43" s="126">
        <f t="shared" ref="FQ43" si="49">SUM(FQ24:FQ42)</f>
        <v>4329</v>
      </c>
      <c r="FR43" s="126">
        <f t="shared" si="48"/>
        <v>4423</v>
      </c>
      <c r="FS43" s="126">
        <f t="shared" si="48"/>
        <v>4459</v>
      </c>
      <c r="FT43" s="126">
        <f t="shared" si="48"/>
        <v>4485</v>
      </c>
      <c r="FU43" s="126">
        <f t="shared" si="48"/>
        <v>4452</v>
      </c>
      <c r="FV43" s="126">
        <f t="shared" si="48"/>
        <v>4309</v>
      </c>
      <c r="FW43" s="126">
        <f t="shared" si="48"/>
        <v>4193</v>
      </c>
      <c r="FX43" s="126">
        <f t="shared" ref="FX43" si="50">SUM(FX24:FX42)</f>
        <v>4193</v>
      </c>
      <c r="FY43" s="126">
        <f t="shared" si="48"/>
        <v>4246</v>
      </c>
      <c r="FZ43" s="126">
        <f t="shared" si="48"/>
        <v>4345</v>
      </c>
      <c r="GA43" s="126">
        <f t="shared" si="48"/>
        <v>4457</v>
      </c>
      <c r="GB43" s="126">
        <f t="shared" si="48"/>
        <v>4607</v>
      </c>
      <c r="GC43" s="126">
        <f t="shared" si="48"/>
        <v>4773</v>
      </c>
      <c r="GD43" s="126">
        <f t="shared" si="48"/>
        <v>4675</v>
      </c>
      <c r="GE43" s="126">
        <f t="shared" ref="GE43" si="51">SUM(GE24:GE42)</f>
        <v>4675</v>
      </c>
      <c r="GF43" s="126">
        <f t="shared" si="48"/>
        <v>4820</v>
      </c>
      <c r="GG43" s="126">
        <f t="shared" si="48"/>
        <v>5051</v>
      </c>
      <c r="GH43" s="126">
        <f t="shared" si="48"/>
        <v>5058</v>
      </c>
      <c r="GI43" s="126">
        <f t="shared" si="48"/>
        <v>5081</v>
      </c>
      <c r="GJ43" s="126">
        <f t="shared" si="48"/>
        <v>4969</v>
      </c>
      <c r="GK43" s="126">
        <f t="shared" si="48"/>
        <v>4893</v>
      </c>
      <c r="GL43" s="126">
        <f t="shared" ref="GL43" si="52">SUM(GL24:GL42)</f>
        <v>4893</v>
      </c>
      <c r="GM43" s="126">
        <f t="shared" si="48"/>
        <v>4982</v>
      </c>
      <c r="GN43" s="126">
        <f t="shared" si="48"/>
        <v>5341</v>
      </c>
      <c r="GO43" s="126">
        <f t="shared" si="48"/>
        <v>5479</v>
      </c>
      <c r="GP43" s="126">
        <f t="shared" si="48"/>
        <v>5686</v>
      </c>
      <c r="GQ43" s="126">
        <f t="shared" si="48"/>
        <v>5526</v>
      </c>
      <c r="GR43" s="126">
        <f t="shared" si="48"/>
        <v>5440</v>
      </c>
      <c r="GS43" s="126">
        <f t="shared" si="48"/>
        <v>5440</v>
      </c>
      <c r="GT43" s="126">
        <f t="shared" si="48"/>
        <v>5453</v>
      </c>
      <c r="GU43" s="126">
        <f t="shared" si="48"/>
        <v>5742</v>
      </c>
      <c r="GV43" s="126">
        <f t="shared" si="48"/>
        <v>5850</v>
      </c>
      <c r="GW43" s="126">
        <f t="shared" si="48"/>
        <v>5834</v>
      </c>
      <c r="GX43" s="126">
        <f t="shared" si="48"/>
        <v>5757</v>
      </c>
      <c r="GY43" s="126">
        <f t="shared" ref="GY43" si="53">SUM(GY24:GY42)</f>
        <v>5679</v>
      </c>
      <c r="GZ43" s="126">
        <f t="shared" si="48"/>
        <v>5679</v>
      </c>
      <c r="HA43" s="126">
        <f t="shared" si="48"/>
        <v>5803</v>
      </c>
      <c r="HB43" s="126">
        <f t="shared" si="48"/>
        <v>6020</v>
      </c>
      <c r="HC43" s="126">
        <f t="shared" ref="HC43:JN43" si="54">SUM(HC24:HC42)</f>
        <v>6057</v>
      </c>
      <c r="HD43" s="126">
        <f t="shared" si="54"/>
        <v>6241</v>
      </c>
      <c r="HE43" s="126">
        <f t="shared" si="54"/>
        <v>6222</v>
      </c>
      <c r="HF43" s="126">
        <f t="shared" ref="HF43" si="55">SUM(HF24:HF42)</f>
        <v>6101</v>
      </c>
      <c r="HG43" s="126">
        <f t="shared" si="54"/>
        <v>6101</v>
      </c>
      <c r="HH43" s="126">
        <f t="shared" si="54"/>
        <v>6158</v>
      </c>
      <c r="HI43" s="126">
        <f t="shared" si="54"/>
        <v>6256</v>
      </c>
      <c r="HJ43" s="126">
        <f t="shared" si="54"/>
        <v>6351</v>
      </c>
      <c r="HK43" s="126">
        <f t="shared" si="54"/>
        <v>6386</v>
      </c>
      <c r="HL43" s="126">
        <f t="shared" si="54"/>
        <v>6273</v>
      </c>
      <c r="HM43" s="126">
        <f t="shared" si="54"/>
        <v>6179</v>
      </c>
      <c r="HN43" s="126">
        <f t="shared" ref="HN43" si="56">SUM(HN24:HN42)</f>
        <v>6179</v>
      </c>
      <c r="HO43" s="126">
        <f t="shared" si="54"/>
        <v>6304</v>
      </c>
      <c r="HP43" s="126">
        <f t="shared" si="54"/>
        <v>6394</v>
      </c>
      <c r="HQ43" s="126">
        <f t="shared" si="54"/>
        <v>6527</v>
      </c>
      <c r="HR43" s="126">
        <f t="shared" si="54"/>
        <v>6712</v>
      </c>
      <c r="HS43" s="126">
        <f t="shared" si="54"/>
        <v>6674</v>
      </c>
      <c r="HT43" s="126">
        <f t="shared" si="54"/>
        <v>6597</v>
      </c>
      <c r="HU43" s="126">
        <f t="shared" ref="HU43" si="57">SUM(HU24:HU42)</f>
        <v>6597</v>
      </c>
      <c r="HV43" s="126">
        <f t="shared" si="54"/>
        <v>6593</v>
      </c>
      <c r="HW43" s="126">
        <f t="shared" si="54"/>
        <v>6669</v>
      </c>
      <c r="HX43" s="126">
        <f t="shared" si="54"/>
        <v>6790</v>
      </c>
      <c r="HY43" s="126">
        <f t="shared" si="54"/>
        <v>7007</v>
      </c>
      <c r="HZ43" s="126">
        <f t="shared" si="54"/>
        <v>6883</v>
      </c>
      <c r="IA43" s="126">
        <f t="shared" ref="IA43" si="58">SUM(IA24:IA42)</f>
        <v>6818</v>
      </c>
      <c r="IB43" s="126">
        <f t="shared" si="54"/>
        <v>6818</v>
      </c>
      <c r="IC43" s="126">
        <f t="shared" si="54"/>
        <v>6887</v>
      </c>
      <c r="ID43" s="126">
        <f t="shared" si="54"/>
        <v>6994</v>
      </c>
      <c r="IE43" s="126">
        <f t="shared" si="54"/>
        <v>6938</v>
      </c>
      <c r="IF43" s="126">
        <f t="shared" si="54"/>
        <v>7155</v>
      </c>
      <c r="IG43" s="126">
        <f t="shared" si="54"/>
        <v>7058</v>
      </c>
      <c r="IH43" s="126">
        <f t="shared" si="54"/>
        <v>7016</v>
      </c>
      <c r="II43" s="126">
        <f t="shared" ref="II43:IK43" si="59">SUM(II24:II42)</f>
        <v>7016</v>
      </c>
      <c r="IJ43" s="126">
        <f t="shared" si="59"/>
        <v>7040</v>
      </c>
      <c r="IK43" s="126">
        <f t="shared" si="59"/>
        <v>7256</v>
      </c>
      <c r="IL43" s="126">
        <f t="shared" si="54"/>
        <v>0</v>
      </c>
      <c r="IM43" s="126">
        <f t="shared" si="54"/>
        <v>0</v>
      </c>
      <c r="IN43" s="126">
        <f t="shared" si="54"/>
        <v>0</v>
      </c>
      <c r="IO43" s="126">
        <f t="shared" si="54"/>
        <v>0</v>
      </c>
      <c r="IP43" s="126">
        <f t="shared" si="54"/>
        <v>0</v>
      </c>
      <c r="IQ43" s="126">
        <f t="shared" si="54"/>
        <v>0</v>
      </c>
      <c r="IR43" s="126">
        <f t="shared" si="54"/>
        <v>0</v>
      </c>
      <c r="IS43" s="126">
        <f t="shared" si="54"/>
        <v>0</v>
      </c>
      <c r="IT43" s="126">
        <f t="shared" si="54"/>
        <v>0</v>
      </c>
      <c r="IU43" s="126">
        <f t="shared" si="54"/>
        <v>0</v>
      </c>
      <c r="IV43" s="126">
        <f t="shared" si="54"/>
        <v>0</v>
      </c>
      <c r="IW43" s="126">
        <f t="shared" si="54"/>
        <v>0</v>
      </c>
      <c r="IX43" s="126">
        <f t="shared" si="54"/>
        <v>0</v>
      </c>
      <c r="IY43" s="126">
        <f t="shared" si="54"/>
        <v>0</v>
      </c>
      <c r="IZ43" s="126">
        <f t="shared" si="54"/>
        <v>0</v>
      </c>
      <c r="JA43" s="126">
        <f t="shared" si="54"/>
        <v>0</v>
      </c>
      <c r="JB43" s="126">
        <f t="shared" si="54"/>
        <v>0</v>
      </c>
      <c r="JC43" s="126">
        <f t="shared" si="54"/>
        <v>0</v>
      </c>
      <c r="JD43" s="126">
        <f t="shared" si="54"/>
        <v>0</v>
      </c>
      <c r="JE43" s="126">
        <f t="shared" si="54"/>
        <v>0</v>
      </c>
      <c r="JF43" s="126">
        <f t="shared" si="54"/>
        <v>0</v>
      </c>
      <c r="JG43" s="126">
        <f t="shared" si="54"/>
        <v>0</v>
      </c>
      <c r="JH43" s="126">
        <f t="shared" si="54"/>
        <v>0</v>
      </c>
      <c r="JI43" s="126">
        <f t="shared" si="54"/>
        <v>0</v>
      </c>
      <c r="JJ43" s="126">
        <f t="shared" si="54"/>
        <v>0</v>
      </c>
      <c r="JK43" s="126">
        <f t="shared" si="54"/>
        <v>0</v>
      </c>
      <c r="JL43" s="126">
        <f t="shared" si="54"/>
        <v>0</v>
      </c>
      <c r="JM43" s="126">
        <f t="shared" si="54"/>
        <v>0</v>
      </c>
      <c r="JN43" s="126">
        <f t="shared" si="54"/>
        <v>0</v>
      </c>
      <c r="JO43" s="126">
        <f t="shared" ref="JO43:LZ43" si="60">SUM(JO24:JO42)</f>
        <v>0</v>
      </c>
      <c r="JP43" s="126">
        <f t="shared" si="60"/>
        <v>0</v>
      </c>
      <c r="JQ43" s="126">
        <f t="shared" si="60"/>
        <v>0</v>
      </c>
      <c r="JR43" s="126">
        <f t="shared" si="60"/>
        <v>0</v>
      </c>
      <c r="JS43" s="126">
        <f t="shared" si="60"/>
        <v>0</v>
      </c>
      <c r="JT43" s="126">
        <f t="shared" si="60"/>
        <v>0</v>
      </c>
      <c r="JU43" s="126">
        <f t="shared" si="60"/>
        <v>0</v>
      </c>
      <c r="JV43" s="126">
        <f t="shared" si="60"/>
        <v>0</v>
      </c>
      <c r="JW43" s="126">
        <f t="shared" si="60"/>
        <v>0</v>
      </c>
      <c r="JX43" s="126">
        <f t="shared" si="60"/>
        <v>0</v>
      </c>
      <c r="JY43" s="126">
        <f t="shared" si="60"/>
        <v>0</v>
      </c>
      <c r="JZ43" s="126">
        <f t="shared" si="60"/>
        <v>0</v>
      </c>
      <c r="KA43" s="126">
        <f t="shared" si="60"/>
        <v>0</v>
      </c>
      <c r="KB43" s="126">
        <f t="shared" si="60"/>
        <v>0</v>
      </c>
      <c r="KC43" s="126">
        <f t="shared" si="60"/>
        <v>0</v>
      </c>
      <c r="KD43" s="126">
        <f t="shared" si="60"/>
        <v>0</v>
      </c>
      <c r="KE43" s="126">
        <f t="shared" si="60"/>
        <v>0</v>
      </c>
      <c r="KF43" s="126">
        <f t="shared" si="60"/>
        <v>0</v>
      </c>
      <c r="KG43" s="126">
        <f t="shared" si="60"/>
        <v>0</v>
      </c>
      <c r="KH43" s="126">
        <f t="shared" si="60"/>
        <v>0</v>
      </c>
      <c r="KI43" s="126">
        <f t="shared" si="60"/>
        <v>0</v>
      </c>
      <c r="KJ43" s="126">
        <f t="shared" si="60"/>
        <v>0</v>
      </c>
      <c r="KK43" s="126">
        <f t="shared" si="60"/>
        <v>0</v>
      </c>
      <c r="KL43" s="126">
        <f t="shared" si="60"/>
        <v>0</v>
      </c>
      <c r="KM43" s="126">
        <f t="shared" si="60"/>
        <v>0</v>
      </c>
      <c r="KN43" s="126">
        <f t="shared" si="60"/>
        <v>0</v>
      </c>
      <c r="KO43" s="126">
        <f t="shared" si="60"/>
        <v>0</v>
      </c>
      <c r="KP43" s="126">
        <f t="shared" si="60"/>
        <v>0</v>
      </c>
      <c r="KQ43" s="126">
        <f t="shared" si="60"/>
        <v>0</v>
      </c>
      <c r="KR43" s="126">
        <f t="shared" si="60"/>
        <v>0</v>
      </c>
      <c r="KS43" s="126">
        <f t="shared" si="60"/>
        <v>0</v>
      </c>
      <c r="KT43" s="126">
        <f t="shared" si="60"/>
        <v>0</v>
      </c>
      <c r="KU43" s="126">
        <f t="shared" si="60"/>
        <v>0</v>
      </c>
      <c r="KV43" s="126">
        <f t="shared" si="60"/>
        <v>0</v>
      </c>
      <c r="KW43" s="126">
        <f t="shared" si="60"/>
        <v>0</v>
      </c>
      <c r="KX43" s="126">
        <f t="shared" si="60"/>
        <v>0</v>
      </c>
      <c r="KY43" s="126">
        <f t="shared" si="60"/>
        <v>0</v>
      </c>
      <c r="KZ43" s="126">
        <f t="shared" si="60"/>
        <v>0</v>
      </c>
      <c r="LA43" s="126">
        <f t="shared" si="60"/>
        <v>0</v>
      </c>
      <c r="LB43" s="126">
        <f t="shared" si="60"/>
        <v>0</v>
      </c>
      <c r="LC43" s="126">
        <f t="shared" si="60"/>
        <v>0</v>
      </c>
      <c r="LD43" s="126">
        <f t="shared" si="60"/>
        <v>0</v>
      </c>
      <c r="LE43" s="126">
        <f t="shared" si="60"/>
        <v>0</v>
      </c>
      <c r="LF43" s="126">
        <f t="shared" si="60"/>
        <v>0</v>
      </c>
      <c r="LG43" s="126">
        <f t="shared" si="60"/>
        <v>0</v>
      </c>
      <c r="LH43" s="126">
        <f t="shared" si="60"/>
        <v>0</v>
      </c>
      <c r="LI43" s="126">
        <f t="shared" si="60"/>
        <v>0</v>
      </c>
      <c r="LJ43" s="126">
        <f t="shared" si="60"/>
        <v>0</v>
      </c>
      <c r="LK43" s="126">
        <f t="shared" si="60"/>
        <v>0</v>
      </c>
      <c r="LL43" s="126">
        <f t="shared" si="60"/>
        <v>0</v>
      </c>
      <c r="LM43" s="126">
        <f t="shared" si="60"/>
        <v>0</v>
      </c>
      <c r="LN43" s="126">
        <f t="shared" si="60"/>
        <v>0</v>
      </c>
      <c r="LO43" s="126">
        <f t="shared" si="60"/>
        <v>0</v>
      </c>
      <c r="LP43" s="126">
        <f t="shared" si="60"/>
        <v>0</v>
      </c>
      <c r="LQ43" s="126">
        <f t="shared" si="60"/>
        <v>0</v>
      </c>
      <c r="LR43" s="126">
        <f t="shared" si="60"/>
        <v>0</v>
      </c>
      <c r="LS43" s="126">
        <f t="shared" si="60"/>
        <v>0</v>
      </c>
      <c r="LT43" s="126">
        <f t="shared" si="60"/>
        <v>0</v>
      </c>
      <c r="LU43" s="126">
        <f t="shared" si="60"/>
        <v>0</v>
      </c>
      <c r="LV43" s="126">
        <f t="shared" si="60"/>
        <v>0</v>
      </c>
      <c r="LW43" s="126">
        <f t="shared" si="60"/>
        <v>0</v>
      </c>
      <c r="LX43" s="126">
        <f t="shared" si="60"/>
        <v>0</v>
      </c>
      <c r="LY43" s="126">
        <f t="shared" si="60"/>
        <v>0</v>
      </c>
      <c r="LZ43" s="126">
        <f t="shared" si="60"/>
        <v>0</v>
      </c>
      <c r="MA43" s="126">
        <f t="shared" ref="MA43:NT43" si="61">SUM(MA24:MA42)</f>
        <v>0</v>
      </c>
      <c r="MB43" s="126">
        <f t="shared" si="61"/>
        <v>0</v>
      </c>
      <c r="MC43" s="126">
        <f t="shared" si="61"/>
        <v>0</v>
      </c>
      <c r="MD43" s="126">
        <f t="shared" si="61"/>
        <v>0</v>
      </c>
      <c r="ME43" s="126">
        <f t="shared" si="61"/>
        <v>0</v>
      </c>
      <c r="MF43" s="126">
        <f t="shared" si="61"/>
        <v>0</v>
      </c>
      <c r="MG43" s="126">
        <f t="shared" si="61"/>
        <v>0</v>
      </c>
      <c r="MH43" s="126">
        <f t="shared" si="61"/>
        <v>0</v>
      </c>
      <c r="MI43" s="126">
        <f t="shared" si="61"/>
        <v>0</v>
      </c>
      <c r="MJ43" s="126">
        <f t="shared" si="61"/>
        <v>0</v>
      </c>
      <c r="MK43" s="126">
        <f t="shared" si="61"/>
        <v>0</v>
      </c>
      <c r="ML43" s="126">
        <f t="shared" si="61"/>
        <v>0</v>
      </c>
      <c r="MM43" s="126">
        <f t="shared" si="61"/>
        <v>0</v>
      </c>
      <c r="MN43" s="126">
        <f t="shared" si="61"/>
        <v>0</v>
      </c>
      <c r="MO43" s="126">
        <f t="shared" si="61"/>
        <v>0</v>
      </c>
      <c r="MP43" s="126">
        <f t="shared" si="61"/>
        <v>0</v>
      </c>
      <c r="MQ43" s="126">
        <f t="shared" si="61"/>
        <v>0</v>
      </c>
      <c r="MR43" s="126">
        <f t="shared" si="61"/>
        <v>0</v>
      </c>
      <c r="MS43" s="126">
        <f t="shared" si="61"/>
        <v>0</v>
      </c>
      <c r="MT43" s="126">
        <f t="shared" si="61"/>
        <v>0</v>
      </c>
      <c r="MU43" s="126">
        <f t="shared" si="61"/>
        <v>0</v>
      </c>
      <c r="MV43" s="126">
        <f t="shared" si="61"/>
        <v>0</v>
      </c>
      <c r="MW43" s="126">
        <f t="shared" si="61"/>
        <v>0</v>
      </c>
      <c r="MX43" s="126">
        <f t="shared" si="61"/>
        <v>0</v>
      </c>
      <c r="MY43" s="126">
        <f t="shared" si="61"/>
        <v>0</v>
      </c>
      <c r="MZ43" s="126">
        <f t="shared" si="61"/>
        <v>0</v>
      </c>
      <c r="NA43" s="126">
        <f t="shared" si="61"/>
        <v>0</v>
      </c>
      <c r="NB43" s="126">
        <f t="shared" si="61"/>
        <v>0</v>
      </c>
      <c r="NC43" s="126">
        <f t="shared" si="61"/>
        <v>0</v>
      </c>
      <c r="ND43" s="126">
        <f t="shared" si="61"/>
        <v>0</v>
      </c>
      <c r="NE43" s="126">
        <f t="shared" si="61"/>
        <v>0</v>
      </c>
      <c r="NF43" s="126">
        <f t="shared" si="61"/>
        <v>0</v>
      </c>
      <c r="NG43" s="126">
        <f t="shared" si="61"/>
        <v>0</v>
      </c>
      <c r="NH43" s="126">
        <f t="shared" si="61"/>
        <v>0</v>
      </c>
      <c r="NI43" s="126">
        <f t="shared" si="61"/>
        <v>0</v>
      </c>
      <c r="NJ43" s="126">
        <f t="shared" si="61"/>
        <v>0</v>
      </c>
      <c r="NK43" s="126">
        <f t="shared" si="61"/>
        <v>0</v>
      </c>
      <c r="NL43" s="126">
        <f t="shared" si="61"/>
        <v>0</v>
      </c>
      <c r="NM43" s="126">
        <f t="shared" si="61"/>
        <v>0</v>
      </c>
      <c r="NN43" s="126">
        <f t="shared" si="61"/>
        <v>0</v>
      </c>
      <c r="NO43" s="126">
        <f t="shared" si="61"/>
        <v>0</v>
      </c>
      <c r="NP43" s="126">
        <f t="shared" si="61"/>
        <v>0</v>
      </c>
      <c r="NQ43" s="126">
        <f t="shared" si="61"/>
        <v>0</v>
      </c>
      <c r="NR43" s="126">
        <f t="shared" si="61"/>
        <v>0</v>
      </c>
      <c r="NS43" s="126">
        <f t="shared" si="61"/>
        <v>0</v>
      </c>
      <c r="NT43" s="127">
        <f t="shared" si="61"/>
        <v>0</v>
      </c>
    </row>
    <row r="44" spans="1:384" x14ac:dyDescent="0.6">
      <c r="A44" s="141" t="s">
        <v>70</v>
      </c>
      <c r="B44" s="301"/>
      <c r="C44" s="321" t="s">
        <v>32</v>
      </c>
      <c r="D44" s="298" t="s">
        <v>15</v>
      </c>
      <c r="E44" s="59">
        <v>20</v>
      </c>
      <c r="F44" s="275" t="s">
        <v>55</v>
      </c>
      <c r="G44" s="59">
        <v>37</v>
      </c>
      <c r="H44" s="90">
        <v>847</v>
      </c>
      <c r="I44" s="61">
        <f t="shared" ref="I44:I56" si="62">SUM(J44:Q44)</f>
        <v>385</v>
      </c>
      <c r="J44" s="62">
        <v>100</v>
      </c>
      <c r="K44" s="63">
        <v>100</v>
      </c>
      <c r="L44" s="63">
        <v>158</v>
      </c>
      <c r="M44" s="63">
        <v>0</v>
      </c>
      <c r="N44" s="63">
        <v>27</v>
      </c>
      <c r="O44" s="63">
        <v>0</v>
      </c>
      <c r="P44" s="65">
        <v>0</v>
      </c>
      <c r="Q44" s="66">
        <v>0</v>
      </c>
      <c r="R44" s="7"/>
      <c r="S44" s="118">
        <v>217</v>
      </c>
      <c r="T44" s="119">
        <v>217</v>
      </c>
      <c r="U44" s="119">
        <v>211</v>
      </c>
      <c r="V44" s="119">
        <v>215</v>
      </c>
      <c r="W44" s="119">
        <v>213</v>
      </c>
      <c r="X44" s="119">
        <v>207</v>
      </c>
      <c r="Y44" s="119">
        <v>206</v>
      </c>
      <c r="Z44" s="119">
        <v>206</v>
      </c>
      <c r="AA44" s="119">
        <v>209</v>
      </c>
      <c r="AB44" s="119">
        <v>212</v>
      </c>
      <c r="AC44" s="119">
        <v>208</v>
      </c>
      <c r="AD44" s="119">
        <v>205</v>
      </c>
      <c r="AE44" s="119">
        <v>195</v>
      </c>
      <c r="AF44" s="119">
        <v>188</v>
      </c>
      <c r="AG44" s="119">
        <v>188</v>
      </c>
      <c r="AH44" s="119">
        <v>184</v>
      </c>
      <c r="AI44" s="119">
        <v>183</v>
      </c>
      <c r="AJ44" s="119">
        <v>226</v>
      </c>
      <c r="AK44" s="119">
        <v>220</v>
      </c>
      <c r="AL44" s="119">
        <v>217</v>
      </c>
      <c r="AM44" s="119">
        <v>217</v>
      </c>
      <c r="AN44" s="119">
        <v>217</v>
      </c>
      <c r="AO44" s="119">
        <v>217</v>
      </c>
      <c r="AP44" s="119">
        <v>217</v>
      </c>
      <c r="AQ44" s="119">
        <v>212</v>
      </c>
      <c r="AR44" s="119">
        <v>212</v>
      </c>
      <c r="AS44" s="119">
        <v>210</v>
      </c>
      <c r="AT44" s="119">
        <v>208</v>
      </c>
      <c r="AU44" s="119">
        <v>208</v>
      </c>
      <c r="AV44" s="119">
        <v>206</v>
      </c>
      <c r="AW44" s="119">
        <v>220</v>
      </c>
      <c r="AX44" s="119">
        <v>217</v>
      </c>
      <c r="AY44" s="119">
        <v>236</v>
      </c>
      <c r="AZ44" s="119">
        <v>240</v>
      </c>
      <c r="BA44" s="119">
        <v>240</v>
      </c>
      <c r="BB44" s="119">
        <v>240</v>
      </c>
      <c r="BC44" s="119">
        <v>239</v>
      </c>
      <c r="BD44" s="119">
        <v>242</v>
      </c>
      <c r="BE44" s="119">
        <v>249</v>
      </c>
      <c r="BF44" s="119">
        <v>253</v>
      </c>
      <c r="BG44" s="119">
        <v>250</v>
      </c>
      <c r="BH44" s="119">
        <v>250</v>
      </c>
      <c r="BI44" s="119">
        <v>250</v>
      </c>
      <c r="BJ44" s="119">
        <v>247</v>
      </c>
      <c r="BK44" s="119">
        <v>247</v>
      </c>
      <c r="BL44" s="119">
        <v>247</v>
      </c>
      <c r="BM44" s="119">
        <v>240</v>
      </c>
      <c r="BN44" s="119">
        <v>238</v>
      </c>
      <c r="BO44" s="119">
        <v>238</v>
      </c>
      <c r="BP44" s="119">
        <v>238</v>
      </c>
      <c r="BQ44" s="119">
        <v>238</v>
      </c>
      <c r="BR44" s="119">
        <v>287</v>
      </c>
      <c r="BS44" s="119">
        <v>286</v>
      </c>
      <c r="BT44" s="119">
        <v>287</v>
      </c>
      <c r="BU44" s="119">
        <v>284</v>
      </c>
      <c r="BV44" s="119">
        <v>283</v>
      </c>
      <c r="BW44" s="119">
        <v>283</v>
      </c>
      <c r="BX44" s="119">
        <v>283</v>
      </c>
      <c r="BY44" s="119">
        <v>282</v>
      </c>
      <c r="BZ44" s="119">
        <v>280</v>
      </c>
      <c r="CA44" s="119">
        <v>280</v>
      </c>
      <c r="CB44" s="119">
        <v>276</v>
      </c>
      <c r="CC44" s="119">
        <v>274</v>
      </c>
      <c r="CD44" s="119">
        <v>274</v>
      </c>
      <c r="CE44" s="119">
        <v>264</v>
      </c>
      <c r="CF44" s="119">
        <v>271</v>
      </c>
      <c r="CG44" s="119">
        <v>273</v>
      </c>
      <c r="CH44" s="119">
        <v>275</v>
      </c>
      <c r="CI44" s="119">
        <v>274</v>
      </c>
      <c r="CJ44" s="119">
        <v>273</v>
      </c>
      <c r="CK44" s="119">
        <v>273</v>
      </c>
      <c r="CL44" s="119">
        <v>280</v>
      </c>
      <c r="CM44" s="119">
        <v>283</v>
      </c>
      <c r="CN44" s="119">
        <v>285</v>
      </c>
      <c r="CO44" s="119">
        <v>284</v>
      </c>
      <c r="CP44" s="119">
        <v>282</v>
      </c>
      <c r="CQ44" s="119">
        <v>283</v>
      </c>
      <c r="CR44" s="119">
        <v>283</v>
      </c>
      <c r="CS44" s="119">
        <v>283</v>
      </c>
      <c r="CT44" s="119">
        <v>283</v>
      </c>
      <c r="CU44" s="119">
        <v>281</v>
      </c>
      <c r="CV44" s="119">
        <v>286</v>
      </c>
      <c r="CW44" s="119">
        <v>287</v>
      </c>
      <c r="CX44" s="119">
        <v>286</v>
      </c>
      <c r="CY44" s="119">
        <v>286</v>
      </c>
      <c r="CZ44" s="119">
        <v>282</v>
      </c>
      <c r="DA44" s="119">
        <v>284</v>
      </c>
      <c r="DB44" s="119">
        <v>284</v>
      </c>
      <c r="DC44" s="119">
        <v>282</v>
      </c>
      <c r="DD44" s="119">
        <v>282</v>
      </c>
      <c r="DE44" s="119">
        <v>284</v>
      </c>
      <c r="DF44" s="119">
        <v>284</v>
      </c>
      <c r="DG44" s="119">
        <v>283</v>
      </c>
      <c r="DH44" s="119">
        <v>279</v>
      </c>
      <c r="DI44" s="119">
        <v>278</v>
      </c>
      <c r="DJ44" s="119">
        <v>276</v>
      </c>
      <c r="DK44" s="119">
        <v>273</v>
      </c>
      <c r="DL44" s="119">
        <v>271</v>
      </c>
      <c r="DM44" s="119">
        <v>271</v>
      </c>
      <c r="DN44" s="119">
        <v>270</v>
      </c>
      <c r="DO44" s="119">
        <v>268</v>
      </c>
      <c r="DP44" s="119">
        <v>266</v>
      </c>
      <c r="DQ44" s="119">
        <v>283</v>
      </c>
      <c r="DR44" s="119">
        <v>282</v>
      </c>
      <c r="DS44" s="119">
        <v>279</v>
      </c>
      <c r="DT44" s="119">
        <v>279</v>
      </c>
      <c r="DU44" s="119">
        <v>276</v>
      </c>
      <c r="DV44" s="119">
        <v>274</v>
      </c>
      <c r="DW44" s="119">
        <v>277</v>
      </c>
      <c r="DX44" s="119">
        <v>277</v>
      </c>
      <c r="DY44" s="119">
        <v>272</v>
      </c>
      <c r="DZ44" s="119">
        <v>269</v>
      </c>
      <c r="EA44" s="119">
        <v>269</v>
      </c>
      <c r="EB44" s="119">
        <v>269</v>
      </c>
      <c r="EC44" s="119">
        <v>271</v>
      </c>
      <c r="ED44" s="119">
        <v>270</v>
      </c>
      <c r="EE44" s="119">
        <v>265</v>
      </c>
      <c r="EF44" s="119">
        <v>256</v>
      </c>
      <c r="EG44" s="119">
        <v>255</v>
      </c>
      <c r="EH44" s="119">
        <v>255</v>
      </c>
      <c r="EI44" s="119">
        <v>256</v>
      </c>
      <c r="EJ44" s="119">
        <v>261</v>
      </c>
      <c r="EK44" s="119">
        <v>257</v>
      </c>
      <c r="EL44" s="119">
        <v>253</v>
      </c>
      <c r="EM44" s="119">
        <v>249</v>
      </c>
      <c r="EN44" s="119">
        <v>247</v>
      </c>
      <c r="EO44" s="119">
        <v>247</v>
      </c>
      <c r="EP44" s="119">
        <v>242</v>
      </c>
      <c r="EQ44" s="119">
        <v>237</v>
      </c>
      <c r="ER44" s="119">
        <v>251</v>
      </c>
      <c r="ES44" s="119">
        <v>284</v>
      </c>
      <c r="ET44" s="119">
        <v>282</v>
      </c>
      <c r="EU44" s="119">
        <v>276</v>
      </c>
      <c r="EV44" s="119">
        <v>276</v>
      </c>
      <c r="EW44" s="119">
        <v>262</v>
      </c>
      <c r="EX44" s="119">
        <v>266</v>
      </c>
      <c r="EY44" s="119">
        <v>266</v>
      </c>
      <c r="EZ44" s="119">
        <v>264</v>
      </c>
      <c r="FA44" s="119">
        <v>262</v>
      </c>
      <c r="FB44" s="119">
        <v>262</v>
      </c>
      <c r="FC44" s="119">
        <v>262</v>
      </c>
      <c r="FD44" s="119">
        <v>256</v>
      </c>
      <c r="FE44" s="119">
        <v>252</v>
      </c>
      <c r="FF44" s="119">
        <v>252</v>
      </c>
      <c r="FG44" s="119">
        <v>260</v>
      </c>
      <c r="FH44" s="119">
        <v>259</v>
      </c>
      <c r="FI44" s="119">
        <v>256</v>
      </c>
      <c r="FJ44" s="119">
        <v>256</v>
      </c>
      <c r="FK44" s="119">
        <v>268</v>
      </c>
      <c r="FL44" s="119">
        <v>300</v>
      </c>
      <c r="FM44" s="119">
        <v>322</v>
      </c>
      <c r="FN44" s="119">
        <v>321</v>
      </c>
      <c r="FO44" s="119">
        <v>324</v>
      </c>
      <c r="FP44" s="119">
        <v>320</v>
      </c>
      <c r="FQ44" s="119">
        <v>320</v>
      </c>
      <c r="FR44" s="119">
        <v>304</v>
      </c>
      <c r="FS44" s="119">
        <v>320</v>
      </c>
      <c r="FT44" s="119">
        <v>315</v>
      </c>
      <c r="FU44" s="119">
        <v>304</v>
      </c>
      <c r="FV44" s="119">
        <v>301</v>
      </c>
      <c r="FW44" s="119">
        <v>299</v>
      </c>
      <c r="FX44" s="119">
        <v>299</v>
      </c>
      <c r="FY44" s="119">
        <v>290</v>
      </c>
      <c r="FZ44" s="119">
        <v>313</v>
      </c>
      <c r="GA44" s="119">
        <v>326</v>
      </c>
      <c r="GB44" s="119">
        <v>345</v>
      </c>
      <c r="GC44" s="119">
        <v>342</v>
      </c>
      <c r="GD44" s="119">
        <v>341</v>
      </c>
      <c r="GE44" s="119">
        <v>341</v>
      </c>
      <c r="GF44" s="119">
        <v>340</v>
      </c>
      <c r="GG44" s="119">
        <v>340</v>
      </c>
      <c r="GH44" s="119">
        <v>332</v>
      </c>
      <c r="GI44" s="119">
        <v>330</v>
      </c>
      <c r="GJ44" s="119">
        <v>323</v>
      </c>
      <c r="GK44" s="119">
        <v>322</v>
      </c>
      <c r="GL44" s="119">
        <v>322</v>
      </c>
      <c r="GM44" s="119">
        <v>321</v>
      </c>
      <c r="GN44" s="119">
        <v>316</v>
      </c>
      <c r="GO44" s="119">
        <v>318</v>
      </c>
      <c r="GP44" s="119">
        <v>313</v>
      </c>
      <c r="GQ44" s="119">
        <v>307</v>
      </c>
      <c r="GR44" s="119">
        <v>304</v>
      </c>
      <c r="GS44" s="119">
        <v>304</v>
      </c>
      <c r="GT44" s="119">
        <v>301</v>
      </c>
      <c r="GU44" s="119">
        <v>308</v>
      </c>
      <c r="GV44" s="119">
        <v>307</v>
      </c>
      <c r="GW44" s="119">
        <v>306</v>
      </c>
      <c r="GX44" s="119">
        <v>298</v>
      </c>
      <c r="GY44" s="119">
        <v>293</v>
      </c>
      <c r="GZ44" s="119">
        <v>293</v>
      </c>
      <c r="HA44" s="119">
        <v>291</v>
      </c>
      <c r="HB44" s="119">
        <v>321</v>
      </c>
      <c r="HC44" s="119">
        <v>319</v>
      </c>
      <c r="HD44" s="119">
        <v>316</v>
      </c>
      <c r="HE44" s="119">
        <v>315</v>
      </c>
      <c r="HF44" s="119">
        <v>311</v>
      </c>
      <c r="HG44" s="119">
        <v>311</v>
      </c>
      <c r="HH44" s="119">
        <v>310</v>
      </c>
      <c r="HI44" s="119">
        <v>313</v>
      </c>
      <c r="HJ44" s="119">
        <v>316</v>
      </c>
      <c r="HK44" s="119">
        <v>319</v>
      </c>
      <c r="HL44" s="119">
        <v>315</v>
      </c>
      <c r="HM44" s="119">
        <v>314</v>
      </c>
      <c r="HN44" s="119">
        <v>314</v>
      </c>
      <c r="HO44" s="119">
        <v>318</v>
      </c>
      <c r="HP44" s="119">
        <v>316</v>
      </c>
      <c r="HQ44" s="119">
        <v>323</v>
      </c>
      <c r="HR44" s="119">
        <v>333</v>
      </c>
      <c r="HS44" s="119">
        <v>330</v>
      </c>
      <c r="HT44" s="119">
        <v>332</v>
      </c>
      <c r="HU44" s="119">
        <v>332</v>
      </c>
      <c r="HV44" s="119">
        <v>332</v>
      </c>
      <c r="HW44" s="119">
        <v>323</v>
      </c>
      <c r="HX44" s="119">
        <v>329</v>
      </c>
      <c r="HY44" s="119">
        <v>328</v>
      </c>
      <c r="HZ44" s="119">
        <v>325</v>
      </c>
      <c r="IA44" s="119">
        <v>322</v>
      </c>
      <c r="IB44" s="119">
        <v>322</v>
      </c>
      <c r="IC44" s="119">
        <v>323</v>
      </c>
      <c r="ID44" s="119">
        <v>330</v>
      </c>
      <c r="IE44" s="119">
        <v>331</v>
      </c>
      <c r="IF44" s="119">
        <v>330</v>
      </c>
      <c r="IG44" s="119">
        <v>326</v>
      </c>
      <c r="IH44" s="119">
        <v>326</v>
      </c>
      <c r="II44" s="119">
        <v>326</v>
      </c>
      <c r="IJ44" s="119">
        <v>326</v>
      </c>
      <c r="IK44" s="119">
        <v>331</v>
      </c>
      <c r="IL44" s="119"/>
      <c r="IM44" s="119"/>
      <c r="IN44" s="119"/>
      <c r="IO44" s="119"/>
      <c r="IP44" s="119"/>
      <c r="IQ44" s="119"/>
      <c r="IR44" s="119"/>
      <c r="IS44" s="119"/>
      <c r="IT44" s="119"/>
      <c r="IU44" s="119"/>
      <c r="IV44" s="119"/>
      <c r="IW44" s="119"/>
      <c r="IX44" s="119"/>
      <c r="IY44" s="119"/>
      <c r="IZ44" s="119"/>
      <c r="JA44" s="119"/>
      <c r="JB44" s="119"/>
      <c r="JC44" s="119"/>
      <c r="JD44" s="119"/>
      <c r="JE44" s="119"/>
      <c r="JF44" s="119"/>
      <c r="JG44" s="119"/>
      <c r="JH44" s="119"/>
      <c r="JI44" s="119"/>
      <c r="JJ44" s="119"/>
      <c r="JK44" s="119"/>
      <c r="JL44" s="119"/>
      <c r="JM44" s="119"/>
      <c r="JN44" s="119"/>
      <c r="JO44" s="119"/>
      <c r="JP44" s="119"/>
      <c r="JQ44" s="119"/>
      <c r="JR44" s="119"/>
      <c r="JS44" s="119"/>
      <c r="JT44" s="119"/>
      <c r="JU44" s="119"/>
      <c r="JV44" s="119"/>
      <c r="JW44" s="119"/>
      <c r="JX44" s="119"/>
      <c r="JY44" s="119"/>
      <c r="JZ44" s="119"/>
      <c r="KA44" s="119"/>
      <c r="KB44" s="119"/>
      <c r="KC44" s="119"/>
      <c r="KD44" s="119"/>
      <c r="KE44" s="119"/>
      <c r="KF44" s="119"/>
      <c r="KG44" s="119"/>
      <c r="KH44" s="119"/>
      <c r="KI44" s="119"/>
      <c r="KJ44" s="119"/>
      <c r="KK44" s="119"/>
      <c r="KL44" s="119"/>
      <c r="KM44" s="119"/>
      <c r="KN44" s="119"/>
      <c r="KO44" s="119"/>
      <c r="KP44" s="119"/>
      <c r="KQ44" s="119"/>
      <c r="KR44" s="119"/>
      <c r="KS44" s="119"/>
      <c r="KT44" s="119"/>
      <c r="KU44" s="119"/>
      <c r="KV44" s="119"/>
      <c r="KW44" s="119"/>
      <c r="KX44" s="119"/>
      <c r="KY44" s="119"/>
      <c r="KZ44" s="119"/>
      <c r="LA44" s="119"/>
      <c r="LB44" s="119"/>
      <c r="LC44" s="119"/>
      <c r="LD44" s="119"/>
      <c r="LE44" s="119"/>
      <c r="LF44" s="119"/>
      <c r="LG44" s="119"/>
      <c r="LH44" s="119"/>
      <c r="LI44" s="119"/>
      <c r="LJ44" s="119"/>
      <c r="LK44" s="119"/>
      <c r="LL44" s="119"/>
      <c r="LM44" s="119"/>
      <c r="LN44" s="119"/>
      <c r="LO44" s="119"/>
      <c r="LP44" s="119"/>
      <c r="LQ44" s="119"/>
      <c r="LR44" s="119"/>
      <c r="LS44" s="119"/>
      <c r="LT44" s="119"/>
      <c r="LU44" s="119"/>
      <c r="LV44" s="119"/>
      <c r="LW44" s="119"/>
      <c r="LX44" s="119"/>
      <c r="LY44" s="119"/>
      <c r="LZ44" s="119"/>
      <c r="MA44" s="119"/>
      <c r="MB44" s="119"/>
      <c r="MC44" s="119"/>
      <c r="MD44" s="119"/>
      <c r="ME44" s="119"/>
      <c r="MF44" s="119"/>
      <c r="MG44" s="119"/>
      <c r="MH44" s="119"/>
      <c r="MI44" s="119"/>
      <c r="MJ44" s="119"/>
      <c r="MK44" s="119"/>
      <c r="ML44" s="119"/>
      <c r="MM44" s="119"/>
      <c r="MN44" s="119"/>
      <c r="MO44" s="119"/>
      <c r="MP44" s="119"/>
      <c r="MQ44" s="119"/>
      <c r="MR44" s="119"/>
      <c r="MS44" s="119"/>
      <c r="MT44" s="119"/>
      <c r="MU44" s="119"/>
      <c r="MV44" s="119"/>
      <c r="MW44" s="119"/>
      <c r="MX44" s="119"/>
      <c r="MY44" s="119"/>
      <c r="MZ44" s="119"/>
      <c r="NA44" s="119"/>
      <c r="NB44" s="119"/>
      <c r="NC44" s="119"/>
      <c r="ND44" s="119"/>
      <c r="NE44" s="119"/>
      <c r="NF44" s="119"/>
      <c r="NG44" s="119"/>
      <c r="NH44" s="119"/>
      <c r="NI44" s="119"/>
      <c r="NJ44" s="119"/>
      <c r="NK44" s="119"/>
      <c r="NL44" s="119"/>
      <c r="NM44" s="119"/>
      <c r="NN44" s="119"/>
      <c r="NO44" s="119"/>
      <c r="NP44" s="119"/>
      <c r="NQ44" s="119"/>
      <c r="NR44" s="119"/>
      <c r="NS44" s="119"/>
      <c r="NT44" s="120"/>
    </row>
    <row r="45" spans="1:384" x14ac:dyDescent="0.6">
      <c r="A45" s="141" t="s">
        <v>70</v>
      </c>
      <c r="B45" s="301"/>
      <c r="C45" s="322"/>
      <c r="D45" s="299"/>
      <c r="E45" s="47">
        <v>26</v>
      </c>
      <c r="F45" s="276"/>
      <c r="G45" s="47">
        <v>37</v>
      </c>
      <c r="H45" s="46">
        <v>847</v>
      </c>
      <c r="I45" s="6">
        <f t="shared" ref="I45:I55" si="63">SUM(J45:Q45)</f>
        <v>371</v>
      </c>
      <c r="J45" s="12">
        <v>0</v>
      </c>
      <c r="K45" s="4">
        <v>0</v>
      </c>
      <c r="L45" s="4">
        <v>0</v>
      </c>
      <c r="M45" s="4">
        <v>0</v>
      </c>
      <c r="N45" s="4">
        <v>371</v>
      </c>
      <c r="O45" s="4">
        <v>0</v>
      </c>
      <c r="P45" s="33">
        <v>0</v>
      </c>
      <c r="Q45" s="34">
        <v>0</v>
      </c>
      <c r="R45" s="7"/>
      <c r="S45" s="121">
        <v>230</v>
      </c>
      <c r="T45" s="4">
        <v>230</v>
      </c>
      <c r="U45" s="4">
        <v>227</v>
      </c>
      <c r="V45" s="4">
        <v>240</v>
      </c>
      <c r="W45" s="4">
        <v>253</v>
      </c>
      <c r="X45" s="4">
        <v>242</v>
      </c>
      <c r="Y45" s="4">
        <v>238</v>
      </c>
      <c r="Z45" s="4">
        <v>238</v>
      </c>
      <c r="AA45" s="4">
        <v>252</v>
      </c>
      <c r="AB45" s="4">
        <v>275</v>
      </c>
      <c r="AC45" s="4">
        <v>271</v>
      </c>
      <c r="AD45" s="4">
        <v>270</v>
      </c>
      <c r="AE45" s="4">
        <v>268</v>
      </c>
      <c r="AF45" s="4">
        <v>267</v>
      </c>
      <c r="AG45" s="4">
        <v>267</v>
      </c>
      <c r="AH45" s="4">
        <v>264</v>
      </c>
      <c r="AI45" s="4">
        <v>264</v>
      </c>
      <c r="AJ45" s="4">
        <v>282</v>
      </c>
      <c r="AK45" s="4">
        <v>282</v>
      </c>
      <c r="AL45" s="4">
        <v>282</v>
      </c>
      <c r="AM45" s="4">
        <v>275</v>
      </c>
      <c r="AN45" s="4">
        <v>275</v>
      </c>
      <c r="AO45" s="4">
        <v>268</v>
      </c>
      <c r="AP45" s="4">
        <v>268</v>
      </c>
      <c r="AQ45" s="4">
        <v>268</v>
      </c>
      <c r="AR45" s="4">
        <v>268</v>
      </c>
      <c r="AS45" s="4">
        <v>257</v>
      </c>
      <c r="AT45" s="4">
        <v>253</v>
      </c>
      <c r="AU45" s="4">
        <v>253</v>
      </c>
      <c r="AV45" s="4">
        <v>252</v>
      </c>
      <c r="AW45" s="4">
        <v>259</v>
      </c>
      <c r="AX45" s="4">
        <v>257</v>
      </c>
      <c r="AY45" s="4">
        <v>251</v>
      </c>
      <c r="AZ45" s="4">
        <v>251</v>
      </c>
      <c r="BA45" s="4">
        <v>252</v>
      </c>
      <c r="BB45" s="4">
        <v>252</v>
      </c>
      <c r="BC45" s="4">
        <v>251</v>
      </c>
      <c r="BD45" s="4">
        <v>254</v>
      </c>
      <c r="BE45" s="4">
        <v>249</v>
      </c>
      <c r="BF45" s="4">
        <v>246</v>
      </c>
      <c r="BG45" s="4">
        <v>247</v>
      </c>
      <c r="BH45" s="4">
        <v>247</v>
      </c>
      <c r="BI45" s="4">
        <v>247</v>
      </c>
      <c r="BJ45" s="4">
        <v>240</v>
      </c>
      <c r="BK45" s="4">
        <v>237</v>
      </c>
      <c r="BL45" s="4">
        <v>248</v>
      </c>
      <c r="BM45" s="4">
        <v>248</v>
      </c>
      <c r="BN45" s="4">
        <v>247</v>
      </c>
      <c r="BO45" s="4">
        <v>248</v>
      </c>
      <c r="BP45" s="4">
        <v>248</v>
      </c>
      <c r="BQ45" s="4">
        <v>248</v>
      </c>
      <c r="BR45" s="4">
        <v>255</v>
      </c>
      <c r="BS45" s="4">
        <v>260</v>
      </c>
      <c r="BT45" s="4">
        <v>253</v>
      </c>
      <c r="BU45" s="4">
        <v>248</v>
      </c>
      <c r="BV45" s="4">
        <v>248</v>
      </c>
      <c r="BW45" s="4">
        <v>248</v>
      </c>
      <c r="BX45" s="4">
        <v>248</v>
      </c>
      <c r="BY45" s="4">
        <v>246</v>
      </c>
      <c r="BZ45" s="4">
        <v>243</v>
      </c>
      <c r="CA45" s="4">
        <v>243</v>
      </c>
      <c r="CB45" s="4">
        <v>230</v>
      </c>
      <c r="CC45" s="4">
        <v>227</v>
      </c>
      <c r="CD45" s="4">
        <v>227</v>
      </c>
      <c r="CE45" s="4">
        <v>225</v>
      </c>
      <c r="CF45" s="4">
        <v>230</v>
      </c>
      <c r="CG45" s="4">
        <v>230</v>
      </c>
      <c r="CH45" s="4">
        <v>230</v>
      </c>
      <c r="CI45" s="4">
        <v>249</v>
      </c>
      <c r="CJ45" s="4">
        <v>248</v>
      </c>
      <c r="CK45" s="4">
        <v>248</v>
      </c>
      <c r="CL45" s="4">
        <v>254</v>
      </c>
      <c r="CM45" s="4">
        <v>263</v>
      </c>
      <c r="CN45" s="4">
        <v>261</v>
      </c>
      <c r="CO45" s="4">
        <v>258</v>
      </c>
      <c r="CP45" s="4">
        <v>257</v>
      </c>
      <c r="CQ45" s="4">
        <v>255</v>
      </c>
      <c r="CR45" s="4">
        <v>255</v>
      </c>
      <c r="CS45" s="4">
        <v>253</v>
      </c>
      <c r="CT45" s="4">
        <v>253</v>
      </c>
      <c r="CU45" s="4">
        <v>256</v>
      </c>
      <c r="CV45" s="4">
        <v>255</v>
      </c>
      <c r="CW45" s="4">
        <v>254</v>
      </c>
      <c r="CX45" s="4">
        <v>253</v>
      </c>
      <c r="CY45" s="4">
        <v>253</v>
      </c>
      <c r="CZ45" s="4">
        <v>252</v>
      </c>
      <c r="DA45" s="4">
        <v>247</v>
      </c>
      <c r="DB45" s="4">
        <v>246</v>
      </c>
      <c r="DC45" s="4">
        <v>235</v>
      </c>
      <c r="DD45" s="4">
        <v>233</v>
      </c>
      <c r="DE45" s="4">
        <v>233</v>
      </c>
      <c r="DF45" s="4">
        <v>233</v>
      </c>
      <c r="DG45" s="4">
        <v>242</v>
      </c>
      <c r="DH45" s="4">
        <v>237</v>
      </c>
      <c r="DI45" s="4">
        <v>234</v>
      </c>
      <c r="DJ45" s="4">
        <v>236</v>
      </c>
      <c r="DK45" s="4">
        <v>235</v>
      </c>
      <c r="DL45" s="4">
        <v>235</v>
      </c>
      <c r="DM45" s="4">
        <v>235</v>
      </c>
      <c r="DN45" s="4">
        <v>233</v>
      </c>
      <c r="DO45" s="4">
        <v>231</v>
      </c>
      <c r="DP45" s="4">
        <v>231</v>
      </c>
      <c r="DQ45" s="4">
        <v>231</v>
      </c>
      <c r="DR45" s="4">
        <v>228</v>
      </c>
      <c r="DS45" s="4">
        <v>222</v>
      </c>
      <c r="DT45" s="4">
        <v>222</v>
      </c>
      <c r="DU45" s="4">
        <v>221</v>
      </c>
      <c r="DV45" s="4">
        <v>222</v>
      </c>
      <c r="DW45" s="4">
        <v>234</v>
      </c>
      <c r="DX45" s="4">
        <v>240</v>
      </c>
      <c r="DY45" s="4">
        <v>243</v>
      </c>
      <c r="DZ45" s="4">
        <v>243</v>
      </c>
      <c r="EA45" s="4">
        <v>243</v>
      </c>
      <c r="EB45" s="4">
        <v>235</v>
      </c>
      <c r="EC45" s="4">
        <v>252</v>
      </c>
      <c r="ED45" s="4">
        <v>258</v>
      </c>
      <c r="EE45" s="4">
        <v>259</v>
      </c>
      <c r="EF45" s="4">
        <v>257</v>
      </c>
      <c r="EG45" s="4">
        <v>252</v>
      </c>
      <c r="EH45" s="4">
        <v>252</v>
      </c>
      <c r="EI45" s="4">
        <v>253</v>
      </c>
      <c r="EJ45" s="4">
        <v>253</v>
      </c>
      <c r="EK45" s="4">
        <v>253</v>
      </c>
      <c r="EL45" s="4">
        <v>252</v>
      </c>
      <c r="EM45" s="4">
        <v>247</v>
      </c>
      <c r="EN45" s="4">
        <v>245</v>
      </c>
      <c r="EO45" s="4">
        <v>245</v>
      </c>
      <c r="EP45" s="4">
        <v>244</v>
      </c>
      <c r="EQ45" s="4">
        <v>241</v>
      </c>
      <c r="ER45" s="4">
        <v>257</v>
      </c>
      <c r="ES45" s="4">
        <v>273</v>
      </c>
      <c r="ET45" s="4">
        <v>273</v>
      </c>
      <c r="EU45" s="4">
        <v>271</v>
      </c>
      <c r="EV45" s="4">
        <v>271</v>
      </c>
      <c r="EW45" s="4">
        <v>266</v>
      </c>
      <c r="EX45" s="4">
        <v>288</v>
      </c>
      <c r="EY45" s="4">
        <v>287</v>
      </c>
      <c r="EZ45" s="4">
        <v>286</v>
      </c>
      <c r="FA45" s="4">
        <v>288</v>
      </c>
      <c r="FB45" s="4">
        <v>287</v>
      </c>
      <c r="FC45" s="4">
        <v>287</v>
      </c>
      <c r="FD45" s="4">
        <v>302</v>
      </c>
      <c r="FE45" s="4">
        <v>304</v>
      </c>
      <c r="FF45" s="4">
        <v>302</v>
      </c>
      <c r="FG45" s="4">
        <v>300</v>
      </c>
      <c r="FH45" s="4">
        <v>299</v>
      </c>
      <c r="FI45" s="4">
        <v>298</v>
      </c>
      <c r="FJ45" s="4">
        <v>298</v>
      </c>
      <c r="FK45" s="4">
        <v>289</v>
      </c>
      <c r="FL45" s="4">
        <v>300</v>
      </c>
      <c r="FM45" s="4">
        <v>297</v>
      </c>
      <c r="FN45" s="4">
        <v>297</v>
      </c>
      <c r="FO45" s="4">
        <v>281</v>
      </c>
      <c r="FP45" s="4">
        <v>280</v>
      </c>
      <c r="FQ45" s="4">
        <v>280</v>
      </c>
      <c r="FR45" s="4">
        <v>276</v>
      </c>
      <c r="FS45" s="4">
        <v>291</v>
      </c>
      <c r="FT45" s="4">
        <v>288</v>
      </c>
      <c r="FU45" s="4">
        <v>284</v>
      </c>
      <c r="FV45" s="4">
        <v>278</v>
      </c>
      <c r="FW45" s="4">
        <v>278</v>
      </c>
      <c r="FX45" s="4">
        <v>278</v>
      </c>
      <c r="FY45" s="4">
        <v>275</v>
      </c>
      <c r="FZ45" s="4">
        <v>307</v>
      </c>
      <c r="GA45" s="4">
        <v>309</v>
      </c>
      <c r="GB45" s="4">
        <v>283</v>
      </c>
      <c r="GC45" s="4">
        <v>318</v>
      </c>
      <c r="GD45" s="4">
        <v>316</v>
      </c>
      <c r="GE45" s="4">
        <v>316</v>
      </c>
      <c r="GF45" s="4">
        <v>314</v>
      </c>
      <c r="GG45" s="4">
        <v>315</v>
      </c>
      <c r="GH45" s="4">
        <v>306</v>
      </c>
      <c r="GI45" s="4">
        <v>320</v>
      </c>
      <c r="GJ45" s="4">
        <v>320</v>
      </c>
      <c r="GK45" s="4">
        <v>318</v>
      </c>
      <c r="GL45" s="4">
        <v>318</v>
      </c>
      <c r="GM45" s="4">
        <v>313</v>
      </c>
      <c r="GN45" s="4">
        <v>320</v>
      </c>
      <c r="GO45" s="4">
        <v>320</v>
      </c>
      <c r="GP45" s="4">
        <v>318</v>
      </c>
      <c r="GQ45" s="4">
        <v>318</v>
      </c>
      <c r="GR45" s="4">
        <v>313</v>
      </c>
      <c r="GS45" s="4">
        <v>313</v>
      </c>
      <c r="GT45" s="4">
        <v>312</v>
      </c>
      <c r="GU45" s="4">
        <v>312</v>
      </c>
      <c r="GV45" s="4">
        <v>313</v>
      </c>
      <c r="GW45" s="4">
        <v>313</v>
      </c>
      <c r="GX45" s="4">
        <v>325</v>
      </c>
      <c r="GY45" s="4">
        <v>323</v>
      </c>
      <c r="GZ45" s="4">
        <v>323</v>
      </c>
      <c r="HA45" s="4">
        <v>319</v>
      </c>
      <c r="HB45" s="4">
        <v>310</v>
      </c>
      <c r="HC45" s="4">
        <v>325</v>
      </c>
      <c r="HD45" s="4">
        <v>319</v>
      </c>
      <c r="HE45" s="4">
        <v>326</v>
      </c>
      <c r="HF45" s="4">
        <v>323</v>
      </c>
      <c r="HG45" s="4">
        <v>323</v>
      </c>
      <c r="HH45" s="4">
        <v>321</v>
      </c>
      <c r="HI45" s="4">
        <v>320</v>
      </c>
      <c r="HJ45" s="4">
        <v>327</v>
      </c>
      <c r="HK45" s="4">
        <v>323</v>
      </c>
      <c r="HL45" s="4">
        <v>327</v>
      </c>
      <c r="HM45" s="4">
        <v>323</v>
      </c>
      <c r="HN45" s="4">
        <v>323</v>
      </c>
      <c r="HO45" s="4">
        <v>329</v>
      </c>
      <c r="HP45" s="4">
        <v>329</v>
      </c>
      <c r="HQ45" s="4">
        <v>329</v>
      </c>
      <c r="HR45" s="4">
        <v>328</v>
      </c>
      <c r="HS45" s="4">
        <v>327</v>
      </c>
      <c r="HT45" s="4">
        <v>326</v>
      </c>
      <c r="HU45" s="4">
        <v>326</v>
      </c>
      <c r="HV45" s="4">
        <v>314</v>
      </c>
      <c r="HW45" s="4">
        <v>325</v>
      </c>
      <c r="HX45" s="4">
        <v>325</v>
      </c>
      <c r="HY45" s="4">
        <v>325</v>
      </c>
      <c r="HZ45" s="4">
        <v>312</v>
      </c>
      <c r="IA45" s="4">
        <v>311</v>
      </c>
      <c r="IB45" s="4">
        <v>311</v>
      </c>
      <c r="IC45" s="4">
        <v>319</v>
      </c>
      <c r="ID45" s="4">
        <v>319</v>
      </c>
      <c r="IE45" s="4">
        <v>321</v>
      </c>
      <c r="IF45" s="4">
        <v>313</v>
      </c>
      <c r="IG45" s="4">
        <v>303</v>
      </c>
      <c r="IH45" s="4">
        <v>303</v>
      </c>
      <c r="II45" s="4">
        <v>303</v>
      </c>
      <c r="IJ45" s="4">
        <v>302</v>
      </c>
      <c r="IK45" s="4">
        <v>316</v>
      </c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15"/>
    </row>
    <row r="46" spans="1:384" x14ac:dyDescent="0.6">
      <c r="A46" s="141" t="s">
        <v>70</v>
      </c>
      <c r="B46" s="301"/>
      <c r="C46" s="322"/>
      <c r="D46" s="300" t="s">
        <v>16</v>
      </c>
      <c r="E46" s="47">
        <v>21</v>
      </c>
      <c r="F46" s="276"/>
      <c r="G46" s="47">
        <v>37</v>
      </c>
      <c r="H46" s="46">
        <v>626</v>
      </c>
      <c r="I46" s="6">
        <f t="shared" si="63"/>
        <v>216</v>
      </c>
      <c r="J46" s="12">
        <v>8</v>
      </c>
      <c r="K46" s="4">
        <v>8</v>
      </c>
      <c r="L46" s="4">
        <v>114</v>
      </c>
      <c r="M46" s="4">
        <v>26</v>
      </c>
      <c r="N46" s="4">
        <v>60</v>
      </c>
      <c r="O46" s="4">
        <v>0</v>
      </c>
      <c r="P46" s="33">
        <v>0</v>
      </c>
      <c r="Q46" s="34">
        <v>0</v>
      </c>
      <c r="R46" s="7"/>
      <c r="S46" s="121">
        <v>169</v>
      </c>
      <c r="T46" s="4">
        <v>169</v>
      </c>
      <c r="U46" s="4">
        <v>172</v>
      </c>
      <c r="V46" s="4">
        <v>177</v>
      </c>
      <c r="W46" s="4">
        <v>177</v>
      </c>
      <c r="X46" s="4">
        <v>175</v>
      </c>
      <c r="Y46" s="4">
        <v>178</v>
      </c>
      <c r="Z46" s="4">
        <v>178</v>
      </c>
      <c r="AA46" s="4">
        <v>178</v>
      </c>
      <c r="AB46" s="4">
        <v>175</v>
      </c>
      <c r="AC46" s="4">
        <v>177</v>
      </c>
      <c r="AD46" s="4">
        <v>177</v>
      </c>
      <c r="AE46" s="4">
        <v>174</v>
      </c>
      <c r="AF46" s="4">
        <v>168</v>
      </c>
      <c r="AG46" s="4">
        <v>168</v>
      </c>
      <c r="AH46" s="4">
        <v>165</v>
      </c>
      <c r="AI46" s="4">
        <v>165</v>
      </c>
      <c r="AJ46" s="4">
        <v>165</v>
      </c>
      <c r="AK46" s="4">
        <v>176</v>
      </c>
      <c r="AL46" s="4">
        <v>175</v>
      </c>
      <c r="AM46" s="4">
        <v>173</v>
      </c>
      <c r="AN46" s="4">
        <v>173</v>
      </c>
      <c r="AO46" s="4">
        <v>166</v>
      </c>
      <c r="AP46" s="4">
        <v>166</v>
      </c>
      <c r="AQ46" s="4">
        <v>159</v>
      </c>
      <c r="AR46" s="4">
        <v>159</v>
      </c>
      <c r="AS46" s="4">
        <v>158</v>
      </c>
      <c r="AT46" s="4">
        <v>144</v>
      </c>
      <c r="AU46" s="4">
        <v>144</v>
      </c>
      <c r="AV46" s="4">
        <v>143</v>
      </c>
      <c r="AW46" s="4">
        <v>145</v>
      </c>
      <c r="AX46" s="4">
        <v>146</v>
      </c>
      <c r="AY46" s="4">
        <v>143</v>
      </c>
      <c r="AZ46" s="4">
        <v>159</v>
      </c>
      <c r="BA46" s="4">
        <v>154</v>
      </c>
      <c r="BB46" s="4">
        <v>154</v>
      </c>
      <c r="BC46" s="4">
        <v>154</v>
      </c>
      <c r="BD46" s="4">
        <v>152</v>
      </c>
      <c r="BE46" s="4">
        <v>159</v>
      </c>
      <c r="BF46" s="4">
        <v>193</v>
      </c>
      <c r="BG46" s="4">
        <v>193</v>
      </c>
      <c r="BH46" s="4">
        <v>193</v>
      </c>
      <c r="BI46" s="4">
        <v>193</v>
      </c>
      <c r="BJ46" s="4">
        <v>193</v>
      </c>
      <c r="BK46" s="4">
        <v>193</v>
      </c>
      <c r="BL46" s="4">
        <v>192</v>
      </c>
      <c r="BM46" s="4">
        <v>191</v>
      </c>
      <c r="BN46" s="4">
        <v>204</v>
      </c>
      <c r="BO46" s="4">
        <v>203</v>
      </c>
      <c r="BP46" s="4">
        <v>203</v>
      </c>
      <c r="BQ46" s="4">
        <v>203</v>
      </c>
      <c r="BR46" s="4">
        <v>206</v>
      </c>
      <c r="BS46" s="4">
        <v>206</v>
      </c>
      <c r="BT46" s="4">
        <v>212</v>
      </c>
      <c r="BU46" s="4">
        <v>211</v>
      </c>
      <c r="BV46" s="4">
        <v>211</v>
      </c>
      <c r="BW46" s="4">
        <v>211</v>
      </c>
      <c r="BX46" s="4">
        <v>212</v>
      </c>
      <c r="BY46" s="4">
        <v>212</v>
      </c>
      <c r="BZ46" s="4">
        <v>212</v>
      </c>
      <c r="CA46" s="4">
        <v>212</v>
      </c>
      <c r="CB46" s="4">
        <v>208</v>
      </c>
      <c r="CC46" s="4">
        <v>209</v>
      </c>
      <c r="CD46" s="4">
        <v>209</v>
      </c>
      <c r="CE46" s="4">
        <v>210</v>
      </c>
      <c r="CF46" s="4">
        <v>210</v>
      </c>
      <c r="CG46" s="4">
        <v>210</v>
      </c>
      <c r="CH46" s="4">
        <v>211</v>
      </c>
      <c r="CI46" s="4">
        <v>211</v>
      </c>
      <c r="CJ46" s="4">
        <v>208</v>
      </c>
      <c r="CK46" s="4">
        <v>208</v>
      </c>
      <c r="CL46" s="4">
        <v>206</v>
      </c>
      <c r="CM46" s="4">
        <v>198</v>
      </c>
      <c r="CN46" s="4">
        <v>200</v>
      </c>
      <c r="CO46" s="4">
        <v>203</v>
      </c>
      <c r="CP46" s="4">
        <v>201</v>
      </c>
      <c r="CQ46" s="4">
        <v>199</v>
      </c>
      <c r="CR46" s="4">
        <v>199</v>
      </c>
      <c r="CS46" s="4">
        <v>198</v>
      </c>
      <c r="CT46" s="4">
        <v>195</v>
      </c>
      <c r="CU46" s="4">
        <v>210</v>
      </c>
      <c r="CV46" s="4">
        <v>203</v>
      </c>
      <c r="CW46" s="4">
        <v>201</v>
      </c>
      <c r="CX46" s="4">
        <v>201</v>
      </c>
      <c r="CY46" s="4">
        <v>201</v>
      </c>
      <c r="CZ46" s="4">
        <v>199</v>
      </c>
      <c r="DA46" s="4">
        <v>200</v>
      </c>
      <c r="DB46" s="4">
        <v>197</v>
      </c>
      <c r="DC46" s="4">
        <v>203</v>
      </c>
      <c r="DD46" s="4">
        <v>206</v>
      </c>
      <c r="DE46" s="4">
        <v>206</v>
      </c>
      <c r="DF46" s="4">
        <v>206</v>
      </c>
      <c r="DG46" s="4">
        <v>204</v>
      </c>
      <c r="DH46" s="4">
        <v>191</v>
      </c>
      <c r="DI46" s="4">
        <v>203</v>
      </c>
      <c r="DJ46" s="4">
        <v>199</v>
      </c>
      <c r="DK46" s="4">
        <v>197</v>
      </c>
      <c r="DL46" s="4">
        <v>191</v>
      </c>
      <c r="DM46" s="4">
        <v>191</v>
      </c>
      <c r="DN46" s="4">
        <v>190</v>
      </c>
      <c r="DO46" s="4">
        <v>178</v>
      </c>
      <c r="DP46" s="4">
        <v>177</v>
      </c>
      <c r="DQ46" s="4">
        <v>188</v>
      </c>
      <c r="DR46" s="4">
        <v>187</v>
      </c>
      <c r="DS46" s="4">
        <v>187</v>
      </c>
      <c r="DT46" s="4">
        <v>187</v>
      </c>
      <c r="DU46" s="4">
        <v>183</v>
      </c>
      <c r="DV46" s="4">
        <v>177</v>
      </c>
      <c r="DW46" s="4">
        <v>186</v>
      </c>
      <c r="DX46" s="4">
        <v>187</v>
      </c>
      <c r="DY46" s="4">
        <v>176</v>
      </c>
      <c r="DZ46" s="4">
        <v>174</v>
      </c>
      <c r="EA46" s="4">
        <v>174</v>
      </c>
      <c r="EB46" s="4">
        <v>175</v>
      </c>
      <c r="EC46" s="4">
        <v>175</v>
      </c>
      <c r="ED46" s="4">
        <v>172</v>
      </c>
      <c r="EE46" s="4">
        <v>174</v>
      </c>
      <c r="EF46" s="4">
        <v>177</v>
      </c>
      <c r="EG46" s="4">
        <v>176</v>
      </c>
      <c r="EH46" s="4">
        <v>176</v>
      </c>
      <c r="EI46" s="4">
        <v>175</v>
      </c>
      <c r="EJ46" s="4">
        <v>145</v>
      </c>
      <c r="EK46" s="4">
        <v>144</v>
      </c>
      <c r="EL46" s="4">
        <v>145</v>
      </c>
      <c r="EM46" s="4">
        <v>142</v>
      </c>
      <c r="EN46" s="4">
        <v>132</v>
      </c>
      <c r="EO46" s="4">
        <v>132</v>
      </c>
      <c r="EP46" s="4">
        <v>124</v>
      </c>
      <c r="EQ46" s="4">
        <v>137</v>
      </c>
      <c r="ER46" s="4">
        <v>139</v>
      </c>
      <c r="ES46" s="4">
        <v>138</v>
      </c>
      <c r="ET46" s="4">
        <v>138</v>
      </c>
      <c r="EU46" s="4">
        <v>137</v>
      </c>
      <c r="EV46" s="4">
        <v>137</v>
      </c>
      <c r="EW46" s="4">
        <v>136</v>
      </c>
      <c r="EX46" s="4">
        <v>136</v>
      </c>
      <c r="EY46" s="4">
        <v>134</v>
      </c>
      <c r="EZ46" s="4">
        <v>136</v>
      </c>
      <c r="FA46" s="4">
        <v>136</v>
      </c>
      <c r="FB46" s="4">
        <v>136</v>
      </c>
      <c r="FC46" s="4">
        <v>136</v>
      </c>
      <c r="FD46" s="4">
        <v>133</v>
      </c>
      <c r="FE46" s="4">
        <v>140</v>
      </c>
      <c r="FF46" s="4">
        <v>138</v>
      </c>
      <c r="FG46" s="4">
        <v>138</v>
      </c>
      <c r="FH46" s="4">
        <v>137</v>
      </c>
      <c r="FI46" s="4">
        <v>137</v>
      </c>
      <c r="FJ46" s="4">
        <v>137</v>
      </c>
      <c r="FK46" s="4">
        <v>160</v>
      </c>
      <c r="FL46" s="4">
        <v>161</v>
      </c>
      <c r="FM46" s="4">
        <v>160</v>
      </c>
      <c r="FN46" s="4">
        <v>160</v>
      </c>
      <c r="FO46" s="4">
        <v>184</v>
      </c>
      <c r="FP46" s="4">
        <v>181</v>
      </c>
      <c r="FQ46" s="4">
        <v>181</v>
      </c>
      <c r="FR46" s="4">
        <v>193</v>
      </c>
      <c r="FS46" s="4">
        <v>190</v>
      </c>
      <c r="FT46" s="4">
        <v>189</v>
      </c>
      <c r="FU46" s="4">
        <v>172</v>
      </c>
      <c r="FV46" s="4">
        <v>173</v>
      </c>
      <c r="FW46" s="4">
        <v>173</v>
      </c>
      <c r="FX46" s="4">
        <v>173</v>
      </c>
      <c r="FY46" s="4">
        <v>166</v>
      </c>
      <c r="FZ46" s="4">
        <v>198</v>
      </c>
      <c r="GA46" s="4">
        <v>197</v>
      </c>
      <c r="GB46" s="4">
        <v>197</v>
      </c>
      <c r="GC46" s="4">
        <v>195</v>
      </c>
      <c r="GD46" s="4">
        <v>193</v>
      </c>
      <c r="GE46" s="4">
        <v>193</v>
      </c>
      <c r="GF46" s="4">
        <v>196</v>
      </c>
      <c r="GG46" s="4">
        <v>197</v>
      </c>
      <c r="GH46" s="4">
        <v>198</v>
      </c>
      <c r="GI46" s="4">
        <v>198</v>
      </c>
      <c r="GJ46" s="4">
        <v>198</v>
      </c>
      <c r="GK46" s="4">
        <v>198</v>
      </c>
      <c r="GL46" s="4">
        <v>198</v>
      </c>
      <c r="GM46" s="4">
        <v>197</v>
      </c>
      <c r="GN46" s="4">
        <v>200</v>
      </c>
      <c r="GO46" s="4">
        <v>199</v>
      </c>
      <c r="GP46" s="4">
        <v>199</v>
      </c>
      <c r="GQ46" s="4">
        <v>198</v>
      </c>
      <c r="GR46" s="4">
        <v>197</v>
      </c>
      <c r="GS46" s="4">
        <v>197</v>
      </c>
      <c r="GT46" s="4">
        <v>200</v>
      </c>
      <c r="GU46" s="4">
        <v>198</v>
      </c>
      <c r="GV46" s="4">
        <v>194</v>
      </c>
      <c r="GW46" s="4">
        <v>194</v>
      </c>
      <c r="GX46" s="4">
        <v>191</v>
      </c>
      <c r="GY46" s="4">
        <v>181</v>
      </c>
      <c r="GZ46" s="4">
        <v>181</v>
      </c>
      <c r="HA46" s="4">
        <v>173</v>
      </c>
      <c r="HB46" s="4">
        <v>173</v>
      </c>
      <c r="HC46" s="4">
        <v>189</v>
      </c>
      <c r="HD46" s="4">
        <v>197</v>
      </c>
      <c r="HE46" s="4">
        <v>193</v>
      </c>
      <c r="HF46" s="4">
        <v>185</v>
      </c>
      <c r="HG46" s="4">
        <v>185</v>
      </c>
      <c r="HH46" s="4">
        <v>198</v>
      </c>
      <c r="HI46" s="4">
        <v>197</v>
      </c>
      <c r="HJ46" s="4">
        <v>193</v>
      </c>
      <c r="HK46" s="4">
        <v>193</v>
      </c>
      <c r="HL46" s="4">
        <v>198</v>
      </c>
      <c r="HM46" s="4">
        <v>197</v>
      </c>
      <c r="HN46" s="4">
        <v>197</v>
      </c>
      <c r="HO46" s="4">
        <v>199</v>
      </c>
      <c r="HP46" s="4">
        <v>190</v>
      </c>
      <c r="HQ46" s="4">
        <v>201</v>
      </c>
      <c r="HR46" s="4">
        <v>203</v>
      </c>
      <c r="HS46" s="4">
        <v>204</v>
      </c>
      <c r="HT46" s="4">
        <v>204</v>
      </c>
      <c r="HU46" s="4">
        <v>204</v>
      </c>
      <c r="HV46" s="4">
        <v>204</v>
      </c>
      <c r="HW46" s="4">
        <v>202</v>
      </c>
      <c r="HX46" s="4">
        <v>203</v>
      </c>
      <c r="HY46" s="4">
        <v>204</v>
      </c>
      <c r="HZ46" s="4">
        <v>203</v>
      </c>
      <c r="IA46" s="4">
        <v>204</v>
      </c>
      <c r="IB46" s="4">
        <v>204</v>
      </c>
      <c r="IC46" s="4">
        <v>203</v>
      </c>
      <c r="ID46" s="4">
        <v>203</v>
      </c>
      <c r="IE46" s="4">
        <v>203</v>
      </c>
      <c r="IF46" s="4">
        <v>203</v>
      </c>
      <c r="IG46" s="4">
        <v>203</v>
      </c>
      <c r="IH46" s="4">
        <v>202</v>
      </c>
      <c r="II46" s="4">
        <v>202</v>
      </c>
      <c r="IJ46" s="4">
        <v>202</v>
      </c>
      <c r="IK46" s="4">
        <v>200</v>
      </c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15"/>
    </row>
    <row r="47" spans="1:384" x14ac:dyDescent="0.6">
      <c r="A47" s="141" t="s">
        <v>70</v>
      </c>
      <c r="B47" s="301"/>
      <c r="C47" s="322"/>
      <c r="D47" s="299"/>
      <c r="E47" s="47">
        <v>27</v>
      </c>
      <c r="F47" s="276"/>
      <c r="G47" s="47" t="s">
        <v>51</v>
      </c>
      <c r="H47" s="46">
        <v>626</v>
      </c>
      <c r="I47" s="6">
        <f t="shared" si="63"/>
        <v>330</v>
      </c>
      <c r="J47" s="12">
        <v>0</v>
      </c>
      <c r="K47" s="4">
        <v>0</v>
      </c>
      <c r="L47" s="4">
        <v>0</v>
      </c>
      <c r="M47" s="4">
        <v>0</v>
      </c>
      <c r="N47" s="4">
        <v>330</v>
      </c>
      <c r="O47" s="4">
        <v>0</v>
      </c>
      <c r="P47" s="33">
        <v>0</v>
      </c>
      <c r="Q47" s="34">
        <v>0</v>
      </c>
      <c r="R47" s="7"/>
      <c r="S47" s="121">
        <v>243</v>
      </c>
      <c r="T47" s="4">
        <v>243</v>
      </c>
      <c r="U47" s="4">
        <v>244</v>
      </c>
      <c r="V47" s="4">
        <v>242</v>
      </c>
      <c r="W47" s="4">
        <v>243</v>
      </c>
      <c r="X47" s="4">
        <v>240</v>
      </c>
      <c r="Y47" s="4">
        <v>234</v>
      </c>
      <c r="Z47" s="4">
        <v>234</v>
      </c>
      <c r="AA47" s="4">
        <v>270</v>
      </c>
      <c r="AB47" s="4">
        <v>270</v>
      </c>
      <c r="AC47" s="4">
        <v>267</v>
      </c>
      <c r="AD47" s="4">
        <v>275</v>
      </c>
      <c r="AE47" s="4">
        <v>276</v>
      </c>
      <c r="AF47" s="4">
        <v>275</v>
      </c>
      <c r="AG47" s="4">
        <v>275</v>
      </c>
      <c r="AH47" s="4">
        <v>275</v>
      </c>
      <c r="AI47" s="4">
        <v>276</v>
      </c>
      <c r="AJ47" s="4">
        <v>275</v>
      </c>
      <c r="AK47" s="4">
        <v>277</v>
      </c>
      <c r="AL47" s="4">
        <v>275</v>
      </c>
      <c r="AM47" s="4">
        <v>276</v>
      </c>
      <c r="AN47" s="4">
        <v>276</v>
      </c>
      <c r="AO47" s="4">
        <v>278</v>
      </c>
      <c r="AP47" s="4">
        <v>278</v>
      </c>
      <c r="AQ47" s="4">
        <v>279</v>
      </c>
      <c r="AR47" s="4">
        <v>279</v>
      </c>
      <c r="AS47" s="4">
        <v>279</v>
      </c>
      <c r="AT47" s="4">
        <v>278</v>
      </c>
      <c r="AU47" s="4">
        <v>278</v>
      </c>
      <c r="AV47" s="4">
        <v>278</v>
      </c>
      <c r="AW47" s="4">
        <v>278</v>
      </c>
      <c r="AX47" s="4">
        <v>279</v>
      </c>
      <c r="AY47" s="4">
        <v>279</v>
      </c>
      <c r="AZ47" s="4">
        <v>263</v>
      </c>
      <c r="BA47" s="4">
        <v>261</v>
      </c>
      <c r="BB47" s="4">
        <v>261</v>
      </c>
      <c r="BC47" s="4">
        <v>261</v>
      </c>
      <c r="BD47" s="4">
        <v>270</v>
      </c>
      <c r="BE47" s="4">
        <v>272</v>
      </c>
      <c r="BF47" s="4">
        <v>280</v>
      </c>
      <c r="BG47" s="4">
        <v>280</v>
      </c>
      <c r="BH47" s="4">
        <v>280</v>
      </c>
      <c r="BI47" s="4">
        <v>280</v>
      </c>
      <c r="BJ47" s="4">
        <v>280</v>
      </c>
      <c r="BK47" s="4">
        <v>279</v>
      </c>
      <c r="BL47" s="4">
        <v>273</v>
      </c>
      <c r="BM47" s="4">
        <v>289</v>
      </c>
      <c r="BN47" s="4">
        <v>289</v>
      </c>
      <c r="BO47" s="4">
        <v>288</v>
      </c>
      <c r="BP47" s="4">
        <v>288</v>
      </c>
      <c r="BQ47" s="4">
        <v>288</v>
      </c>
      <c r="BR47" s="4">
        <v>284</v>
      </c>
      <c r="BS47" s="4">
        <v>287</v>
      </c>
      <c r="BT47" s="4">
        <v>276</v>
      </c>
      <c r="BU47" s="4">
        <v>275</v>
      </c>
      <c r="BV47" s="4">
        <v>275</v>
      </c>
      <c r="BW47" s="4">
        <v>275</v>
      </c>
      <c r="BX47" s="4">
        <v>278</v>
      </c>
      <c r="BY47" s="4">
        <v>273</v>
      </c>
      <c r="BZ47" s="4">
        <v>271</v>
      </c>
      <c r="CA47" s="4">
        <v>271</v>
      </c>
      <c r="CB47" s="4">
        <v>267</v>
      </c>
      <c r="CC47" s="4">
        <v>267</v>
      </c>
      <c r="CD47" s="4">
        <v>267</v>
      </c>
      <c r="CE47" s="4">
        <v>266</v>
      </c>
      <c r="CF47" s="4">
        <v>266</v>
      </c>
      <c r="CG47" s="4">
        <v>265</v>
      </c>
      <c r="CH47" s="4">
        <v>265</v>
      </c>
      <c r="CI47" s="4">
        <v>265</v>
      </c>
      <c r="CJ47" s="4">
        <v>258</v>
      </c>
      <c r="CK47" s="4">
        <v>258</v>
      </c>
      <c r="CL47" s="4">
        <v>253</v>
      </c>
      <c r="CM47" s="4">
        <v>267</v>
      </c>
      <c r="CN47" s="4">
        <v>268</v>
      </c>
      <c r="CO47" s="4">
        <v>268</v>
      </c>
      <c r="CP47" s="4">
        <v>269</v>
      </c>
      <c r="CQ47" s="4">
        <v>268</v>
      </c>
      <c r="CR47" s="4">
        <v>268</v>
      </c>
      <c r="CS47" s="4">
        <v>267</v>
      </c>
      <c r="CT47" s="4">
        <v>267</v>
      </c>
      <c r="CU47" s="4">
        <v>287</v>
      </c>
      <c r="CV47" s="4">
        <v>288</v>
      </c>
      <c r="CW47" s="4">
        <v>289</v>
      </c>
      <c r="CX47" s="4">
        <v>289</v>
      </c>
      <c r="CY47" s="4">
        <v>289</v>
      </c>
      <c r="CZ47" s="4">
        <v>289</v>
      </c>
      <c r="DA47" s="4">
        <v>281</v>
      </c>
      <c r="DB47" s="4">
        <v>280</v>
      </c>
      <c r="DC47" s="4">
        <v>278</v>
      </c>
      <c r="DD47" s="4">
        <v>278</v>
      </c>
      <c r="DE47" s="4">
        <v>278</v>
      </c>
      <c r="DF47" s="4">
        <v>278</v>
      </c>
      <c r="DG47" s="4">
        <v>278</v>
      </c>
      <c r="DH47" s="4">
        <v>272</v>
      </c>
      <c r="DI47" s="4">
        <v>279</v>
      </c>
      <c r="DJ47" s="4">
        <v>284</v>
      </c>
      <c r="DK47" s="4">
        <v>282</v>
      </c>
      <c r="DL47" s="4">
        <v>272</v>
      </c>
      <c r="DM47" s="4">
        <v>272</v>
      </c>
      <c r="DN47" s="4">
        <v>271</v>
      </c>
      <c r="DO47" s="4">
        <v>273</v>
      </c>
      <c r="DP47" s="4">
        <v>272</v>
      </c>
      <c r="DQ47" s="4">
        <v>279</v>
      </c>
      <c r="DR47" s="4">
        <v>279</v>
      </c>
      <c r="DS47" s="4">
        <v>273</v>
      </c>
      <c r="DT47" s="4">
        <v>273</v>
      </c>
      <c r="DU47" s="4">
        <v>269</v>
      </c>
      <c r="DV47" s="4">
        <v>276</v>
      </c>
      <c r="DW47" s="4">
        <v>274</v>
      </c>
      <c r="DX47" s="4">
        <v>273</v>
      </c>
      <c r="DY47" s="4">
        <v>260</v>
      </c>
      <c r="DZ47" s="4">
        <v>258</v>
      </c>
      <c r="EA47" s="4">
        <v>258</v>
      </c>
      <c r="EB47" s="4">
        <v>257</v>
      </c>
      <c r="EC47" s="4">
        <v>246</v>
      </c>
      <c r="ED47" s="4">
        <v>243</v>
      </c>
      <c r="EE47" s="4">
        <v>247</v>
      </c>
      <c r="EF47" s="4">
        <v>256</v>
      </c>
      <c r="EG47" s="4">
        <v>251</v>
      </c>
      <c r="EH47" s="4">
        <v>251</v>
      </c>
      <c r="EI47" s="4">
        <v>248</v>
      </c>
      <c r="EJ47" s="4">
        <v>270</v>
      </c>
      <c r="EK47" s="4">
        <v>267</v>
      </c>
      <c r="EL47" s="4">
        <v>268</v>
      </c>
      <c r="EM47" s="4">
        <v>261</v>
      </c>
      <c r="EN47" s="4">
        <v>255</v>
      </c>
      <c r="EO47" s="4">
        <v>255</v>
      </c>
      <c r="EP47" s="4">
        <v>244</v>
      </c>
      <c r="EQ47" s="4">
        <v>236</v>
      </c>
      <c r="ER47" s="4">
        <v>237</v>
      </c>
      <c r="ES47" s="4">
        <v>233</v>
      </c>
      <c r="ET47" s="4">
        <v>239</v>
      </c>
      <c r="EU47" s="4">
        <v>231</v>
      </c>
      <c r="EV47" s="4">
        <v>231</v>
      </c>
      <c r="EW47" s="4">
        <v>234</v>
      </c>
      <c r="EX47" s="4">
        <v>241</v>
      </c>
      <c r="EY47" s="4">
        <v>239</v>
      </c>
      <c r="EZ47" s="4">
        <v>235</v>
      </c>
      <c r="FA47" s="4">
        <v>236</v>
      </c>
      <c r="FB47" s="4">
        <v>227</v>
      </c>
      <c r="FC47" s="4">
        <v>227</v>
      </c>
      <c r="FD47" s="4">
        <v>231</v>
      </c>
      <c r="FE47" s="4">
        <v>231</v>
      </c>
      <c r="FF47" s="4">
        <v>225</v>
      </c>
      <c r="FG47" s="4">
        <v>239</v>
      </c>
      <c r="FH47" s="4">
        <v>234</v>
      </c>
      <c r="FI47" s="4">
        <v>226</v>
      </c>
      <c r="FJ47" s="4">
        <v>226</v>
      </c>
      <c r="FK47" s="4">
        <v>229</v>
      </c>
      <c r="FL47" s="4">
        <v>233</v>
      </c>
      <c r="FM47" s="4">
        <v>250</v>
      </c>
      <c r="FN47" s="4">
        <v>247</v>
      </c>
      <c r="FO47" s="4">
        <v>242</v>
      </c>
      <c r="FP47" s="4">
        <v>236</v>
      </c>
      <c r="FQ47" s="4">
        <v>236</v>
      </c>
      <c r="FR47" s="4">
        <v>254</v>
      </c>
      <c r="FS47" s="4">
        <v>255</v>
      </c>
      <c r="FT47" s="4">
        <v>245</v>
      </c>
      <c r="FU47" s="4">
        <v>271</v>
      </c>
      <c r="FV47" s="4">
        <v>267</v>
      </c>
      <c r="FW47" s="4">
        <v>265</v>
      </c>
      <c r="FX47" s="4">
        <v>265</v>
      </c>
      <c r="FY47" s="4">
        <v>273</v>
      </c>
      <c r="FZ47" s="4">
        <v>273</v>
      </c>
      <c r="GA47" s="4">
        <v>267</v>
      </c>
      <c r="GB47" s="4">
        <v>260</v>
      </c>
      <c r="GC47" s="4">
        <v>257</v>
      </c>
      <c r="GD47" s="4">
        <v>253</v>
      </c>
      <c r="GE47" s="4">
        <v>253</v>
      </c>
      <c r="GF47" s="4">
        <v>254</v>
      </c>
      <c r="GG47" s="4">
        <v>261</v>
      </c>
      <c r="GH47" s="4">
        <v>261</v>
      </c>
      <c r="GI47" s="4">
        <v>261</v>
      </c>
      <c r="GJ47" s="4">
        <v>259</v>
      </c>
      <c r="GK47" s="4">
        <v>258</v>
      </c>
      <c r="GL47" s="4">
        <v>258</v>
      </c>
      <c r="GM47" s="4">
        <v>259</v>
      </c>
      <c r="GN47" s="4">
        <v>249</v>
      </c>
      <c r="GO47" s="4">
        <v>264</v>
      </c>
      <c r="GP47" s="4">
        <v>264</v>
      </c>
      <c r="GQ47" s="4">
        <v>262</v>
      </c>
      <c r="GR47" s="4">
        <v>260</v>
      </c>
      <c r="GS47" s="4">
        <v>260</v>
      </c>
      <c r="GT47" s="4">
        <v>249</v>
      </c>
      <c r="GU47" s="4">
        <v>242</v>
      </c>
      <c r="GV47" s="4">
        <v>256</v>
      </c>
      <c r="GW47" s="4">
        <v>255</v>
      </c>
      <c r="GX47" s="4">
        <v>253</v>
      </c>
      <c r="GY47" s="4">
        <v>248</v>
      </c>
      <c r="GZ47" s="4">
        <v>248</v>
      </c>
      <c r="HA47" s="4">
        <v>236</v>
      </c>
      <c r="HB47" s="4">
        <v>253</v>
      </c>
      <c r="HC47" s="4">
        <v>251</v>
      </c>
      <c r="HD47" s="4">
        <v>266</v>
      </c>
      <c r="HE47" s="4">
        <v>264</v>
      </c>
      <c r="HF47" s="4">
        <v>261</v>
      </c>
      <c r="HG47" s="4">
        <v>261</v>
      </c>
      <c r="HH47" s="4">
        <v>263</v>
      </c>
      <c r="HI47" s="4">
        <v>262</v>
      </c>
      <c r="HJ47" s="4">
        <v>262</v>
      </c>
      <c r="HK47" s="4">
        <v>257</v>
      </c>
      <c r="HL47" s="4">
        <v>252</v>
      </c>
      <c r="HM47" s="4">
        <v>246</v>
      </c>
      <c r="HN47" s="4">
        <v>246</v>
      </c>
      <c r="HO47" s="4">
        <v>247</v>
      </c>
      <c r="HP47" s="4">
        <v>248</v>
      </c>
      <c r="HQ47" s="4">
        <v>250</v>
      </c>
      <c r="HR47" s="4">
        <v>247</v>
      </c>
      <c r="HS47" s="4">
        <v>249</v>
      </c>
      <c r="HT47" s="4">
        <v>250</v>
      </c>
      <c r="HU47" s="4">
        <v>250</v>
      </c>
      <c r="HV47" s="4">
        <v>250</v>
      </c>
      <c r="HW47" s="4">
        <v>246</v>
      </c>
      <c r="HX47" s="4">
        <v>244</v>
      </c>
      <c r="HY47" s="4">
        <v>246</v>
      </c>
      <c r="HZ47" s="4">
        <v>243</v>
      </c>
      <c r="IA47" s="4">
        <v>237</v>
      </c>
      <c r="IB47" s="4">
        <v>237</v>
      </c>
      <c r="IC47" s="4">
        <v>235</v>
      </c>
      <c r="ID47" s="4">
        <v>240</v>
      </c>
      <c r="IE47" s="4">
        <v>254</v>
      </c>
      <c r="IF47" s="4">
        <v>252</v>
      </c>
      <c r="IG47" s="4">
        <v>249</v>
      </c>
      <c r="IH47" s="4">
        <v>248</v>
      </c>
      <c r="II47" s="4">
        <v>248</v>
      </c>
      <c r="IJ47" s="4">
        <v>248</v>
      </c>
      <c r="IK47" s="4">
        <v>246</v>
      </c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15"/>
    </row>
    <row r="48" spans="1:384" x14ac:dyDescent="0.6">
      <c r="A48" s="141" t="s">
        <v>70</v>
      </c>
      <c r="B48" s="301"/>
      <c r="C48" s="322"/>
      <c r="D48" s="300" t="s">
        <v>17</v>
      </c>
      <c r="E48" s="47">
        <v>22</v>
      </c>
      <c r="F48" s="276"/>
      <c r="G48" s="47">
        <v>27</v>
      </c>
      <c r="H48" s="46">
        <v>626</v>
      </c>
      <c r="I48" s="6">
        <f t="shared" si="63"/>
        <v>287</v>
      </c>
      <c r="J48" s="12">
        <v>86</v>
      </c>
      <c r="K48" s="4">
        <v>86</v>
      </c>
      <c r="L48" s="4">
        <v>115</v>
      </c>
      <c r="M48" s="4">
        <v>0</v>
      </c>
      <c r="N48" s="4">
        <v>0</v>
      </c>
      <c r="O48" s="4">
        <v>0</v>
      </c>
      <c r="P48" s="33">
        <v>0</v>
      </c>
      <c r="Q48" s="34">
        <v>0</v>
      </c>
      <c r="R48" s="7"/>
      <c r="S48" s="121">
        <v>268</v>
      </c>
      <c r="T48" s="4">
        <v>268</v>
      </c>
      <c r="U48" s="4">
        <v>257</v>
      </c>
      <c r="V48" s="4">
        <v>269</v>
      </c>
      <c r="W48" s="4">
        <v>282</v>
      </c>
      <c r="X48" s="4">
        <v>272</v>
      </c>
      <c r="Y48" s="4">
        <v>266</v>
      </c>
      <c r="Z48" s="4">
        <v>266</v>
      </c>
      <c r="AA48" s="4">
        <v>273</v>
      </c>
      <c r="AB48" s="4">
        <v>272</v>
      </c>
      <c r="AC48" s="4">
        <v>268</v>
      </c>
      <c r="AD48" s="4">
        <v>275</v>
      </c>
      <c r="AE48" s="4">
        <v>275</v>
      </c>
      <c r="AF48" s="4">
        <v>275</v>
      </c>
      <c r="AG48" s="4">
        <v>275</v>
      </c>
      <c r="AH48" s="4">
        <v>272</v>
      </c>
      <c r="AI48" s="4">
        <v>272</v>
      </c>
      <c r="AJ48" s="4">
        <v>277</v>
      </c>
      <c r="AK48" s="4">
        <v>281</v>
      </c>
      <c r="AL48" s="4">
        <v>276</v>
      </c>
      <c r="AM48" s="4">
        <v>270</v>
      </c>
      <c r="AN48" s="4">
        <v>270</v>
      </c>
      <c r="AO48" s="4">
        <v>271</v>
      </c>
      <c r="AP48" s="4">
        <v>271</v>
      </c>
      <c r="AQ48" s="4">
        <v>272</v>
      </c>
      <c r="AR48" s="4">
        <v>272</v>
      </c>
      <c r="AS48" s="4">
        <v>268</v>
      </c>
      <c r="AT48" s="4">
        <v>266</v>
      </c>
      <c r="AU48" s="4">
        <v>266</v>
      </c>
      <c r="AV48" s="4">
        <v>265</v>
      </c>
      <c r="AW48" s="4">
        <v>265</v>
      </c>
      <c r="AX48" s="4">
        <v>257</v>
      </c>
      <c r="AY48" s="4">
        <v>273</v>
      </c>
      <c r="AZ48" s="4">
        <v>273</v>
      </c>
      <c r="BA48" s="4">
        <v>271</v>
      </c>
      <c r="BB48" s="4">
        <v>271</v>
      </c>
      <c r="BC48" s="4">
        <v>270</v>
      </c>
      <c r="BD48" s="4">
        <v>271</v>
      </c>
      <c r="BE48" s="4">
        <v>266</v>
      </c>
      <c r="BF48" s="4">
        <v>266</v>
      </c>
      <c r="BG48" s="4">
        <v>259</v>
      </c>
      <c r="BH48" s="4">
        <v>259</v>
      </c>
      <c r="BI48" s="4">
        <v>259</v>
      </c>
      <c r="BJ48" s="4">
        <v>258</v>
      </c>
      <c r="BK48" s="4">
        <v>263</v>
      </c>
      <c r="BL48" s="4">
        <v>272</v>
      </c>
      <c r="BM48" s="4">
        <v>269</v>
      </c>
      <c r="BN48" s="4">
        <v>279</v>
      </c>
      <c r="BO48" s="4">
        <v>275</v>
      </c>
      <c r="BP48" s="4">
        <v>275</v>
      </c>
      <c r="BQ48" s="4">
        <v>275</v>
      </c>
      <c r="BR48" s="4">
        <v>278</v>
      </c>
      <c r="BS48" s="4">
        <v>274</v>
      </c>
      <c r="BT48" s="4">
        <v>278</v>
      </c>
      <c r="BU48" s="4">
        <v>276</v>
      </c>
      <c r="BV48" s="4">
        <v>269</v>
      </c>
      <c r="BW48" s="4">
        <v>269</v>
      </c>
      <c r="BX48" s="4">
        <v>276</v>
      </c>
      <c r="BY48" s="4">
        <v>276</v>
      </c>
      <c r="BZ48" s="4">
        <v>275</v>
      </c>
      <c r="CA48" s="4">
        <v>275</v>
      </c>
      <c r="CB48" s="4">
        <v>276</v>
      </c>
      <c r="CC48" s="4">
        <v>274</v>
      </c>
      <c r="CD48" s="4">
        <v>274</v>
      </c>
      <c r="CE48" s="4">
        <v>274</v>
      </c>
      <c r="CF48" s="4">
        <v>266</v>
      </c>
      <c r="CG48" s="4">
        <v>268</v>
      </c>
      <c r="CH48" s="4">
        <v>268</v>
      </c>
      <c r="CI48" s="4">
        <v>282</v>
      </c>
      <c r="CJ48" s="4">
        <v>279</v>
      </c>
      <c r="CK48" s="4">
        <v>279</v>
      </c>
      <c r="CL48" s="4">
        <v>280</v>
      </c>
      <c r="CM48" s="4">
        <v>282</v>
      </c>
      <c r="CN48" s="4">
        <v>280</v>
      </c>
      <c r="CO48" s="4">
        <v>283</v>
      </c>
      <c r="CP48" s="4">
        <v>279</v>
      </c>
      <c r="CQ48" s="4">
        <v>278</v>
      </c>
      <c r="CR48" s="4">
        <v>278</v>
      </c>
      <c r="CS48" s="4">
        <v>281</v>
      </c>
      <c r="CT48" s="4">
        <v>278</v>
      </c>
      <c r="CU48" s="4">
        <v>275</v>
      </c>
      <c r="CV48" s="4">
        <v>278</v>
      </c>
      <c r="CW48" s="4">
        <v>276</v>
      </c>
      <c r="CX48" s="4">
        <v>276</v>
      </c>
      <c r="CY48" s="4">
        <v>276</v>
      </c>
      <c r="CZ48" s="4">
        <v>273</v>
      </c>
      <c r="DA48" s="4">
        <v>269</v>
      </c>
      <c r="DB48" s="4">
        <v>270</v>
      </c>
      <c r="DC48" s="4">
        <v>271</v>
      </c>
      <c r="DD48" s="4">
        <v>268</v>
      </c>
      <c r="DE48" s="4">
        <v>267</v>
      </c>
      <c r="DF48" s="4">
        <v>267</v>
      </c>
      <c r="DG48" s="4">
        <v>270</v>
      </c>
      <c r="DH48" s="4">
        <v>275</v>
      </c>
      <c r="DI48" s="4">
        <v>274</v>
      </c>
      <c r="DJ48" s="4">
        <v>275</v>
      </c>
      <c r="DK48" s="4">
        <v>268</v>
      </c>
      <c r="DL48" s="4">
        <v>265</v>
      </c>
      <c r="DM48" s="4">
        <v>265</v>
      </c>
      <c r="DN48" s="4">
        <v>266</v>
      </c>
      <c r="DO48" s="4">
        <v>267</v>
      </c>
      <c r="DP48" s="4">
        <v>267</v>
      </c>
      <c r="DQ48" s="4">
        <v>269</v>
      </c>
      <c r="DR48" s="4">
        <v>272</v>
      </c>
      <c r="DS48" s="4">
        <v>266</v>
      </c>
      <c r="DT48" s="4">
        <v>266</v>
      </c>
      <c r="DU48" s="4">
        <v>257</v>
      </c>
      <c r="DV48" s="4">
        <v>271</v>
      </c>
      <c r="DW48" s="4">
        <v>269</v>
      </c>
      <c r="DX48" s="4">
        <v>273</v>
      </c>
      <c r="DY48" s="4">
        <v>273</v>
      </c>
      <c r="DZ48" s="4">
        <v>265</v>
      </c>
      <c r="EA48" s="4">
        <v>265</v>
      </c>
      <c r="EB48" s="4">
        <v>263</v>
      </c>
      <c r="EC48" s="4">
        <v>269</v>
      </c>
      <c r="ED48" s="4">
        <v>263</v>
      </c>
      <c r="EE48" s="4">
        <v>266</v>
      </c>
      <c r="EF48" s="4">
        <v>264</v>
      </c>
      <c r="EG48" s="4">
        <v>248</v>
      </c>
      <c r="EH48" s="4">
        <v>248</v>
      </c>
      <c r="EI48" s="4">
        <v>252</v>
      </c>
      <c r="EJ48" s="4">
        <v>276</v>
      </c>
      <c r="EK48" s="4">
        <v>275</v>
      </c>
      <c r="EL48" s="4">
        <v>279</v>
      </c>
      <c r="EM48" s="4">
        <v>273</v>
      </c>
      <c r="EN48" s="4">
        <v>258</v>
      </c>
      <c r="EO48" s="4">
        <v>258</v>
      </c>
      <c r="EP48" s="4">
        <v>248</v>
      </c>
      <c r="EQ48" s="4">
        <v>250</v>
      </c>
      <c r="ER48" s="4">
        <v>260</v>
      </c>
      <c r="ES48" s="4">
        <v>268</v>
      </c>
      <c r="ET48" s="4">
        <v>267</v>
      </c>
      <c r="EU48" s="4">
        <v>263</v>
      </c>
      <c r="EV48" s="4">
        <v>263</v>
      </c>
      <c r="EW48" s="4">
        <v>261</v>
      </c>
      <c r="EX48" s="4">
        <v>263</v>
      </c>
      <c r="EY48" s="4">
        <v>260</v>
      </c>
      <c r="EZ48" s="4">
        <v>261</v>
      </c>
      <c r="FA48" s="4">
        <v>256</v>
      </c>
      <c r="FB48" s="4">
        <v>253</v>
      </c>
      <c r="FC48" s="4">
        <v>253</v>
      </c>
      <c r="FD48" s="4">
        <v>248</v>
      </c>
      <c r="FE48" s="4">
        <v>250</v>
      </c>
      <c r="FF48" s="4">
        <v>246</v>
      </c>
      <c r="FG48" s="4">
        <v>246</v>
      </c>
      <c r="FH48" s="4">
        <v>261</v>
      </c>
      <c r="FI48" s="4">
        <v>259</v>
      </c>
      <c r="FJ48" s="4">
        <v>259</v>
      </c>
      <c r="FK48" s="4">
        <v>252</v>
      </c>
      <c r="FL48" s="4">
        <v>267</v>
      </c>
      <c r="FM48" s="4">
        <v>271</v>
      </c>
      <c r="FN48" s="4">
        <v>268</v>
      </c>
      <c r="FO48" s="4">
        <v>264</v>
      </c>
      <c r="FP48" s="4">
        <v>259</v>
      </c>
      <c r="FQ48" s="4">
        <v>259</v>
      </c>
      <c r="FR48" s="4">
        <v>240</v>
      </c>
      <c r="FS48" s="4">
        <v>242</v>
      </c>
      <c r="FT48" s="4">
        <v>240</v>
      </c>
      <c r="FU48" s="4">
        <v>241</v>
      </c>
      <c r="FV48" s="4">
        <v>229</v>
      </c>
      <c r="FW48" s="4">
        <v>226</v>
      </c>
      <c r="FX48" s="4">
        <v>226</v>
      </c>
      <c r="FY48" s="4">
        <v>227</v>
      </c>
      <c r="FZ48" s="4">
        <v>255</v>
      </c>
      <c r="GA48" s="4">
        <v>249</v>
      </c>
      <c r="GB48" s="4">
        <v>257</v>
      </c>
      <c r="GC48" s="4">
        <v>262</v>
      </c>
      <c r="GD48" s="4">
        <v>258</v>
      </c>
      <c r="GE48" s="4">
        <v>258</v>
      </c>
      <c r="GF48" s="4">
        <v>256</v>
      </c>
      <c r="GG48" s="4">
        <v>260</v>
      </c>
      <c r="GH48" s="4">
        <v>262</v>
      </c>
      <c r="GI48" s="4">
        <v>271</v>
      </c>
      <c r="GJ48" s="4">
        <v>258</v>
      </c>
      <c r="GK48" s="4">
        <v>248</v>
      </c>
      <c r="GL48" s="4">
        <v>248</v>
      </c>
      <c r="GM48" s="4">
        <v>257</v>
      </c>
      <c r="GN48" s="4">
        <v>262</v>
      </c>
      <c r="GO48" s="4">
        <v>256</v>
      </c>
      <c r="GP48" s="4">
        <v>258</v>
      </c>
      <c r="GQ48" s="4">
        <v>255</v>
      </c>
      <c r="GR48" s="4">
        <v>259</v>
      </c>
      <c r="GS48" s="4">
        <v>259</v>
      </c>
      <c r="GT48" s="4">
        <v>260</v>
      </c>
      <c r="GU48" s="4">
        <v>268</v>
      </c>
      <c r="GV48" s="4">
        <v>259</v>
      </c>
      <c r="GW48" s="4">
        <v>258</v>
      </c>
      <c r="GX48" s="4">
        <v>262</v>
      </c>
      <c r="GY48" s="4">
        <v>267</v>
      </c>
      <c r="GZ48" s="4">
        <v>267</v>
      </c>
      <c r="HA48" s="4">
        <v>265</v>
      </c>
      <c r="HB48" s="4">
        <v>274</v>
      </c>
      <c r="HC48" s="4">
        <v>256</v>
      </c>
      <c r="HD48" s="4">
        <v>276</v>
      </c>
      <c r="HE48" s="4">
        <v>261</v>
      </c>
      <c r="HF48" s="4">
        <v>254</v>
      </c>
      <c r="HG48" s="4">
        <v>254</v>
      </c>
      <c r="HH48" s="4">
        <v>255</v>
      </c>
      <c r="HI48" s="4">
        <v>261</v>
      </c>
      <c r="HJ48" s="4">
        <v>263</v>
      </c>
      <c r="HK48" s="4">
        <v>264</v>
      </c>
      <c r="HL48" s="4">
        <v>260</v>
      </c>
      <c r="HM48" s="4">
        <v>260</v>
      </c>
      <c r="HN48" s="4">
        <v>260</v>
      </c>
      <c r="HO48" s="4">
        <v>253</v>
      </c>
      <c r="HP48" s="4">
        <v>277</v>
      </c>
      <c r="HQ48" s="4">
        <v>277</v>
      </c>
      <c r="HR48" s="4">
        <v>279</v>
      </c>
      <c r="HS48" s="4">
        <v>280</v>
      </c>
      <c r="HT48" s="4">
        <v>277</v>
      </c>
      <c r="HU48" s="4">
        <v>277</v>
      </c>
      <c r="HV48" s="4">
        <v>278</v>
      </c>
      <c r="HW48" s="4">
        <v>282</v>
      </c>
      <c r="HX48" s="4">
        <v>282</v>
      </c>
      <c r="HY48" s="4">
        <v>283</v>
      </c>
      <c r="HZ48" s="4">
        <v>282</v>
      </c>
      <c r="IA48" s="4">
        <v>277</v>
      </c>
      <c r="IB48" s="4">
        <v>277</v>
      </c>
      <c r="IC48" s="4">
        <v>282</v>
      </c>
      <c r="ID48" s="4">
        <v>283</v>
      </c>
      <c r="IE48" s="4">
        <v>284</v>
      </c>
      <c r="IF48" s="4">
        <v>284</v>
      </c>
      <c r="IG48" s="4">
        <v>285</v>
      </c>
      <c r="IH48" s="4">
        <v>283</v>
      </c>
      <c r="II48" s="4">
        <v>283</v>
      </c>
      <c r="IJ48" s="4">
        <v>283</v>
      </c>
      <c r="IK48" s="4">
        <v>286</v>
      </c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15"/>
    </row>
    <row r="49" spans="1:384" x14ac:dyDescent="0.6">
      <c r="A49" s="141" t="s">
        <v>70</v>
      </c>
      <c r="B49" s="301"/>
      <c r="C49" s="322"/>
      <c r="D49" s="299"/>
      <c r="E49" s="47">
        <v>28</v>
      </c>
      <c r="F49" s="276"/>
      <c r="G49" s="47" t="s">
        <v>53</v>
      </c>
      <c r="H49" s="46">
        <v>626</v>
      </c>
      <c r="I49" s="6">
        <f t="shared" si="63"/>
        <v>280</v>
      </c>
      <c r="J49" s="12">
        <v>90</v>
      </c>
      <c r="K49" s="4">
        <v>90</v>
      </c>
      <c r="L49" s="4">
        <v>100</v>
      </c>
      <c r="M49" s="4">
        <v>0</v>
      </c>
      <c r="N49" s="4">
        <v>0</v>
      </c>
      <c r="O49" s="4">
        <v>0</v>
      </c>
      <c r="P49" s="33">
        <v>0</v>
      </c>
      <c r="Q49" s="34">
        <v>0</v>
      </c>
      <c r="R49" s="7"/>
      <c r="S49" s="121">
        <v>197</v>
      </c>
      <c r="T49" s="4">
        <v>197</v>
      </c>
      <c r="U49" s="4">
        <v>194</v>
      </c>
      <c r="V49" s="4">
        <v>195</v>
      </c>
      <c r="W49" s="4">
        <v>196</v>
      </c>
      <c r="X49" s="4">
        <v>193</v>
      </c>
      <c r="Y49" s="4">
        <v>193</v>
      </c>
      <c r="Z49" s="4">
        <v>193</v>
      </c>
      <c r="AA49" s="4">
        <v>200</v>
      </c>
      <c r="AB49" s="4">
        <v>191</v>
      </c>
      <c r="AC49" s="4">
        <v>190</v>
      </c>
      <c r="AD49" s="4">
        <v>190</v>
      </c>
      <c r="AE49" s="4">
        <v>193</v>
      </c>
      <c r="AF49" s="4">
        <v>192</v>
      </c>
      <c r="AG49" s="4">
        <v>192</v>
      </c>
      <c r="AH49" s="4">
        <v>234</v>
      </c>
      <c r="AI49" s="4">
        <v>237</v>
      </c>
      <c r="AJ49" s="4">
        <v>237</v>
      </c>
      <c r="AK49" s="4">
        <v>240</v>
      </c>
      <c r="AL49" s="4">
        <v>241</v>
      </c>
      <c r="AM49" s="4">
        <v>240</v>
      </c>
      <c r="AN49" s="4">
        <v>240</v>
      </c>
      <c r="AO49" s="4">
        <v>240</v>
      </c>
      <c r="AP49" s="4">
        <v>240</v>
      </c>
      <c r="AQ49" s="4">
        <v>241</v>
      </c>
      <c r="AR49" s="4">
        <v>241</v>
      </c>
      <c r="AS49" s="4">
        <v>239</v>
      </c>
      <c r="AT49" s="4">
        <v>236</v>
      </c>
      <c r="AU49" s="4">
        <v>236</v>
      </c>
      <c r="AV49" s="4">
        <v>228</v>
      </c>
      <c r="AW49" s="4">
        <v>242</v>
      </c>
      <c r="AX49" s="4">
        <v>242</v>
      </c>
      <c r="AY49" s="4">
        <v>242</v>
      </c>
      <c r="AZ49" s="4">
        <v>240</v>
      </c>
      <c r="BA49" s="4">
        <v>238</v>
      </c>
      <c r="BB49" s="4">
        <v>238</v>
      </c>
      <c r="BC49" s="4">
        <v>239</v>
      </c>
      <c r="BD49" s="4">
        <v>245</v>
      </c>
      <c r="BE49" s="4">
        <v>242</v>
      </c>
      <c r="BF49" s="4">
        <v>241</v>
      </c>
      <c r="BG49" s="4">
        <v>235</v>
      </c>
      <c r="BH49" s="4">
        <v>235</v>
      </c>
      <c r="BI49" s="4">
        <v>235</v>
      </c>
      <c r="BJ49" s="4">
        <v>232</v>
      </c>
      <c r="BK49" s="4">
        <v>235</v>
      </c>
      <c r="BL49" s="4">
        <v>239</v>
      </c>
      <c r="BM49" s="4">
        <v>261</v>
      </c>
      <c r="BN49" s="4">
        <v>259</v>
      </c>
      <c r="BO49" s="4">
        <v>258</v>
      </c>
      <c r="BP49" s="4">
        <v>258</v>
      </c>
      <c r="BQ49" s="4">
        <v>258</v>
      </c>
      <c r="BR49" s="4">
        <v>259</v>
      </c>
      <c r="BS49" s="4">
        <v>257</v>
      </c>
      <c r="BT49" s="4">
        <v>247</v>
      </c>
      <c r="BU49" s="4">
        <v>250</v>
      </c>
      <c r="BV49" s="4">
        <v>246</v>
      </c>
      <c r="BW49" s="4">
        <v>246</v>
      </c>
      <c r="BX49" s="4">
        <v>258</v>
      </c>
      <c r="BY49" s="4">
        <v>262</v>
      </c>
      <c r="BZ49" s="4">
        <v>256</v>
      </c>
      <c r="CA49" s="4">
        <v>256</v>
      </c>
      <c r="CB49" s="4">
        <v>257</v>
      </c>
      <c r="CC49" s="4">
        <v>257</v>
      </c>
      <c r="CD49" s="4">
        <v>257</v>
      </c>
      <c r="CE49" s="4">
        <v>259</v>
      </c>
      <c r="CF49" s="4">
        <v>262</v>
      </c>
      <c r="CG49" s="4">
        <v>260</v>
      </c>
      <c r="CH49" s="4">
        <v>267</v>
      </c>
      <c r="CI49" s="4">
        <v>266</v>
      </c>
      <c r="CJ49" s="4">
        <v>266</v>
      </c>
      <c r="CK49" s="4">
        <v>266</v>
      </c>
      <c r="CL49" s="4">
        <v>261</v>
      </c>
      <c r="CM49" s="4">
        <v>260</v>
      </c>
      <c r="CN49" s="4">
        <v>254</v>
      </c>
      <c r="CO49" s="4">
        <v>259</v>
      </c>
      <c r="CP49" s="4">
        <v>257</v>
      </c>
      <c r="CQ49" s="4">
        <v>259</v>
      </c>
      <c r="CR49" s="4">
        <v>259</v>
      </c>
      <c r="CS49" s="4">
        <v>261</v>
      </c>
      <c r="CT49" s="4">
        <v>260</v>
      </c>
      <c r="CU49" s="4">
        <v>258</v>
      </c>
      <c r="CV49" s="4">
        <v>258</v>
      </c>
      <c r="CW49" s="4">
        <v>257</v>
      </c>
      <c r="CX49" s="4">
        <v>256</v>
      </c>
      <c r="CY49" s="4">
        <v>256</v>
      </c>
      <c r="CZ49" s="4">
        <v>256</v>
      </c>
      <c r="DA49" s="4">
        <v>255</v>
      </c>
      <c r="DB49" s="4">
        <v>253</v>
      </c>
      <c r="DC49" s="4">
        <v>254</v>
      </c>
      <c r="DD49" s="4">
        <v>253</v>
      </c>
      <c r="DE49" s="4">
        <v>244</v>
      </c>
      <c r="DF49" s="4">
        <v>244</v>
      </c>
      <c r="DG49" s="4">
        <v>253</v>
      </c>
      <c r="DH49" s="4">
        <v>254</v>
      </c>
      <c r="DI49" s="4">
        <v>252</v>
      </c>
      <c r="DJ49" s="4">
        <v>256</v>
      </c>
      <c r="DK49" s="4">
        <v>252</v>
      </c>
      <c r="DL49" s="4">
        <v>251</v>
      </c>
      <c r="DM49" s="4">
        <v>251</v>
      </c>
      <c r="DN49" s="4">
        <v>251</v>
      </c>
      <c r="DO49" s="4">
        <v>251</v>
      </c>
      <c r="DP49" s="4">
        <v>248</v>
      </c>
      <c r="DQ49" s="4">
        <v>254</v>
      </c>
      <c r="DR49" s="4">
        <v>249</v>
      </c>
      <c r="DS49" s="4">
        <v>243</v>
      </c>
      <c r="DT49" s="4">
        <v>243</v>
      </c>
      <c r="DU49" s="4">
        <v>242</v>
      </c>
      <c r="DV49" s="4">
        <v>241</v>
      </c>
      <c r="DW49" s="4">
        <v>241</v>
      </c>
      <c r="DX49" s="4">
        <v>241</v>
      </c>
      <c r="DY49" s="4">
        <v>236</v>
      </c>
      <c r="DZ49" s="4">
        <v>227</v>
      </c>
      <c r="EA49" s="4">
        <v>227</v>
      </c>
      <c r="EB49" s="4">
        <v>222</v>
      </c>
      <c r="EC49" s="4">
        <v>224</v>
      </c>
      <c r="ED49" s="4">
        <v>224</v>
      </c>
      <c r="EE49" s="4">
        <v>225</v>
      </c>
      <c r="EF49" s="4">
        <v>224</v>
      </c>
      <c r="EG49" s="4">
        <v>219</v>
      </c>
      <c r="EH49" s="4">
        <v>219</v>
      </c>
      <c r="EI49" s="4">
        <v>220</v>
      </c>
      <c r="EJ49" s="4">
        <v>220</v>
      </c>
      <c r="EK49" s="4">
        <v>213</v>
      </c>
      <c r="EL49" s="4">
        <v>204</v>
      </c>
      <c r="EM49" s="4">
        <v>195</v>
      </c>
      <c r="EN49" s="4">
        <v>191</v>
      </c>
      <c r="EO49" s="4">
        <v>191</v>
      </c>
      <c r="EP49" s="4">
        <v>179</v>
      </c>
      <c r="EQ49" s="4">
        <v>174</v>
      </c>
      <c r="ER49" s="4">
        <v>144</v>
      </c>
      <c r="ES49" s="4">
        <v>192</v>
      </c>
      <c r="ET49" s="4">
        <v>187</v>
      </c>
      <c r="EU49" s="4">
        <v>177</v>
      </c>
      <c r="EV49" s="4">
        <v>177</v>
      </c>
      <c r="EW49" s="4">
        <v>196</v>
      </c>
      <c r="EX49" s="4">
        <v>200</v>
      </c>
      <c r="EY49" s="4">
        <v>199</v>
      </c>
      <c r="EZ49" s="4">
        <v>193</v>
      </c>
      <c r="FA49" s="4">
        <v>193</v>
      </c>
      <c r="FB49" s="4">
        <v>195</v>
      </c>
      <c r="FC49" s="4">
        <v>195</v>
      </c>
      <c r="FD49" s="4">
        <v>193</v>
      </c>
      <c r="FE49" s="4">
        <v>200</v>
      </c>
      <c r="FF49" s="4">
        <v>195</v>
      </c>
      <c r="FG49" s="4">
        <v>201</v>
      </c>
      <c r="FH49" s="4">
        <v>209</v>
      </c>
      <c r="FI49" s="4">
        <v>207</v>
      </c>
      <c r="FJ49" s="4">
        <v>207</v>
      </c>
      <c r="FK49" s="4">
        <v>212</v>
      </c>
      <c r="FL49" s="4">
        <v>207</v>
      </c>
      <c r="FM49" s="4">
        <v>208</v>
      </c>
      <c r="FN49" s="4">
        <v>204</v>
      </c>
      <c r="FO49" s="4">
        <v>203</v>
      </c>
      <c r="FP49" s="4">
        <v>195</v>
      </c>
      <c r="FQ49" s="4">
        <v>195</v>
      </c>
      <c r="FR49" s="4">
        <v>188</v>
      </c>
      <c r="FS49" s="4">
        <v>189</v>
      </c>
      <c r="FT49" s="4">
        <v>184</v>
      </c>
      <c r="FU49" s="4">
        <v>179</v>
      </c>
      <c r="FV49" s="4">
        <v>169</v>
      </c>
      <c r="FW49" s="4">
        <v>150</v>
      </c>
      <c r="FX49" s="4">
        <v>150</v>
      </c>
      <c r="FY49" s="4">
        <v>151</v>
      </c>
      <c r="FZ49" s="4">
        <v>199</v>
      </c>
      <c r="GA49" s="4">
        <v>197</v>
      </c>
      <c r="GB49" s="4">
        <v>198</v>
      </c>
      <c r="GC49" s="4">
        <v>193</v>
      </c>
      <c r="GD49" s="4">
        <v>185</v>
      </c>
      <c r="GE49" s="4">
        <v>185</v>
      </c>
      <c r="GF49" s="4">
        <v>182</v>
      </c>
      <c r="GG49" s="4">
        <v>182</v>
      </c>
      <c r="GH49" s="4">
        <v>178</v>
      </c>
      <c r="GI49" s="4">
        <v>178</v>
      </c>
      <c r="GJ49" s="4">
        <v>175</v>
      </c>
      <c r="GK49" s="4">
        <v>173</v>
      </c>
      <c r="GL49" s="4">
        <v>173</v>
      </c>
      <c r="GM49" s="4">
        <v>172</v>
      </c>
      <c r="GN49" s="4">
        <v>171</v>
      </c>
      <c r="GO49" s="4">
        <v>170</v>
      </c>
      <c r="GP49" s="4">
        <v>156</v>
      </c>
      <c r="GQ49" s="4">
        <v>154</v>
      </c>
      <c r="GR49" s="4">
        <v>154</v>
      </c>
      <c r="GS49" s="4">
        <v>154</v>
      </c>
      <c r="GT49" s="4">
        <v>258</v>
      </c>
      <c r="GU49" s="4">
        <v>258</v>
      </c>
      <c r="GV49" s="4">
        <v>257</v>
      </c>
      <c r="GW49" s="4">
        <v>256</v>
      </c>
      <c r="GX49" s="4">
        <v>257</v>
      </c>
      <c r="GY49" s="4">
        <v>256</v>
      </c>
      <c r="GZ49" s="4">
        <v>256</v>
      </c>
      <c r="HA49" s="4">
        <v>255</v>
      </c>
      <c r="HB49" s="4">
        <v>255</v>
      </c>
      <c r="HC49" s="4">
        <v>254</v>
      </c>
      <c r="HD49" s="4">
        <v>255</v>
      </c>
      <c r="HE49" s="4">
        <v>250</v>
      </c>
      <c r="HF49" s="4">
        <v>248</v>
      </c>
      <c r="HG49" s="4">
        <v>248</v>
      </c>
      <c r="HH49" s="4">
        <v>254</v>
      </c>
      <c r="HI49" s="4">
        <v>259</v>
      </c>
      <c r="HJ49" s="4">
        <v>225</v>
      </c>
      <c r="HK49" s="4">
        <v>224</v>
      </c>
      <c r="HL49" s="4">
        <v>221</v>
      </c>
      <c r="HM49" s="4">
        <v>221</v>
      </c>
      <c r="HN49" s="4">
        <v>221</v>
      </c>
      <c r="HO49" s="4">
        <v>224</v>
      </c>
      <c r="HP49" s="4">
        <v>224</v>
      </c>
      <c r="HQ49" s="4">
        <v>223</v>
      </c>
      <c r="HR49" s="4">
        <v>268</v>
      </c>
      <c r="HS49" s="4">
        <v>265</v>
      </c>
      <c r="HT49" s="4">
        <v>264</v>
      </c>
      <c r="HU49" s="4">
        <v>264</v>
      </c>
      <c r="HV49" s="4">
        <v>263</v>
      </c>
      <c r="HW49" s="4">
        <v>261</v>
      </c>
      <c r="HX49" s="4">
        <v>261</v>
      </c>
      <c r="HY49" s="4">
        <v>262</v>
      </c>
      <c r="HZ49" s="4">
        <v>262</v>
      </c>
      <c r="IA49" s="4">
        <v>262</v>
      </c>
      <c r="IB49" s="4">
        <v>262</v>
      </c>
      <c r="IC49" s="4">
        <v>265</v>
      </c>
      <c r="ID49" s="4">
        <v>265</v>
      </c>
      <c r="IE49" s="4">
        <v>263</v>
      </c>
      <c r="IF49" s="4">
        <v>263</v>
      </c>
      <c r="IG49" s="4">
        <v>261</v>
      </c>
      <c r="IH49" s="4">
        <v>257</v>
      </c>
      <c r="II49" s="4">
        <v>257</v>
      </c>
      <c r="IJ49" s="4">
        <v>257</v>
      </c>
      <c r="IK49" s="4">
        <v>252</v>
      </c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15"/>
    </row>
    <row r="50" spans="1:384" x14ac:dyDescent="0.6">
      <c r="A50" s="141" t="s">
        <v>70</v>
      </c>
      <c r="B50" s="301"/>
      <c r="C50" s="322"/>
      <c r="D50" s="300" t="s">
        <v>18</v>
      </c>
      <c r="E50" s="47">
        <v>23</v>
      </c>
      <c r="F50" s="276"/>
      <c r="G50" s="47">
        <v>27</v>
      </c>
      <c r="H50" s="46">
        <v>626</v>
      </c>
      <c r="I50" s="6">
        <f t="shared" si="63"/>
        <v>236</v>
      </c>
      <c r="J50" s="12">
        <v>32</v>
      </c>
      <c r="K50" s="4">
        <v>32</v>
      </c>
      <c r="L50" s="4">
        <v>172</v>
      </c>
      <c r="M50" s="4">
        <v>0</v>
      </c>
      <c r="N50" s="4">
        <v>0</v>
      </c>
      <c r="O50" s="4">
        <v>0</v>
      </c>
      <c r="P50" s="33">
        <v>0</v>
      </c>
      <c r="Q50" s="34">
        <v>0</v>
      </c>
      <c r="R50" s="7"/>
      <c r="S50" s="121">
        <v>191</v>
      </c>
      <c r="T50" s="4">
        <v>191</v>
      </c>
      <c r="U50" s="4">
        <v>188</v>
      </c>
      <c r="V50" s="4">
        <v>195</v>
      </c>
      <c r="W50" s="4">
        <v>197</v>
      </c>
      <c r="X50" s="4">
        <v>195</v>
      </c>
      <c r="Y50" s="4">
        <v>193</v>
      </c>
      <c r="Z50" s="4">
        <v>193</v>
      </c>
      <c r="AA50" s="4">
        <v>207</v>
      </c>
      <c r="AB50" s="4">
        <v>207</v>
      </c>
      <c r="AC50" s="4">
        <v>209</v>
      </c>
      <c r="AD50" s="4">
        <v>216</v>
      </c>
      <c r="AE50" s="4">
        <v>208</v>
      </c>
      <c r="AF50" s="4">
        <v>208</v>
      </c>
      <c r="AG50" s="4">
        <v>208</v>
      </c>
      <c r="AH50" s="4">
        <v>209</v>
      </c>
      <c r="AI50" s="4">
        <v>210</v>
      </c>
      <c r="AJ50" s="4">
        <v>210</v>
      </c>
      <c r="AK50" s="4">
        <v>207</v>
      </c>
      <c r="AL50" s="4">
        <v>204</v>
      </c>
      <c r="AM50" s="4">
        <v>201</v>
      </c>
      <c r="AN50" s="4">
        <v>201</v>
      </c>
      <c r="AO50" s="4">
        <v>200</v>
      </c>
      <c r="AP50" s="4">
        <v>200</v>
      </c>
      <c r="AQ50" s="4">
        <v>195</v>
      </c>
      <c r="AR50" s="4">
        <v>195</v>
      </c>
      <c r="AS50" s="4">
        <v>201</v>
      </c>
      <c r="AT50" s="4">
        <v>198</v>
      </c>
      <c r="AU50" s="4">
        <v>198</v>
      </c>
      <c r="AV50" s="4">
        <v>196</v>
      </c>
      <c r="AW50" s="4">
        <v>200</v>
      </c>
      <c r="AX50" s="4">
        <v>197</v>
      </c>
      <c r="AY50" s="4">
        <v>196</v>
      </c>
      <c r="AZ50" s="4">
        <v>197</v>
      </c>
      <c r="BA50" s="4">
        <v>194</v>
      </c>
      <c r="BB50" s="4">
        <v>194</v>
      </c>
      <c r="BC50" s="4">
        <v>193</v>
      </c>
      <c r="BD50" s="4">
        <v>216</v>
      </c>
      <c r="BE50" s="4">
        <v>216</v>
      </c>
      <c r="BF50" s="4">
        <v>212</v>
      </c>
      <c r="BG50" s="4">
        <v>211</v>
      </c>
      <c r="BH50" s="4">
        <v>211</v>
      </c>
      <c r="BI50" s="4">
        <v>211</v>
      </c>
      <c r="BJ50" s="4">
        <v>210</v>
      </c>
      <c r="BK50" s="4">
        <v>198</v>
      </c>
      <c r="BL50" s="4">
        <v>226</v>
      </c>
      <c r="BM50" s="4">
        <v>230</v>
      </c>
      <c r="BN50" s="4">
        <v>232</v>
      </c>
      <c r="BO50" s="4">
        <v>231</v>
      </c>
      <c r="BP50" s="4">
        <v>231</v>
      </c>
      <c r="BQ50" s="4">
        <v>231</v>
      </c>
      <c r="BR50" s="4">
        <v>233</v>
      </c>
      <c r="BS50" s="4">
        <v>230</v>
      </c>
      <c r="BT50" s="4">
        <v>233</v>
      </c>
      <c r="BU50" s="4">
        <v>232</v>
      </c>
      <c r="BV50" s="4">
        <v>231</v>
      </c>
      <c r="BW50" s="4">
        <v>231</v>
      </c>
      <c r="BX50" s="4">
        <v>228</v>
      </c>
      <c r="BY50" s="4">
        <v>227</v>
      </c>
      <c r="BZ50" s="4">
        <v>222</v>
      </c>
      <c r="CA50" s="4">
        <v>222</v>
      </c>
      <c r="CB50" s="4">
        <v>217</v>
      </c>
      <c r="CC50" s="4">
        <v>214</v>
      </c>
      <c r="CD50" s="4">
        <v>214</v>
      </c>
      <c r="CE50" s="4">
        <v>224</v>
      </c>
      <c r="CF50" s="4">
        <v>223</v>
      </c>
      <c r="CG50" s="4">
        <v>223</v>
      </c>
      <c r="CH50" s="4">
        <v>229</v>
      </c>
      <c r="CI50" s="4">
        <v>228</v>
      </c>
      <c r="CJ50" s="4">
        <v>228</v>
      </c>
      <c r="CK50" s="4">
        <v>228</v>
      </c>
      <c r="CL50" s="4">
        <v>222</v>
      </c>
      <c r="CM50" s="4">
        <v>230</v>
      </c>
      <c r="CN50" s="4">
        <v>230</v>
      </c>
      <c r="CO50" s="4">
        <v>231</v>
      </c>
      <c r="CP50" s="4">
        <v>232</v>
      </c>
      <c r="CQ50" s="4">
        <v>228</v>
      </c>
      <c r="CR50" s="4">
        <v>228</v>
      </c>
      <c r="CS50" s="4">
        <v>220</v>
      </c>
      <c r="CT50" s="4">
        <v>220</v>
      </c>
      <c r="CU50" s="4">
        <v>230</v>
      </c>
      <c r="CV50" s="4">
        <v>230</v>
      </c>
      <c r="CW50" s="4">
        <v>229</v>
      </c>
      <c r="CX50" s="4">
        <v>229</v>
      </c>
      <c r="CY50" s="4">
        <v>229</v>
      </c>
      <c r="CZ50" s="4">
        <v>228</v>
      </c>
      <c r="DA50" s="4">
        <v>228</v>
      </c>
      <c r="DB50" s="4">
        <v>231</v>
      </c>
      <c r="DC50" s="4">
        <v>232</v>
      </c>
      <c r="DD50" s="4">
        <v>226</v>
      </c>
      <c r="DE50" s="4">
        <v>224</v>
      </c>
      <c r="DF50" s="4">
        <v>224</v>
      </c>
      <c r="DG50" s="4">
        <v>224</v>
      </c>
      <c r="DH50" s="4">
        <v>229</v>
      </c>
      <c r="DI50" s="4">
        <v>223</v>
      </c>
      <c r="DJ50" s="4">
        <v>230</v>
      </c>
      <c r="DK50" s="4">
        <v>227</v>
      </c>
      <c r="DL50" s="4">
        <v>223</v>
      </c>
      <c r="DM50" s="4">
        <v>223</v>
      </c>
      <c r="DN50" s="4">
        <v>224</v>
      </c>
      <c r="DO50" s="4">
        <v>225</v>
      </c>
      <c r="DP50" s="4">
        <v>225</v>
      </c>
      <c r="DQ50" s="4">
        <v>229</v>
      </c>
      <c r="DR50" s="4">
        <v>231</v>
      </c>
      <c r="DS50" s="4">
        <v>228</v>
      </c>
      <c r="DT50" s="4">
        <v>228</v>
      </c>
      <c r="DU50" s="4">
        <v>231</v>
      </c>
      <c r="DV50" s="4">
        <v>227</v>
      </c>
      <c r="DW50" s="4">
        <v>232</v>
      </c>
      <c r="DX50" s="4">
        <v>231</v>
      </c>
      <c r="DY50" s="4">
        <v>230</v>
      </c>
      <c r="DZ50" s="4">
        <v>228</v>
      </c>
      <c r="EA50" s="4">
        <v>228</v>
      </c>
      <c r="EB50" s="4">
        <v>226</v>
      </c>
      <c r="EC50" s="4">
        <v>229</v>
      </c>
      <c r="ED50" s="4">
        <v>226</v>
      </c>
      <c r="EE50" s="4">
        <v>227</v>
      </c>
      <c r="EF50" s="4">
        <v>227</v>
      </c>
      <c r="EG50" s="4">
        <v>224</v>
      </c>
      <c r="EH50" s="4">
        <v>224</v>
      </c>
      <c r="EI50" s="4">
        <v>220</v>
      </c>
      <c r="EJ50" s="4">
        <v>219</v>
      </c>
      <c r="EK50" s="4">
        <v>210</v>
      </c>
      <c r="EL50" s="4">
        <v>225</v>
      </c>
      <c r="EM50" s="4">
        <v>225</v>
      </c>
      <c r="EN50" s="4">
        <v>223</v>
      </c>
      <c r="EO50" s="4">
        <v>223</v>
      </c>
      <c r="EP50" s="4">
        <v>219</v>
      </c>
      <c r="EQ50" s="4">
        <v>212</v>
      </c>
      <c r="ER50" s="4">
        <v>220</v>
      </c>
      <c r="ES50" s="4">
        <v>222</v>
      </c>
      <c r="ET50" s="4">
        <v>226</v>
      </c>
      <c r="EU50" s="4">
        <v>222</v>
      </c>
      <c r="EV50" s="4">
        <v>222</v>
      </c>
      <c r="EW50" s="4">
        <v>223</v>
      </c>
      <c r="EX50" s="4">
        <v>227</v>
      </c>
      <c r="EY50" s="4">
        <v>221</v>
      </c>
      <c r="EZ50" s="4">
        <v>224</v>
      </c>
      <c r="FA50" s="4">
        <v>220</v>
      </c>
      <c r="FB50" s="4">
        <v>216</v>
      </c>
      <c r="FC50" s="4">
        <v>216</v>
      </c>
      <c r="FD50" s="4">
        <v>212</v>
      </c>
      <c r="FE50" s="4">
        <v>224</v>
      </c>
      <c r="FF50" s="4">
        <v>215</v>
      </c>
      <c r="FG50" s="4">
        <v>219</v>
      </c>
      <c r="FH50" s="4">
        <v>214</v>
      </c>
      <c r="FI50" s="4">
        <v>213</v>
      </c>
      <c r="FJ50" s="4">
        <v>213</v>
      </c>
      <c r="FK50" s="4">
        <v>212</v>
      </c>
      <c r="FL50" s="4">
        <v>225</v>
      </c>
      <c r="FM50" s="4">
        <v>226</v>
      </c>
      <c r="FN50" s="4">
        <v>225</v>
      </c>
      <c r="FO50" s="4">
        <v>221</v>
      </c>
      <c r="FP50" s="4">
        <v>208</v>
      </c>
      <c r="FQ50" s="4">
        <v>208</v>
      </c>
      <c r="FR50" s="4">
        <v>214</v>
      </c>
      <c r="FS50" s="4">
        <v>213</v>
      </c>
      <c r="FT50" s="4">
        <v>210</v>
      </c>
      <c r="FU50" s="4">
        <v>206</v>
      </c>
      <c r="FV50" s="4">
        <v>199</v>
      </c>
      <c r="FW50" s="4">
        <v>196</v>
      </c>
      <c r="FX50" s="4">
        <v>196</v>
      </c>
      <c r="FY50" s="4">
        <v>187</v>
      </c>
      <c r="FZ50" s="4">
        <v>199</v>
      </c>
      <c r="GA50" s="4">
        <v>197</v>
      </c>
      <c r="GB50" s="4">
        <v>217</v>
      </c>
      <c r="GC50" s="4">
        <v>218</v>
      </c>
      <c r="GD50" s="4">
        <v>209</v>
      </c>
      <c r="GE50" s="4">
        <v>209</v>
      </c>
      <c r="GF50" s="4">
        <v>207</v>
      </c>
      <c r="GG50" s="4">
        <v>208</v>
      </c>
      <c r="GH50" s="4">
        <v>205</v>
      </c>
      <c r="GI50" s="4">
        <v>199</v>
      </c>
      <c r="GJ50" s="4">
        <v>196</v>
      </c>
      <c r="GK50" s="4">
        <v>197</v>
      </c>
      <c r="GL50" s="4">
        <v>197</v>
      </c>
      <c r="GM50" s="4">
        <v>202</v>
      </c>
      <c r="GN50" s="4">
        <v>215</v>
      </c>
      <c r="GO50" s="4">
        <v>223</v>
      </c>
      <c r="GP50" s="4">
        <v>222</v>
      </c>
      <c r="GQ50" s="4">
        <v>218</v>
      </c>
      <c r="GR50" s="4">
        <v>210</v>
      </c>
      <c r="GS50" s="4">
        <v>210</v>
      </c>
      <c r="GT50" s="4">
        <v>192</v>
      </c>
      <c r="GU50" s="4">
        <v>218</v>
      </c>
      <c r="GV50" s="4">
        <v>214</v>
      </c>
      <c r="GW50" s="4">
        <v>214</v>
      </c>
      <c r="GX50" s="4">
        <v>212</v>
      </c>
      <c r="GY50" s="4">
        <v>209</v>
      </c>
      <c r="GZ50" s="4">
        <v>209</v>
      </c>
      <c r="HA50" s="4">
        <v>212</v>
      </c>
      <c r="HB50" s="4">
        <v>212</v>
      </c>
      <c r="HC50" s="4">
        <v>220</v>
      </c>
      <c r="HD50" s="4">
        <v>216</v>
      </c>
      <c r="HE50" s="4">
        <v>210</v>
      </c>
      <c r="HF50" s="4">
        <v>208</v>
      </c>
      <c r="HG50" s="4">
        <v>208</v>
      </c>
      <c r="HH50" s="4">
        <v>211</v>
      </c>
      <c r="HI50" s="4">
        <v>212</v>
      </c>
      <c r="HJ50" s="4">
        <v>206</v>
      </c>
      <c r="HK50" s="4">
        <v>204</v>
      </c>
      <c r="HL50" s="4">
        <v>222</v>
      </c>
      <c r="HM50" s="4">
        <v>214</v>
      </c>
      <c r="HN50" s="4">
        <v>214</v>
      </c>
      <c r="HO50" s="4">
        <v>222</v>
      </c>
      <c r="HP50" s="4">
        <v>225</v>
      </c>
      <c r="HQ50" s="4">
        <v>226</v>
      </c>
      <c r="HR50" s="4">
        <v>227</v>
      </c>
      <c r="HS50" s="4">
        <v>224</v>
      </c>
      <c r="HT50" s="4">
        <v>224</v>
      </c>
      <c r="HU50" s="4">
        <v>224</v>
      </c>
      <c r="HV50" s="4">
        <v>225</v>
      </c>
      <c r="HW50" s="4">
        <v>229</v>
      </c>
      <c r="HX50" s="4">
        <v>229</v>
      </c>
      <c r="HY50" s="4">
        <v>229</v>
      </c>
      <c r="HZ50" s="4">
        <v>229</v>
      </c>
      <c r="IA50" s="4">
        <v>228</v>
      </c>
      <c r="IB50" s="4">
        <v>228</v>
      </c>
      <c r="IC50" s="4">
        <v>228</v>
      </c>
      <c r="ID50" s="4">
        <v>231</v>
      </c>
      <c r="IE50" s="4">
        <v>231</v>
      </c>
      <c r="IF50" s="4">
        <v>230</v>
      </c>
      <c r="IG50" s="4">
        <v>231</v>
      </c>
      <c r="IH50" s="4">
        <v>232</v>
      </c>
      <c r="II50" s="4">
        <v>232</v>
      </c>
      <c r="IJ50" s="4">
        <v>232</v>
      </c>
      <c r="IK50" s="4">
        <v>233</v>
      </c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15"/>
    </row>
    <row r="51" spans="1:384" x14ac:dyDescent="0.6">
      <c r="A51" s="141" t="s">
        <v>70</v>
      </c>
      <c r="B51" s="301"/>
      <c r="C51" s="322"/>
      <c r="D51" s="299"/>
      <c r="E51" s="47">
        <v>29</v>
      </c>
      <c r="F51" s="276"/>
      <c r="G51" s="47" t="s">
        <v>52</v>
      </c>
      <c r="H51" s="46">
        <v>626</v>
      </c>
      <c r="I51" s="6">
        <f t="shared" si="63"/>
        <v>338</v>
      </c>
      <c r="J51" s="12">
        <v>93</v>
      </c>
      <c r="K51" s="4">
        <v>93</v>
      </c>
      <c r="L51" s="4">
        <v>2</v>
      </c>
      <c r="M51" s="4">
        <v>0</v>
      </c>
      <c r="N51" s="4">
        <v>150</v>
      </c>
      <c r="O51" s="4">
        <v>0</v>
      </c>
      <c r="P51" s="33">
        <v>0</v>
      </c>
      <c r="Q51" s="34">
        <v>0</v>
      </c>
      <c r="R51" s="7"/>
      <c r="S51" s="121">
        <v>225</v>
      </c>
      <c r="T51" s="4">
        <v>225</v>
      </c>
      <c r="U51" s="4">
        <v>217</v>
      </c>
      <c r="V51" s="4">
        <v>228</v>
      </c>
      <c r="W51" s="4">
        <v>247</v>
      </c>
      <c r="X51" s="4">
        <v>240</v>
      </c>
      <c r="Y51" s="4">
        <v>237</v>
      </c>
      <c r="Z51" s="4">
        <v>237</v>
      </c>
      <c r="AA51" s="4">
        <v>241</v>
      </c>
      <c r="AB51" s="4">
        <v>251</v>
      </c>
      <c r="AC51" s="4">
        <v>259</v>
      </c>
      <c r="AD51" s="4">
        <v>259</v>
      </c>
      <c r="AE51" s="4">
        <v>253</v>
      </c>
      <c r="AF51" s="4">
        <v>245</v>
      </c>
      <c r="AG51" s="4">
        <v>245</v>
      </c>
      <c r="AH51" s="4">
        <v>191</v>
      </c>
      <c r="AI51" s="4">
        <v>290</v>
      </c>
      <c r="AJ51" s="4">
        <v>298</v>
      </c>
      <c r="AK51" s="4">
        <v>302</v>
      </c>
      <c r="AL51" s="4">
        <v>298</v>
      </c>
      <c r="AM51" s="4">
        <v>299</v>
      </c>
      <c r="AN51" s="4">
        <v>299</v>
      </c>
      <c r="AO51" s="4">
        <v>296</v>
      </c>
      <c r="AP51" s="4">
        <v>296</v>
      </c>
      <c r="AQ51" s="4">
        <v>298</v>
      </c>
      <c r="AR51" s="4">
        <v>298</v>
      </c>
      <c r="AS51" s="4">
        <v>293</v>
      </c>
      <c r="AT51" s="4">
        <v>292</v>
      </c>
      <c r="AU51" s="4">
        <v>292</v>
      </c>
      <c r="AV51" s="4">
        <v>293</v>
      </c>
      <c r="AW51" s="4">
        <v>298</v>
      </c>
      <c r="AX51" s="4">
        <v>299</v>
      </c>
      <c r="AY51" s="4">
        <v>298</v>
      </c>
      <c r="AZ51" s="4">
        <v>297</v>
      </c>
      <c r="BA51" s="4">
        <v>296</v>
      </c>
      <c r="BB51" s="4">
        <v>296</v>
      </c>
      <c r="BC51" s="4">
        <v>295</v>
      </c>
      <c r="BD51" s="4">
        <v>305</v>
      </c>
      <c r="BE51" s="4">
        <v>306</v>
      </c>
      <c r="BF51" s="4">
        <v>298</v>
      </c>
      <c r="BG51" s="4">
        <v>298</v>
      </c>
      <c r="BH51" s="4">
        <v>298</v>
      </c>
      <c r="BI51" s="4">
        <v>298</v>
      </c>
      <c r="BJ51" s="4">
        <v>294</v>
      </c>
      <c r="BK51" s="4">
        <v>294</v>
      </c>
      <c r="BL51" s="4">
        <v>294</v>
      </c>
      <c r="BM51" s="4">
        <v>302</v>
      </c>
      <c r="BN51" s="4">
        <v>313</v>
      </c>
      <c r="BO51" s="4">
        <v>312</v>
      </c>
      <c r="BP51" s="4">
        <v>312</v>
      </c>
      <c r="BQ51" s="4">
        <v>312</v>
      </c>
      <c r="BR51" s="4">
        <v>308</v>
      </c>
      <c r="BS51" s="4">
        <v>306</v>
      </c>
      <c r="BT51" s="4">
        <v>303</v>
      </c>
      <c r="BU51" s="4">
        <v>300</v>
      </c>
      <c r="BV51" s="4">
        <v>299</v>
      </c>
      <c r="BW51" s="4">
        <v>299</v>
      </c>
      <c r="BX51" s="4">
        <v>297</v>
      </c>
      <c r="BY51" s="4">
        <v>297</v>
      </c>
      <c r="BZ51" s="4">
        <v>295</v>
      </c>
      <c r="CA51" s="4">
        <v>295</v>
      </c>
      <c r="CB51" s="4">
        <v>293</v>
      </c>
      <c r="CC51" s="4">
        <v>293</v>
      </c>
      <c r="CD51" s="4">
        <v>293</v>
      </c>
      <c r="CE51" s="4">
        <v>289</v>
      </c>
      <c r="CF51" s="4">
        <v>291</v>
      </c>
      <c r="CG51" s="4">
        <v>291</v>
      </c>
      <c r="CH51" s="4">
        <v>285</v>
      </c>
      <c r="CI51" s="4">
        <v>305</v>
      </c>
      <c r="CJ51" s="4">
        <v>299</v>
      </c>
      <c r="CK51" s="4">
        <v>299</v>
      </c>
      <c r="CL51" s="4">
        <v>295</v>
      </c>
      <c r="CM51" s="4">
        <v>296</v>
      </c>
      <c r="CN51" s="4">
        <v>299</v>
      </c>
      <c r="CO51" s="4">
        <v>296</v>
      </c>
      <c r="CP51" s="4">
        <v>300</v>
      </c>
      <c r="CQ51" s="4">
        <v>297</v>
      </c>
      <c r="CR51" s="4">
        <v>297</v>
      </c>
      <c r="CS51" s="4">
        <v>302</v>
      </c>
      <c r="CT51" s="4">
        <v>302</v>
      </c>
      <c r="CU51" s="4">
        <v>300</v>
      </c>
      <c r="CV51" s="4">
        <v>296</v>
      </c>
      <c r="CW51" s="4">
        <v>299</v>
      </c>
      <c r="CX51" s="4">
        <v>299</v>
      </c>
      <c r="CY51" s="4">
        <v>299</v>
      </c>
      <c r="CZ51" s="4">
        <v>298</v>
      </c>
      <c r="DA51" s="4">
        <v>293</v>
      </c>
      <c r="DB51" s="4">
        <v>293</v>
      </c>
      <c r="DC51" s="4">
        <v>294</v>
      </c>
      <c r="DD51" s="4">
        <v>288</v>
      </c>
      <c r="DE51" s="4">
        <v>299</v>
      </c>
      <c r="DF51" s="4">
        <v>299</v>
      </c>
      <c r="DG51" s="4">
        <v>299</v>
      </c>
      <c r="DH51" s="4">
        <v>301</v>
      </c>
      <c r="DI51" s="4">
        <v>300</v>
      </c>
      <c r="DJ51" s="4">
        <v>301</v>
      </c>
      <c r="DK51" s="4">
        <v>298</v>
      </c>
      <c r="DL51" s="4">
        <v>297</v>
      </c>
      <c r="DM51" s="4">
        <v>297</v>
      </c>
      <c r="DN51" s="4">
        <v>296</v>
      </c>
      <c r="DO51" s="4">
        <v>298</v>
      </c>
      <c r="DP51" s="4">
        <v>292</v>
      </c>
      <c r="DQ51" s="4">
        <v>293</v>
      </c>
      <c r="DR51" s="4">
        <v>303</v>
      </c>
      <c r="DS51" s="4">
        <v>298</v>
      </c>
      <c r="DT51" s="4">
        <v>298</v>
      </c>
      <c r="DU51" s="4">
        <v>297</v>
      </c>
      <c r="DV51" s="4">
        <v>297</v>
      </c>
      <c r="DW51" s="4">
        <v>297</v>
      </c>
      <c r="DX51" s="4">
        <v>297</v>
      </c>
      <c r="DY51" s="4">
        <v>291</v>
      </c>
      <c r="DZ51" s="4">
        <v>287</v>
      </c>
      <c r="EA51" s="4">
        <v>287</v>
      </c>
      <c r="EB51" s="4">
        <v>282</v>
      </c>
      <c r="EC51" s="4">
        <v>281</v>
      </c>
      <c r="ED51" s="4">
        <v>279</v>
      </c>
      <c r="EE51" s="4">
        <v>276</v>
      </c>
      <c r="EF51" s="4">
        <v>274</v>
      </c>
      <c r="EG51" s="4">
        <v>267</v>
      </c>
      <c r="EH51" s="4">
        <v>267</v>
      </c>
      <c r="EI51" s="4">
        <v>264</v>
      </c>
      <c r="EJ51" s="4">
        <v>263</v>
      </c>
      <c r="EK51" s="4">
        <v>254</v>
      </c>
      <c r="EL51" s="4">
        <v>238</v>
      </c>
      <c r="EM51" s="4">
        <v>228</v>
      </c>
      <c r="EN51" s="4">
        <v>223</v>
      </c>
      <c r="EO51" s="4">
        <v>223</v>
      </c>
      <c r="EP51" s="4">
        <v>211</v>
      </c>
      <c r="EQ51" s="4">
        <v>256</v>
      </c>
      <c r="ER51" s="4">
        <v>251</v>
      </c>
      <c r="ES51" s="4">
        <v>248</v>
      </c>
      <c r="ET51" s="4">
        <v>240</v>
      </c>
      <c r="EU51" s="4">
        <v>235</v>
      </c>
      <c r="EV51" s="4">
        <v>235</v>
      </c>
      <c r="EW51" s="4">
        <v>231</v>
      </c>
      <c r="EX51" s="4">
        <v>239</v>
      </c>
      <c r="EY51" s="4">
        <v>236</v>
      </c>
      <c r="EZ51" s="4">
        <v>234</v>
      </c>
      <c r="FA51" s="4">
        <v>234</v>
      </c>
      <c r="FB51" s="4">
        <v>232</v>
      </c>
      <c r="FC51" s="4">
        <v>232</v>
      </c>
      <c r="FD51" s="4">
        <v>227</v>
      </c>
      <c r="FE51" s="4">
        <v>234</v>
      </c>
      <c r="FF51" s="4">
        <v>231</v>
      </c>
      <c r="FG51" s="4">
        <v>221</v>
      </c>
      <c r="FH51" s="4">
        <v>230</v>
      </c>
      <c r="FI51" s="4">
        <v>224</v>
      </c>
      <c r="FJ51" s="4">
        <v>224</v>
      </c>
      <c r="FK51" s="4">
        <v>225</v>
      </c>
      <c r="FL51" s="4">
        <v>229</v>
      </c>
      <c r="FM51" s="4">
        <v>231</v>
      </c>
      <c r="FN51" s="4">
        <v>226</v>
      </c>
      <c r="FO51" s="4">
        <v>211</v>
      </c>
      <c r="FP51" s="4">
        <v>204</v>
      </c>
      <c r="FQ51" s="4">
        <v>204</v>
      </c>
      <c r="FR51" s="4">
        <v>189</v>
      </c>
      <c r="FS51" s="4">
        <v>204</v>
      </c>
      <c r="FT51" s="4">
        <v>202</v>
      </c>
      <c r="FU51" s="4">
        <v>197</v>
      </c>
      <c r="FV51" s="4">
        <v>187</v>
      </c>
      <c r="FW51" s="4">
        <v>192</v>
      </c>
      <c r="FX51" s="4">
        <v>192</v>
      </c>
      <c r="FY51" s="4">
        <v>189</v>
      </c>
      <c r="FZ51" s="4">
        <v>223</v>
      </c>
      <c r="GA51" s="4">
        <v>223</v>
      </c>
      <c r="GB51" s="4">
        <v>238</v>
      </c>
      <c r="GC51" s="4">
        <v>234</v>
      </c>
      <c r="GD51" s="4">
        <v>230</v>
      </c>
      <c r="GE51" s="4">
        <v>230</v>
      </c>
      <c r="GF51" s="4">
        <v>230</v>
      </c>
      <c r="GG51" s="4">
        <v>230</v>
      </c>
      <c r="GH51" s="4">
        <v>229</v>
      </c>
      <c r="GI51" s="4">
        <v>228</v>
      </c>
      <c r="GJ51" s="4">
        <v>222</v>
      </c>
      <c r="GK51" s="4">
        <v>220</v>
      </c>
      <c r="GL51" s="4">
        <v>220</v>
      </c>
      <c r="GM51" s="4">
        <v>223</v>
      </c>
      <c r="GN51" s="4">
        <v>226</v>
      </c>
      <c r="GO51" s="4">
        <v>228</v>
      </c>
      <c r="GP51" s="4">
        <v>239</v>
      </c>
      <c r="GQ51" s="4">
        <v>236</v>
      </c>
      <c r="GR51" s="4">
        <v>233</v>
      </c>
      <c r="GS51" s="4">
        <v>233</v>
      </c>
      <c r="GT51" s="4">
        <v>229</v>
      </c>
      <c r="GU51" s="4">
        <v>231</v>
      </c>
      <c r="GV51" s="4">
        <v>232</v>
      </c>
      <c r="GW51" s="4">
        <v>232</v>
      </c>
      <c r="GX51" s="4">
        <v>237</v>
      </c>
      <c r="GY51" s="4">
        <v>234</v>
      </c>
      <c r="GZ51" s="4">
        <v>234</v>
      </c>
      <c r="HA51" s="4">
        <v>234</v>
      </c>
      <c r="HB51" s="4">
        <v>243</v>
      </c>
      <c r="HC51" s="4">
        <v>243</v>
      </c>
      <c r="HD51" s="4">
        <v>241</v>
      </c>
      <c r="HE51" s="4">
        <v>239</v>
      </c>
      <c r="HF51" s="4">
        <v>234</v>
      </c>
      <c r="HG51" s="4">
        <v>234</v>
      </c>
      <c r="HH51" s="4">
        <v>254</v>
      </c>
      <c r="HI51" s="4">
        <v>276</v>
      </c>
      <c r="HJ51" s="4">
        <v>268</v>
      </c>
      <c r="HK51" s="4">
        <v>271</v>
      </c>
      <c r="HL51" s="4">
        <v>270</v>
      </c>
      <c r="HM51" s="4">
        <v>270</v>
      </c>
      <c r="HN51" s="4">
        <v>270</v>
      </c>
      <c r="HO51" s="4">
        <v>293</v>
      </c>
      <c r="HP51" s="4">
        <v>291</v>
      </c>
      <c r="HQ51" s="4">
        <v>289</v>
      </c>
      <c r="HR51" s="4">
        <v>294</v>
      </c>
      <c r="HS51" s="4">
        <v>289</v>
      </c>
      <c r="HT51" s="4">
        <v>292</v>
      </c>
      <c r="HU51" s="4">
        <v>292</v>
      </c>
      <c r="HV51" s="4">
        <v>291</v>
      </c>
      <c r="HW51" s="4">
        <v>292</v>
      </c>
      <c r="HX51" s="4">
        <v>288</v>
      </c>
      <c r="HY51" s="4">
        <v>289</v>
      </c>
      <c r="HZ51" s="4">
        <v>288</v>
      </c>
      <c r="IA51" s="4">
        <v>288</v>
      </c>
      <c r="IB51" s="4">
        <v>288</v>
      </c>
      <c r="IC51" s="4">
        <v>288</v>
      </c>
      <c r="ID51" s="4">
        <v>286</v>
      </c>
      <c r="IE51" s="4">
        <v>288</v>
      </c>
      <c r="IF51" s="4">
        <v>289</v>
      </c>
      <c r="IG51" s="4">
        <v>291</v>
      </c>
      <c r="IH51" s="4">
        <v>294</v>
      </c>
      <c r="II51" s="4">
        <v>294</v>
      </c>
      <c r="IJ51" s="4">
        <v>294</v>
      </c>
      <c r="IK51" s="4">
        <v>296</v>
      </c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15"/>
    </row>
    <row r="52" spans="1:384" x14ac:dyDescent="0.6">
      <c r="A52" s="141" t="s">
        <v>70</v>
      </c>
      <c r="B52" s="301"/>
      <c r="C52" s="322"/>
      <c r="D52" s="300" t="s">
        <v>19</v>
      </c>
      <c r="E52" s="53">
        <v>23</v>
      </c>
      <c r="F52" s="276"/>
      <c r="G52" s="53">
        <v>34</v>
      </c>
      <c r="H52" s="46">
        <v>626</v>
      </c>
      <c r="I52" s="6">
        <f t="shared" si="63"/>
        <v>47</v>
      </c>
      <c r="J52" s="12">
        <v>0</v>
      </c>
      <c r="K52" s="4">
        <v>0</v>
      </c>
      <c r="L52" s="4">
        <v>0</v>
      </c>
      <c r="M52" s="4">
        <v>17</v>
      </c>
      <c r="N52" s="4">
        <v>30</v>
      </c>
      <c r="O52" s="4">
        <v>0</v>
      </c>
      <c r="P52" s="33">
        <v>0</v>
      </c>
      <c r="Q52" s="34">
        <v>0</v>
      </c>
      <c r="R52" s="7"/>
      <c r="S52" s="121">
        <v>39</v>
      </c>
      <c r="T52" s="4">
        <v>39</v>
      </c>
      <c r="U52" s="4">
        <v>38</v>
      </c>
      <c r="V52" s="4">
        <v>38</v>
      </c>
      <c r="W52" s="4">
        <v>38</v>
      </c>
      <c r="X52" s="4">
        <v>38</v>
      </c>
      <c r="Y52" s="4">
        <v>38</v>
      </c>
      <c r="Z52" s="4">
        <v>38</v>
      </c>
      <c r="AA52" s="4">
        <v>38</v>
      </c>
      <c r="AB52" s="4">
        <v>37</v>
      </c>
      <c r="AC52" s="4">
        <v>42</v>
      </c>
      <c r="AD52" s="4">
        <v>42</v>
      </c>
      <c r="AE52" s="4">
        <v>42</v>
      </c>
      <c r="AF52" s="4">
        <v>42</v>
      </c>
      <c r="AG52" s="4">
        <v>42</v>
      </c>
      <c r="AH52" s="4">
        <v>41</v>
      </c>
      <c r="AI52" s="4">
        <v>41</v>
      </c>
      <c r="AJ52" s="4">
        <v>41</v>
      </c>
      <c r="AK52" s="4">
        <v>42</v>
      </c>
      <c r="AL52" s="4">
        <v>42</v>
      </c>
      <c r="AM52" s="4">
        <v>42</v>
      </c>
      <c r="AN52" s="4">
        <v>42</v>
      </c>
      <c r="AO52" s="4">
        <v>42</v>
      </c>
      <c r="AP52" s="4">
        <v>42</v>
      </c>
      <c r="AQ52" s="4">
        <v>42</v>
      </c>
      <c r="AR52" s="4">
        <v>42</v>
      </c>
      <c r="AS52" s="4">
        <v>41</v>
      </c>
      <c r="AT52" s="4">
        <v>41</v>
      </c>
      <c r="AU52" s="4">
        <v>41</v>
      </c>
      <c r="AV52" s="4">
        <v>41</v>
      </c>
      <c r="AW52" s="4">
        <v>41</v>
      </c>
      <c r="AX52" s="4">
        <v>40</v>
      </c>
      <c r="AY52" s="4">
        <v>37</v>
      </c>
      <c r="AZ52" s="4">
        <v>42</v>
      </c>
      <c r="BA52" s="4">
        <v>42</v>
      </c>
      <c r="BB52" s="4">
        <v>42</v>
      </c>
      <c r="BC52" s="4">
        <v>42</v>
      </c>
      <c r="BD52" s="4">
        <v>42</v>
      </c>
      <c r="BE52" s="4">
        <v>42</v>
      </c>
      <c r="BF52" s="4">
        <v>42</v>
      </c>
      <c r="BG52" s="4">
        <v>39</v>
      </c>
      <c r="BH52" s="4">
        <v>39</v>
      </c>
      <c r="BI52" s="4">
        <v>39</v>
      </c>
      <c r="BJ52" s="4">
        <v>39</v>
      </c>
      <c r="BK52" s="4">
        <v>39</v>
      </c>
      <c r="BL52" s="4">
        <v>41</v>
      </c>
      <c r="BM52" s="4">
        <v>41</v>
      </c>
      <c r="BN52" s="4">
        <v>41</v>
      </c>
      <c r="BO52" s="4">
        <v>41</v>
      </c>
      <c r="BP52" s="4">
        <v>41</v>
      </c>
      <c r="BQ52" s="4">
        <v>41</v>
      </c>
      <c r="BR52" s="4">
        <v>41</v>
      </c>
      <c r="BS52" s="4">
        <v>41</v>
      </c>
      <c r="BT52" s="4">
        <v>41</v>
      </c>
      <c r="BU52" s="4">
        <v>41</v>
      </c>
      <c r="BV52" s="4">
        <v>41</v>
      </c>
      <c r="BW52" s="4">
        <v>41</v>
      </c>
      <c r="BX52" s="4">
        <v>41</v>
      </c>
      <c r="BY52" s="4">
        <v>41</v>
      </c>
      <c r="BZ52" s="4">
        <v>41</v>
      </c>
      <c r="CA52" s="4">
        <v>41</v>
      </c>
      <c r="CB52" s="4">
        <v>34</v>
      </c>
      <c r="CC52" s="4">
        <v>34</v>
      </c>
      <c r="CD52" s="4">
        <v>34</v>
      </c>
      <c r="CE52" s="4">
        <v>26</v>
      </c>
      <c r="CF52" s="4">
        <v>35</v>
      </c>
      <c r="CG52" s="4">
        <v>35</v>
      </c>
      <c r="CH52" s="4">
        <v>35</v>
      </c>
      <c r="CI52" s="4">
        <v>40</v>
      </c>
      <c r="CJ52" s="4">
        <v>40</v>
      </c>
      <c r="CK52" s="4">
        <v>40</v>
      </c>
      <c r="CL52" s="4">
        <v>42</v>
      </c>
      <c r="CM52" s="4">
        <v>37</v>
      </c>
      <c r="CN52" s="4">
        <v>42</v>
      </c>
      <c r="CO52" s="4">
        <v>42</v>
      </c>
      <c r="CP52" s="4">
        <v>42</v>
      </c>
      <c r="CQ52" s="4">
        <v>42</v>
      </c>
      <c r="CR52" s="4">
        <v>42</v>
      </c>
      <c r="CS52" s="4">
        <v>42</v>
      </c>
      <c r="CT52" s="4">
        <v>42</v>
      </c>
      <c r="CU52" s="4">
        <v>42</v>
      </c>
      <c r="CV52" s="4">
        <v>42</v>
      </c>
      <c r="CW52" s="4">
        <v>42</v>
      </c>
      <c r="CX52" s="4">
        <v>42</v>
      </c>
      <c r="CY52" s="4">
        <v>42</v>
      </c>
      <c r="CZ52" s="4">
        <v>42</v>
      </c>
      <c r="DA52" s="4">
        <v>42</v>
      </c>
      <c r="DB52" s="4">
        <v>42</v>
      </c>
      <c r="DC52" s="4">
        <v>42</v>
      </c>
      <c r="DD52" s="4">
        <v>42</v>
      </c>
      <c r="DE52" s="4">
        <v>42</v>
      </c>
      <c r="DF52" s="4">
        <v>42</v>
      </c>
      <c r="DG52" s="4">
        <v>42</v>
      </c>
      <c r="DH52" s="4">
        <v>42</v>
      </c>
      <c r="DI52" s="4">
        <v>42</v>
      </c>
      <c r="DJ52" s="4">
        <v>42</v>
      </c>
      <c r="DK52" s="4">
        <v>42</v>
      </c>
      <c r="DL52" s="4">
        <v>42</v>
      </c>
      <c r="DM52" s="4">
        <v>42</v>
      </c>
      <c r="DN52" s="4">
        <v>42</v>
      </c>
      <c r="DO52" s="4">
        <v>42</v>
      </c>
      <c r="DP52" s="4">
        <v>42</v>
      </c>
      <c r="DQ52" s="4">
        <v>42</v>
      </c>
      <c r="DR52" s="4">
        <v>42</v>
      </c>
      <c r="DS52" s="4">
        <v>41</v>
      </c>
      <c r="DT52" s="4">
        <v>41</v>
      </c>
      <c r="DU52" s="4">
        <v>42</v>
      </c>
      <c r="DV52" s="4">
        <v>42</v>
      </c>
      <c r="DW52" s="4">
        <v>42</v>
      </c>
      <c r="DX52" s="4">
        <v>42</v>
      </c>
      <c r="DY52" s="4">
        <v>42</v>
      </c>
      <c r="DZ52" s="4">
        <v>41</v>
      </c>
      <c r="EA52" s="4">
        <v>41</v>
      </c>
      <c r="EB52" s="4">
        <v>42</v>
      </c>
      <c r="EC52" s="4">
        <v>42</v>
      </c>
      <c r="ED52" s="4">
        <v>42</v>
      </c>
      <c r="EE52" s="4">
        <v>42</v>
      </c>
      <c r="EF52" s="4">
        <v>42</v>
      </c>
      <c r="EG52" s="4">
        <v>41</v>
      </c>
      <c r="EH52" s="4">
        <v>41</v>
      </c>
      <c r="EI52" s="4">
        <v>41</v>
      </c>
      <c r="EJ52" s="4">
        <v>42</v>
      </c>
      <c r="EK52" s="4">
        <v>42</v>
      </c>
      <c r="EL52" s="4">
        <v>41</v>
      </c>
      <c r="EM52" s="4">
        <v>39</v>
      </c>
      <c r="EN52" s="4">
        <v>40</v>
      </c>
      <c r="EO52" s="4">
        <v>40</v>
      </c>
      <c r="EP52" s="4">
        <v>39</v>
      </c>
      <c r="EQ52" s="4">
        <v>39</v>
      </c>
      <c r="ER52" s="4">
        <v>41</v>
      </c>
      <c r="ES52" s="4">
        <v>41</v>
      </c>
      <c r="ET52" s="4">
        <v>42</v>
      </c>
      <c r="EU52" s="4">
        <v>42</v>
      </c>
      <c r="EV52" s="4">
        <v>42</v>
      </c>
      <c r="EW52" s="4">
        <v>41</v>
      </c>
      <c r="EX52" s="4">
        <v>41</v>
      </c>
      <c r="EY52" s="4">
        <v>41</v>
      </c>
      <c r="EZ52" s="4">
        <v>41</v>
      </c>
      <c r="FA52" s="4">
        <v>41</v>
      </c>
      <c r="FB52" s="4">
        <v>41</v>
      </c>
      <c r="FC52" s="4">
        <v>41</v>
      </c>
      <c r="FD52" s="4">
        <v>40</v>
      </c>
      <c r="FE52" s="4">
        <v>41</v>
      </c>
      <c r="FF52" s="4">
        <v>41</v>
      </c>
      <c r="FG52" s="4">
        <v>41</v>
      </c>
      <c r="FH52" s="4">
        <v>41</v>
      </c>
      <c r="FI52" s="4">
        <v>41</v>
      </c>
      <c r="FJ52" s="4">
        <v>41</v>
      </c>
      <c r="FK52" s="4">
        <v>41</v>
      </c>
      <c r="FL52" s="4">
        <v>41</v>
      </c>
      <c r="FM52" s="4">
        <v>41</v>
      </c>
      <c r="FN52" s="4">
        <v>40</v>
      </c>
      <c r="FO52" s="4">
        <v>40</v>
      </c>
      <c r="FP52" s="4">
        <v>40</v>
      </c>
      <c r="FQ52" s="4">
        <v>40</v>
      </c>
      <c r="FR52" s="4">
        <v>41</v>
      </c>
      <c r="FS52" s="4">
        <v>41</v>
      </c>
      <c r="FT52" s="4">
        <v>41</v>
      </c>
      <c r="FU52" s="4">
        <v>41</v>
      </c>
      <c r="FV52" s="4">
        <v>38</v>
      </c>
      <c r="FW52" s="4">
        <v>38</v>
      </c>
      <c r="FX52" s="4">
        <v>38</v>
      </c>
      <c r="FY52" s="4">
        <v>38</v>
      </c>
      <c r="FZ52" s="4">
        <v>41</v>
      </c>
      <c r="GA52" s="4">
        <v>41</v>
      </c>
      <c r="GB52" s="4">
        <v>41</v>
      </c>
      <c r="GC52" s="4">
        <v>41</v>
      </c>
      <c r="GD52" s="4">
        <v>41</v>
      </c>
      <c r="GE52" s="4">
        <v>41</v>
      </c>
      <c r="GF52" s="4">
        <v>40</v>
      </c>
      <c r="GG52" s="4">
        <v>40</v>
      </c>
      <c r="GH52" s="4">
        <v>40</v>
      </c>
      <c r="GI52" s="4">
        <v>40</v>
      </c>
      <c r="GJ52" s="4">
        <v>40</v>
      </c>
      <c r="GK52" s="4">
        <v>42</v>
      </c>
      <c r="GL52" s="4">
        <v>42</v>
      </c>
      <c r="GM52" s="4">
        <v>43</v>
      </c>
      <c r="GN52" s="4">
        <v>43</v>
      </c>
      <c r="GO52" s="4">
        <v>43</v>
      </c>
      <c r="GP52" s="4">
        <v>43</v>
      </c>
      <c r="GQ52" s="4">
        <v>43</v>
      </c>
      <c r="GR52" s="4">
        <v>43</v>
      </c>
      <c r="GS52" s="4">
        <v>43</v>
      </c>
      <c r="GT52" s="4">
        <v>43</v>
      </c>
      <c r="GU52" s="4">
        <v>43</v>
      </c>
      <c r="GV52" s="4">
        <v>43</v>
      </c>
      <c r="GW52" s="4">
        <v>43</v>
      </c>
      <c r="GX52" s="4">
        <v>43</v>
      </c>
      <c r="GY52" s="4">
        <v>43</v>
      </c>
      <c r="GZ52" s="4">
        <v>43</v>
      </c>
      <c r="HA52" s="4">
        <v>38</v>
      </c>
      <c r="HB52" s="4">
        <v>43</v>
      </c>
      <c r="HC52" s="4">
        <v>43</v>
      </c>
      <c r="HD52" s="4">
        <v>43</v>
      </c>
      <c r="HE52" s="4">
        <v>43</v>
      </c>
      <c r="HF52" s="4">
        <v>43</v>
      </c>
      <c r="HG52" s="4">
        <v>43</v>
      </c>
      <c r="HH52" s="4">
        <v>31</v>
      </c>
      <c r="HI52" s="4">
        <v>41</v>
      </c>
      <c r="HJ52" s="4">
        <v>42</v>
      </c>
      <c r="HK52" s="4">
        <v>42</v>
      </c>
      <c r="HL52" s="4">
        <v>42</v>
      </c>
      <c r="HM52" s="4">
        <v>41</v>
      </c>
      <c r="HN52" s="4">
        <v>41</v>
      </c>
      <c r="HO52" s="4">
        <v>41</v>
      </c>
      <c r="HP52" s="4">
        <v>43</v>
      </c>
      <c r="HQ52" s="4">
        <v>43</v>
      </c>
      <c r="HR52" s="4">
        <v>43</v>
      </c>
      <c r="HS52" s="4">
        <v>43</v>
      </c>
      <c r="HT52" s="4">
        <v>43</v>
      </c>
      <c r="HU52" s="4">
        <v>43</v>
      </c>
      <c r="HV52" s="4">
        <v>43</v>
      </c>
      <c r="HW52" s="4">
        <v>43</v>
      </c>
      <c r="HX52" s="4">
        <v>43</v>
      </c>
      <c r="HY52" s="4">
        <v>43</v>
      </c>
      <c r="HZ52" s="4">
        <v>43</v>
      </c>
      <c r="IA52" s="4">
        <v>42</v>
      </c>
      <c r="IB52" s="4">
        <v>42</v>
      </c>
      <c r="IC52" s="4">
        <v>43</v>
      </c>
      <c r="ID52" s="4">
        <v>42</v>
      </c>
      <c r="IE52" s="4">
        <v>42</v>
      </c>
      <c r="IF52" s="4">
        <v>42</v>
      </c>
      <c r="IG52" s="4">
        <v>42</v>
      </c>
      <c r="IH52" s="4">
        <v>41</v>
      </c>
      <c r="II52" s="4">
        <v>41</v>
      </c>
      <c r="IJ52" s="4">
        <v>41</v>
      </c>
      <c r="IK52" s="4">
        <v>43</v>
      </c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15"/>
    </row>
    <row r="53" spans="1:384" x14ac:dyDescent="0.6">
      <c r="A53" s="141" t="s">
        <v>70</v>
      </c>
      <c r="B53" s="301"/>
      <c r="C53" s="322"/>
      <c r="D53" s="301"/>
      <c r="E53" s="53">
        <v>24</v>
      </c>
      <c r="F53" s="276"/>
      <c r="G53" s="53">
        <v>34</v>
      </c>
      <c r="H53" s="46">
        <v>626</v>
      </c>
      <c r="I53" s="6">
        <f t="shared" si="63"/>
        <v>167</v>
      </c>
      <c r="J53" s="12">
        <v>12</v>
      </c>
      <c r="K53" s="4">
        <v>12</v>
      </c>
      <c r="L53" s="4">
        <v>113</v>
      </c>
      <c r="M53" s="4">
        <v>0</v>
      </c>
      <c r="N53" s="4">
        <v>30</v>
      </c>
      <c r="O53" s="4">
        <v>0</v>
      </c>
      <c r="P53" s="33">
        <v>0</v>
      </c>
      <c r="Q53" s="34">
        <v>0</v>
      </c>
      <c r="R53" s="7"/>
      <c r="S53" s="121">
        <v>144</v>
      </c>
      <c r="T53" s="4">
        <v>144</v>
      </c>
      <c r="U53" s="4">
        <v>141</v>
      </c>
      <c r="V53" s="4">
        <v>139</v>
      </c>
      <c r="W53" s="4">
        <v>137</v>
      </c>
      <c r="X53" s="4">
        <v>135</v>
      </c>
      <c r="Y53" s="4">
        <v>135</v>
      </c>
      <c r="Z53" s="4">
        <v>135</v>
      </c>
      <c r="AA53" s="4">
        <v>145</v>
      </c>
      <c r="AB53" s="4">
        <v>140</v>
      </c>
      <c r="AC53" s="4">
        <v>151</v>
      </c>
      <c r="AD53" s="4">
        <v>151</v>
      </c>
      <c r="AE53" s="4">
        <v>152</v>
      </c>
      <c r="AF53" s="4">
        <v>150</v>
      </c>
      <c r="AG53" s="4">
        <v>150</v>
      </c>
      <c r="AH53" s="4">
        <v>143</v>
      </c>
      <c r="AI53" s="4">
        <v>150</v>
      </c>
      <c r="AJ53" s="4">
        <v>149</v>
      </c>
      <c r="AK53" s="4">
        <v>152</v>
      </c>
      <c r="AL53" s="4">
        <v>151</v>
      </c>
      <c r="AM53" s="4">
        <v>151</v>
      </c>
      <c r="AN53" s="4">
        <v>151</v>
      </c>
      <c r="AO53" s="4">
        <v>151</v>
      </c>
      <c r="AP53" s="4">
        <v>151</v>
      </c>
      <c r="AQ53" s="4">
        <v>148</v>
      </c>
      <c r="AR53" s="4">
        <v>148</v>
      </c>
      <c r="AS53" s="4">
        <v>145</v>
      </c>
      <c r="AT53" s="4">
        <v>146</v>
      </c>
      <c r="AU53" s="4">
        <v>146</v>
      </c>
      <c r="AV53" s="4">
        <v>145</v>
      </c>
      <c r="AW53" s="4">
        <v>145</v>
      </c>
      <c r="AX53" s="4">
        <v>147</v>
      </c>
      <c r="AY53" s="4">
        <v>149</v>
      </c>
      <c r="AZ53" s="4">
        <v>148</v>
      </c>
      <c r="BA53" s="4">
        <v>147</v>
      </c>
      <c r="BB53" s="4">
        <v>147</v>
      </c>
      <c r="BC53" s="4">
        <v>146</v>
      </c>
      <c r="BD53" s="4">
        <v>151</v>
      </c>
      <c r="BE53" s="4">
        <v>150</v>
      </c>
      <c r="BF53" s="4">
        <v>150</v>
      </c>
      <c r="BG53" s="4">
        <v>150</v>
      </c>
      <c r="BH53" s="4">
        <v>150</v>
      </c>
      <c r="BI53" s="4">
        <v>150</v>
      </c>
      <c r="BJ53" s="4">
        <v>150</v>
      </c>
      <c r="BK53" s="4">
        <v>150</v>
      </c>
      <c r="BL53" s="4">
        <v>159</v>
      </c>
      <c r="BM53" s="4">
        <v>151</v>
      </c>
      <c r="BN53" s="4">
        <v>159</v>
      </c>
      <c r="BO53" s="4">
        <v>160</v>
      </c>
      <c r="BP53" s="4">
        <v>160</v>
      </c>
      <c r="BQ53" s="4">
        <v>160</v>
      </c>
      <c r="BR53" s="4">
        <v>158</v>
      </c>
      <c r="BS53" s="4">
        <v>159</v>
      </c>
      <c r="BT53" s="4">
        <v>159</v>
      </c>
      <c r="BU53" s="4">
        <v>158</v>
      </c>
      <c r="BV53" s="4">
        <v>157</v>
      </c>
      <c r="BW53" s="4">
        <v>157</v>
      </c>
      <c r="BX53" s="4">
        <v>158</v>
      </c>
      <c r="BY53" s="4">
        <v>158</v>
      </c>
      <c r="BZ53" s="4">
        <v>158</v>
      </c>
      <c r="CA53" s="4">
        <v>158</v>
      </c>
      <c r="CB53" s="4">
        <v>157</v>
      </c>
      <c r="CC53" s="4">
        <v>157</v>
      </c>
      <c r="CD53" s="4">
        <v>157</v>
      </c>
      <c r="CE53" s="4">
        <v>146</v>
      </c>
      <c r="CF53" s="4">
        <v>160</v>
      </c>
      <c r="CG53" s="4">
        <v>160</v>
      </c>
      <c r="CH53" s="4">
        <v>158</v>
      </c>
      <c r="CI53" s="4">
        <v>154</v>
      </c>
      <c r="CJ53" s="4">
        <v>153</v>
      </c>
      <c r="CK53" s="4">
        <v>153</v>
      </c>
      <c r="CL53" s="4">
        <v>151</v>
      </c>
      <c r="CM53" s="4">
        <v>160</v>
      </c>
      <c r="CN53" s="4">
        <v>160</v>
      </c>
      <c r="CO53" s="4">
        <v>160</v>
      </c>
      <c r="CP53" s="4">
        <v>160</v>
      </c>
      <c r="CQ53" s="4">
        <v>160</v>
      </c>
      <c r="CR53" s="4">
        <v>160</v>
      </c>
      <c r="CS53" s="4">
        <v>158</v>
      </c>
      <c r="CT53" s="4">
        <v>158</v>
      </c>
      <c r="CU53" s="4">
        <v>157</v>
      </c>
      <c r="CV53" s="4">
        <v>157</v>
      </c>
      <c r="CW53" s="4">
        <v>152</v>
      </c>
      <c r="CX53" s="4">
        <v>151</v>
      </c>
      <c r="CY53" s="4">
        <v>151</v>
      </c>
      <c r="CZ53" s="4">
        <v>136</v>
      </c>
      <c r="DA53" s="4">
        <v>154</v>
      </c>
      <c r="DB53" s="4">
        <v>153</v>
      </c>
      <c r="DC53" s="4">
        <v>155</v>
      </c>
      <c r="DD53" s="4">
        <v>157</v>
      </c>
      <c r="DE53" s="4">
        <v>156</v>
      </c>
      <c r="DF53" s="4">
        <v>156</v>
      </c>
      <c r="DG53" s="4">
        <v>156</v>
      </c>
      <c r="DH53" s="4">
        <v>155</v>
      </c>
      <c r="DI53" s="4">
        <v>157</v>
      </c>
      <c r="DJ53" s="4">
        <v>157</v>
      </c>
      <c r="DK53" s="4">
        <v>157</v>
      </c>
      <c r="DL53" s="4">
        <v>157</v>
      </c>
      <c r="DM53" s="4">
        <v>157</v>
      </c>
      <c r="DN53" s="4">
        <v>159</v>
      </c>
      <c r="DO53" s="4">
        <v>159</v>
      </c>
      <c r="DP53" s="4">
        <v>158</v>
      </c>
      <c r="DQ53" s="4">
        <v>162</v>
      </c>
      <c r="DR53" s="4">
        <v>162</v>
      </c>
      <c r="DS53" s="4">
        <v>155</v>
      </c>
      <c r="DT53" s="4">
        <v>155</v>
      </c>
      <c r="DU53" s="4">
        <v>160</v>
      </c>
      <c r="DV53" s="4">
        <v>159</v>
      </c>
      <c r="DW53" s="4">
        <v>160</v>
      </c>
      <c r="DX53" s="4">
        <v>161</v>
      </c>
      <c r="DY53" s="4">
        <v>159</v>
      </c>
      <c r="DZ53" s="4">
        <v>158</v>
      </c>
      <c r="EA53" s="4">
        <v>158</v>
      </c>
      <c r="EB53" s="4">
        <v>157</v>
      </c>
      <c r="EC53" s="4">
        <v>157</v>
      </c>
      <c r="ED53" s="4">
        <v>154</v>
      </c>
      <c r="EE53" s="4">
        <v>150</v>
      </c>
      <c r="EF53" s="4">
        <v>156</v>
      </c>
      <c r="EG53" s="4">
        <v>148</v>
      </c>
      <c r="EH53" s="4">
        <v>148</v>
      </c>
      <c r="EI53" s="4">
        <v>141</v>
      </c>
      <c r="EJ53" s="4">
        <v>141</v>
      </c>
      <c r="EK53" s="4">
        <v>137</v>
      </c>
      <c r="EL53" s="4">
        <v>149</v>
      </c>
      <c r="EM53" s="4">
        <v>143</v>
      </c>
      <c r="EN53" s="4">
        <v>139</v>
      </c>
      <c r="EO53" s="4">
        <v>139</v>
      </c>
      <c r="EP53" s="4">
        <v>136</v>
      </c>
      <c r="EQ53" s="4">
        <v>136</v>
      </c>
      <c r="ER53" s="4">
        <v>138</v>
      </c>
      <c r="ES53" s="4">
        <v>154</v>
      </c>
      <c r="ET53" s="4">
        <v>154</v>
      </c>
      <c r="EU53" s="4">
        <v>151</v>
      </c>
      <c r="EV53" s="4">
        <v>151</v>
      </c>
      <c r="EW53" s="4">
        <v>144</v>
      </c>
      <c r="EX53" s="4">
        <v>144</v>
      </c>
      <c r="EY53" s="4">
        <v>126</v>
      </c>
      <c r="EZ53" s="4">
        <v>148</v>
      </c>
      <c r="FA53" s="4">
        <v>146</v>
      </c>
      <c r="FB53" s="4">
        <v>146</v>
      </c>
      <c r="FC53" s="4">
        <v>146</v>
      </c>
      <c r="FD53" s="4">
        <v>142</v>
      </c>
      <c r="FE53" s="4">
        <v>149</v>
      </c>
      <c r="FF53" s="4">
        <v>152</v>
      </c>
      <c r="FG53" s="4">
        <v>154</v>
      </c>
      <c r="FH53" s="4">
        <v>153</v>
      </c>
      <c r="FI53" s="4">
        <v>146</v>
      </c>
      <c r="FJ53" s="4">
        <v>146</v>
      </c>
      <c r="FK53" s="4">
        <v>144</v>
      </c>
      <c r="FL53" s="4">
        <v>153</v>
      </c>
      <c r="FM53" s="4">
        <v>152</v>
      </c>
      <c r="FN53" s="4">
        <v>150</v>
      </c>
      <c r="FO53" s="4">
        <v>151</v>
      </c>
      <c r="FP53" s="4">
        <v>144</v>
      </c>
      <c r="FQ53" s="4">
        <v>144</v>
      </c>
      <c r="FR53" s="4">
        <v>140</v>
      </c>
      <c r="FS53" s="4">
        <v>139</v>
      </c>
      <c r="FT53" s="4">
        <v>149</v>
      </c>
      <c r="FU53" s="4">
        <v>147</v>
      </c>
      <c r="FV53" s="4">
        <v>152</v>
      </c>
      <c r="FW53" s="4">
        <v>151</v>
      </c>
      <c r="FX53" s="4">
        <v>151</v>
      </c>
      <c r="FY53" s="4">
        <v>150</v>
      </c>
      <c r="FZ53" s="4">
        <v>150</v>
      </c>
      <c r="GA53" s="4">
        <v>150</v>
      </c>
      <c r="GB53" s="4">
        <v>151</v>
      </c>
      <c r="GC53" s="4">
        <v>148</v>
      </c>
      <c r="GD53" s="4">
        <v>146</v>
      </c>
      <c r="GE53" s="4">
        <v>146</v>
      </c>
      <c r="GF53" s="4">
        <v>150</v>
      </c>
      <c r="GG53" s="4">
        <v>147</v>
      </c>
      <c r="GH53" s="4">
        <v>153</v>
      </c>
      <c r="GI53" s="4">
        <v>153</v>
      </c>
      <c r="GJ53" s="4">
        <v>154</v>
      </c>
      <c r="GK53" s="4">
        <v>141</v>
      </c>
      <c r="GL53" s="4">
        <v>141</v>
      </c>
      <c r="GM53" s="4">
        <v>156</v>
      </c>
      <c r="GN53" s="4">
        <v>156</v>
      </c>
      <c r="GO53" s="4">
        <v>155</v>
      </c>
      <c r="GP53" s="4">
        <v>155</v>
      </c>
      <c r="GQ53" s="4">
        <v>155</v>
      </c>
      <c r="GR53" s="4">
        <v>155</v>
      </c>
      <c r="GS53" s="4">
        <v>155</v>
      </c>
      <c r="GT53" s="4">
        <v>154</v>
      </c>
      <c r="GU53" s="4">
        <v>154</v>
      </c>
      <c r="GV53" s="4">
        <v>155</v>
      </c>
      <c r="GW53" s="4">
        <v>154</v>
      </c>
      <c r="GX53" s="4">
        <v>154</v>
      </c>
      <c r="GY53" s="4">
        <v>153</v>
      </c>
      <c r="GZ53" s="4">
        <v>153</v>
      </c>
      <c r="HA53" s="4">
        <v>147</v>
      </c>
      <c r="HB53" s="4">
        <v>157</v>
      </c>
      <c r="HC53" s="4">
        <v>157</v>
      </c>
      <c r="HD53" s="4">
        <v>157</v>
      </c>
      <c r="HE53" s="4">
        <v>153</v>
      </c>
      <c r="HF53" s="4">
        <v>148</v>
      </c>
      <c r="HG53" s="4">
        <v>148</v>
      </c>
      <c r="HH53" s="4">
        <v>137</v>
      </c>
      <c r="HI53" s="4">
        <v>161</v>
      </c>
      <c r="HJ53" s="4">
        <v>157</v>
      </c>
      <c r="HK53" s="4">
        <v>156</v>
      </c>
      <c r="HL53" s="4">
        <v>154</v>
      </c>
      <c r="HM53" s="4">
        <v>144</v>
      </c>
      <c r="HN53" s="4">
        <v>144</v>
      </c>
      <c r="HO53" s="4">
        <v>156</v>
      </c>
      <c r="HP53" s="4">
        <v>152</v>
      </c>
      <c r="HQ53" s="4">
        <v>150</v>
      </c>
      <c r="HR53" s="4">
        <v>151</v>
      </c>
      <c r="HS53" s="4">
        <v>155</v>
      </c>
      <c r="HT53" s="4">
        <v>155</v>
      </c>
      <c r="HU53" s="4">
        <v>155</v>
      </c>
      <c r="HV53" s="4">
        <v>154</v>
      </c>
      <c r="HW53" s="4">
        <v>154</v>
      </c>
      <c r="HX53" s="4">
        <v>154</v>
      </c>
      <c r="HY53" s="4">
        <v>155</v>
      </c>
      <c r="HZ53" s="4">
        <v>150</v>
      </c>
      <c r="IA53" s="4">
        <v>150</v>
      </c>
      <c r="IB53" s="4">
        <v>150</v>
      </c>
      <c r="IC53" s="4">
        <v>145</v>
      </c>
      <c r="ID53" s="4">
        <v>149</v>
      </c>
      <c r="IE53" s="4">
        <v>154</v>
      </c>
      <c r="IF53" s="4">
        <v>153</v>
      </c>
      <c r="IG53" s="4">
        <v>152</v>
      </c>
      <c r="IH53" s="4">
        <v>151</v>
      </c>
      <c r="II53" s="4">
        <v>151</v>
      </c>
      <c r="IJ53" s="4">
        <v>151</v>
      </c>
      <c r="IK53" s="4">
        <v>161</v>
      </c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15"/>
    </row>
    <row r="54" spans="1:384" x14ac:dyDescent="0.6">
      <c r="A54" s="141" t="s">
        <v>70</v>
      </c>
      <c r="B54" s="301"/>
      <c r="C54" s="322"/>
      <c r="D54" s="299"/>
      <c r="E54" s="53">
        <v>30</v>
      </c>
      <c r="F54" s="276"/>
      <c r="G54" s="53">
        <v>34</v>
      </c>
      <c r="H54" s="46">
        <v>626</v>
      </c>
      <c r="I54" s="6">
        <f t="shared" si="63"/>
        <v>261</v>
      </c>
      <c r="J54" s="12">
        <v>0</v>
      </c>
      <c r="K54" s="4">
        <v>0</v>
      </c>
      <c r="L54" s="4">
        <v>0</v>
      </c>
      <c r="M54" s="4">
        <v>0</v>
      </c>
      <c r="N54" s="4">
        <v>261</v>
      </c>
      <c r="O54" s="4">
        <v>0</v>
      </c>
      <c r="P54" s="33">
        <v>0</v>
      </c>
      <c r="Q54" s="34">
        <v>0</v>
      </c>
      <c r="R54" s="7"/>
      <c r="S54" s="121">
        <v>164</v>
      </c>
      <c r="T54" s="4">
        <v>164</v>
      </c>
      <c r="U54" s="4">
        <v>163</v>
      </c>
      <c r="V54" s="4">
        <v>164</v>
      </c>
      <c r="W54" s="4">
        <v>164</v>
      </c>
      <c r="X54" s="4">
        <v>164</v>
      </c>
      <c r="Y54" s="4">
        <v>163</v>
      </c>
      <c r="Z54" s="4">
        <v>163</v>
      </c>
      <c r="AA54" s="4">
        <v>168</v>
      </c>
      <c r="AB54" s="4">
        <v>183</v>
      </c>
      <c r="AC54" s="4">
        <v>182</v>
      </c>
      <c r="AD54" s="4">
        <v>191</v>
      </c>
      <c r="AE54" s="4">
        <v>221</v>
      </c>
      <c r="AF54" s="4">
        <v>220</v>
      </c>
      <c r="AG54" s="4">
        <v>220</v>
      </c>
      <c r="AH54" s="4">
        <v>237</v>
      </c>
      <c r="AI54" s="4">
        <v>237</v>
      </c>
      <c r="AJ54" s="4">
        <v>236</v>
      </c>
      <c r="AK54" s="4">
        <v>233</v>
      </c>
      <c r="AL54" s="4">
        <v>237</v>
      </c>
      <c r="AM54" s="4">
        <v>237</v>
      </c>
      <c r="AN54" s="4">
        <v>237</v>
      </c>
      <c r="AO54" s="4">
        <v>237</v>
      </c>
      <c r="AP54" s="4">
        <v>237</v>
      </c>
      <c r="AQ54" s="4">
        <v>237</v>
      </c>
      <c r="AR54" s="4">
        <v>237</v>
      </c>
      <c r="AS54" s="4">
        <v>239</v>
      </c>
      <c r="AT54" s="4">
        <v>230</v>
      </c>
      <c r="AU54" s="4">
        <v>230</v>
      </c>
      <c r="AV54" s="4">
        <v>230</v>
      </c>
      <c r="AW54" s="4">
        <v>233</v>
      </c>
      <c r="AX54" s="4">
        <v>238</v>
      </c>
      <c r="AY54" s="4">
        <v>238</v>
      </c>
      <c r="AZ54" s="4">
        <v>238</v>
      </c>
      <c r="BA54" s="4">
        <v>237</v>
      </c>
      <c r="BB54" s="4">
        <v>237</v>
      </c>
      <c r="BC54" s="4">
        <v>237</v>
      </c>
      <c r="BD54" s="4">
        <v>228</v>
      </c>
      <c r="BE54" s="4">
        <v>235</v>
      </c>
      <c r="BF54" s="4">
        <v>235</v>
      </c>
      <c r="BG54" s="4">
        <v>235</v>
      </c>
      <c r="BH54" s="4">
        <v>235</v>
      </c>
      <c r="BI54" s="4">
        <v>235</v>
      </c>
      <c r="BJ54" s="4">
        <v>234</v>
      </c>
      <c r="BK54" s="4">
        <v>234</v>
      </c>
      <c r="BL54" s="4">
        <v>238</v>
      </c>
      <c r="BM54" s="4">
        <v>234</v>
      </c>
      <c r="BN54" s="4">
        <v>238</v>
      </c>
      <c r="BO54" s="4">
        <v>237</v>
      </c>
      <c r="BP54" s="4">
        <v>237</v>
      </c>
      <c r="BQ54" s="4">
        <v>236</v>
      </c>
      <c r="BR54" s="4">
        <v>246</v>
      </c>
      <c r="BS54" s="4">
        <v>242</v>
      </c>
      <c r="BT54" s="4">
        <v>248</v>
      </c>
      <c r="BU54" s="4">
        <v>247</v>
      </c>
      <c r="BV54" s="4">
        <v>246</v>
      </c>
      <c r="BW54" s="4">
        <v>246</v>
      </c>
      <c r="BX54" s="4">
        <v>245</v>
      </c>
      <c r="BY54" s="4">
        <v>245</v>
      </c>
      <c r="BZ54" s="4">
        <v>245</v>
      </c>
      <c r="CA54" s="4">
        <v>245</v>
      </c>
      <c r="CB54" s="4">
        <v>245</v>
      </c>
      <c r="CC54" s="4">
        <v>242</v>
      </c>
      <c r="CD54" s="4">
        <v>242</v>
      </c>
      <c r="CE54" s="4">
        <v>235</v>
      </c>
      <c r="CF54" s="4">
        <v>226</v>
      </c>
      <c r="CG54" s="4">
        <v>226</v>
      </c>
      <c r="CH54" s="4">
        <v>225</v>
      </c>
      <c r="CI54" s="4">
        <v>229</v>
      </c>
      <c r="CJ54" s="4">
        <v>226</v>
      </c>
      <c r="CK54" s="4">
        <v>226</v>
      </c>
      <c r="CL54" s="4">
        <v>226</v>
      </c>
      <c r="CM54" s="4">
        <v>222</v>
      </c>
      <c r="CN54" s="4">
        <v>233</v>
      </c>
      <c r="CO54" s="4">
        <v>228</v>
      </c>
      <c r="CP54" s="4">
        <v>228</v>
      </c>
      <c r="CQ54" s="4">
        <v>228</v>
      </c>
      <c r="CR54" s="4">
        <v>228</v>
      </c>
      <c r="CS54" s="4">
        <v>230</v>
      </c>
      <c r="CT54" s="4">
        <v>226</v>
      </c>
      <c r="CU54" s="4">
        <v>230</v>
      </c>
      <c r="CV54" s="4">
        <v>226</v>
      </c>
      <c r="CW54" s="4">
        <v>226</v>
      </c>
      <c r="CX54" s="4">
        <v>226</v>
      </c>
      <c r="CY54" s="4">
        <v>226</v>
      </c>
      <c r="CZ54" s="4">
        <v>225</v>
      </c>
      <c r="DA54" s="4">
        <v>225</v>
      </c>
      <c r="DB54" s="4">
        <v>223</v>
      </c>
      <c r="DC54" s="4">
        <v>226</v>
      </c>
      <c r="DD54" s="4">
        <v>235</v>
      </c>
      <c r="DE54" s="4">
        <v>232</v>
      </c>
      <c r="DF54" s="4">
        <v>232</v>
      </c>
      <c r="DG54" s="4">
        <v>231</v>
      </c>
      <c r="DH54" s="4">
        <v>225</v>
      </c>
      <c r="DI54" s="4">
        <v>225</v>
      </c>
      <c r="DJ54" s="4">
        <v>214</v>
      </c>
      <c r="DK54" s="4">
        <v>212</v>
      </c>
      <c r="DL54" s="4">
        <v>211</v>
      </c>
      <c r="DM54" s="4">
        <v>211</v>
      </c>
      <c r="DN54" s="4">
        <v>212</v>
      </c>
      <c r="DO54" s="4">
        <v>208</v>
      </c>
      <c r="DP54" s="4">
        <v>205</v>
      </c>
      <c r="DQ54" s="4">
        <v>209</v>
      </c>
      <c r="DR54" s="4">
        <v>209</v>
      </c>
      <c r="DS54" s="4">
        <v>208</v>
      </c>
      <c r="DT54" s="4">
        <v>208</v>
      </c>
      <c r="DU54" s="4">
        <v>208</v>
      </c>
      <c r="DV54" s="4">
        <v>210</v>
      </c>
      <c r="DW54" s="4">
        <v>214</v>
      </c>
      <c r="DX54" s="4">
        <v>213</v>
      </c>
      <c r="DY54" s="4">
        <v>206</v>
      </c>
      <c r="DZ54" s="4">
        <v>200</v>
      </c>
      <c r="EA54" s="4">
        <v>200</v>
      </c>
      <c r="EB54" s="4">
        <v>197</v>
      </c>
      <c r="EC54" s="4">
        <v>191</v>
      </c>
      <c r="ED54" s="4">
        <v>191</v>
      </c>
      <c r="EE54" s="4">
        <v>193</v>
      </c>
      <c r="EF54" s="4">
        <v>197</v>
      </c>
      <c r="EG54" s="4">
        <v>197</v>
      </c>
      <c r="EH54" s="4">
        <v>197</v>
      </c>
      <c r="EI54" s="4">
        <v>197</v>
      </c>
      <c r="EJ54" s="4">
        <v>198</v>
      </c>
      <c r="EK54" s="4">
        <v>198</v>
      </c>
      <c r="EL54" s="4">
        <v>196</v>
      </c>
      <c r="EM54" s="4">
        <v>192</v>
      </c>
      <c r="EN54" s="4">
        <v>188</v>
      </c>
      <c r="EO54" s="4">
        <v>188</v>
      </c>
      <c r="EP54" s="4">
        <v>189</v>
      </c>
      <c r="EQ54" s="4">
        <v>190</v>
      </c>
      <c r="ER54" s="4">
        <v>193</v>
      </c>
      <c r="ES54" s="4">
        <v>193</v>
      </c>
      <c r="ET54" s="4">
        <v>205</v>
      </c>
      <c r="EU54" s="4">
        <v>201</v>
      </c>
      <c r="EV54" s="4">
        <v>201</v>
      </c>
      <c r="EW54" s="4">
        <v>199</v>
      </c>
      <c r="EX54" s="4">
        <v>206</v>
      </c>
      <c r="EY54" s="4">
        <v>199</v>
      </c>
      <c r="EZ54" s="4">
        <v>196</v>
      </c>
      <c r="FA54" s="4">
        <v>196</v>
      </c>
      <c r="FB54" s="4">
        <v>195</v>
      </c>
      <c r="FC54" s="4">
        <v>195</v>
      </c>
      <c r="FD54" s="4">
        <v>195</v>
      </c>
      <c r="FE54" s="4">
        <v>193</v>
      </c>
      <c r="FF54" s="4">
        <v>189</v>
      </c>
      <c r="FG54" s="4">
        <v>186</v>
      </c>
      <c r="FH54" s="4">
        <v>176</v>
      </c>
      <c r="FI54" s="4">
        <v>172</v>
      </c>
      <c r="FJ54" s="4">
        <v>172</v>
      </c>
      <c r="FK54" s="4">
        <v>176</v>
      </c>
      <c r="FL54" s="4">
        <v>177</v>
      </c>
      <c r="FM54" s="4">
        <v>176</v>
      </c>
      <c r="FN54" s="4">
        <v>179</v>
      </c>
      <c r="FO54" s="4">
        <v>172</v>
      </c>
      <c r="FP54" s="4">
        <v>164</v>
      </c>
      <c r="FQ54" s="4">
        <v>164</v>
      </c>
      <c r="FR54" s="4">
        <v>156</v>
      </c>
      <c r="FS54" s="4">
        <v>152</v>
      </c>
      <c r="FT54" s="4">
        <v>158</v>
      </c>
      <c r="FU54" s="4">
        <v>154</v>
      </c>
      <c r="FV54" s="4">
        <v>149</v>
      </c>
      <c r="FW54" s="4">
        <v>142</v>
      </c>
      <c r="FX54" s="4">
        <v>142</v>
      </c>
      <c r="FY54" s="4">
        <v>146</v>
      </c>
      <c r="FZ54" s="4">
        <v>140</v>
      </c>
      <c r="GA54" s="4">
        <v>140</v>
      </c>
      <c r="GB54" s="4">
        <v>160</v>
      </c>
      <c r="GC54" s="4">
        <v>160</v>
      </c>
      <c r="GD54" s="4">
        <v>159</v>
      </c>
      <c r="GE54" s="4">
        <v>159</v>
      </c>
      <c r="GF54" s="4">
        <v>156</v>
      </c>
      <c r="GG54" s="4">
        <v>154</v>
      </c>
      <c r="GH54" s="4">
        <v>155</v>
      </c>
      <c r="GI54" s="4">
        <v>156</v>
      </c>
      <c r="GJ54" s="4">
        <v>152</v>
      </c>
      <c r="GK54" s="4">
        <v>150</v>
      </c>
      <c r="GL54" s="4">
        <v>150</v>
      </c>
      <c r="GM54" s="4">
        <v>152</v>
      </c>
      <c r="GN54" s="4">
        <v>159</v>
      </c>
      <c r="GO54" s="4">
        <v>166</v>
      </c>
      <c r="GP54" s="4">
        <v>176</v>
      </c>
      <c r="GQ54" s="4">
        <v>169</v>
      </c>
      <c r="GR54" s="4">
        <v>164</v>
      </c>
      <c r="GS54" s="4">
        <v>164</v>
      </c>
      <c r="GT54" s="4">
        <v>162</v>
      </c>
      <c r="GU54" s="4">
        <v>162</v>
      </c>
      <c r="GV54" s="4">
        <v>163</v>
      </c>
      <c r="GW54" s="4">
        <v>166</v>
      </c>
      <c r="GX54" s="4">
        <v>160</v>
      </c>
      <c r="GY54" s="4">
        <v>153</v>
      </c>
      <c r="GZ54" s="4">
        <v>153</v>
      </c>
      <c r="HA54" s="4">
        <v>145</v>
      </c>
      <c r="HB54" s="4">
        <v>156</v>
      </c>
      <c r="HC54" s="4">
        <v>156</v>
      </c>
      <c r="HD54" s="4">
        <v>171</v>
      </c>
      <c r="HE54" s="4">
        <v>167</v>
      </c>
      <c r="HF54" s="4">
        <v>164</v>
      </c>
      <c r="HG54" s="4">
        <v>164</v>
      </c>
      <c r="HH54" s="4">
        <v>176</v>
      </c>
      <c r="HI54" s="4">
        <v>176</v>
      </c>
      <c r="HJ54" s="4">
        <v>179</v>
      </c>
      <c r="HK54" s="4">
        <v>179</v>
      </c>
      <c r="HL54" s="4">
        <v>171</v>
      </c>
      <c r="HM54" s="4">
        <v>170</v>
      </c>
      <c r="HN54" s="4">
        <v>170</v>
      </c>
      <c r="HO54" s="4">
        <v>163</v>
      </c>
      <c r="HP54" s="4">
        <v>174</v>
      </c>
      <c r="HQ54" s="4">
        <v>173</v>
      </c>
      <c r="HR54" s="4">
        <v>173</v>
      </c>
      <c r="HS54" s="4">
        <v>173</v>
      </c>
      <c r="HT54" s="4">
        <v>171</v>
      </c>
      <c r="HU54" s="4">
        <v>171</v>
      </c>
      <c r="HV54" s="4">
        <v>170</v>
      </c>
      <c r="HW54" s="4">
        <v>181</v>
      </c>
      <c r="HX54" s="4">
        <v>187</v>
      </c>
      <c r="HY54" s="4">
        <v>187</v>
      </c>
      <c r="HZ54" s="4">
        <v>182</v>
      </c>
      <c r="IA54" s="4">
        <v>182</v>
      </c>
      <c r="IB54" s="4">
        <v>182</v>
      </c>
      <c r="IC54" s="4">
        <v>195</v>
      </c>
      <c r="ID54" s="4">
        <v>197</v>
      </c>
      <c r="IE54" s="4">
        <v>201</v>
      </c>
      <c r="IF54" s="4">
        <v>218</v>
      </c>
      <c r="IG54" s="4">
        <v>213</v>
      </c>
      <c r="IH54" s="4">
        <v>213</v>
      </c>
      <c r="II54" s="4">
        <v>213</v>
      </c>
      <c r="IJ54" s="4">
        <v>214</v>
      </c>
      <c r="IK54" s="4">
        <v>234</v>
      </c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15"/>
    </row>
    <row r="55" spans="1:384" ht="17.25" thickBot="1" x14ac:dyDescent="0.65">
      <c r="A55" s="141" t="s">
        <v>70</v>
      </c>
      <c r="B55" s="301"/>
      <c r="C55" s="322"/>
      <c r="D55" s="51" t="s">
        <v>20</v>
      </c>
      <c r="E55" s="77">
        <v>25</v>
      </c>
      <c r="F55" s="306"/>
      <c r="G55" s="77">
        <v>34</v>
      </c>
      <c r="H55" s="91">
        <v>670</v>
      </c>
      <c r="I55" s="69">
        <f t="shared" si="63"/>
        <v>724</v>
      </c>
      <c r="J55" s="70">
        <v>86</v>
      </c>
      <c r="K55" s="71">
        <v>86</v>
      </c>
      <c r="L55" s="71">
        <v>115</v>
      </c>
      <c r="M55" s="71">
        <v>0</v>
      </c>
      <c r="N55" s="71">
        <v>437</v>
      </c>
      <c r="O55" s="71">
        <v>0</v>
      </c>
      <c r="P55" s="72">
        <v>0</v>
      </c>
      <c r="Q55" s="73">
        <v>0</v>
      </c>
      <c r="R55" s="7"/>
      <c r="S55" s="124">
        <v>533</v>
      </c>
      <c r="T55" s="82">
        <v>533</v>
      </c>
      <c r="U55" s="82">
        <v>529</v>
      </c>
      <c r="V55" s="82">
        <v>526</v>
      </c>
      <c r="W55" s="82">
        <v>524</v>
      </c>
      <c r="X55" s="82">
        <v>542</v>
      </c>
      <c r="Y55" s="82">
        <v>534</v>
      </c>
      <c r="Z55" s="82">
        <v>534</v>
      </c>
      <c r="AA55" s="82">
        <v>549</v>
      </c>
      <c r="AB55" s="82">
        <v>561</v>
      </c>
      <c r="AC55" s="82">
        <v>575</v>
      </c>
      <c r="AD55" s="82">
        <v>576</v>
      </c>
      <c r="AE55" s="82">
        <v>568</v>
      </c>
      <c r="AF55" s="82">
        <v>559</v>
      </c>
      <c r="AG55" s="82">
        <v>559</v>
      </c>
      <c r="AH55" s="82">
        <v>572</v>
      </c>
      <c r="AI55" s="82">
        <v>576</v>
      </c>
      <c r="AJ55" s="82">
        <v>573</v>
      </c>
      <c r="AK55" s="82">
        <v>578</v>
      </c>
      <c r="AL55" s="82">
        <v>578</v>
      </c>
      <c r="AM55" s="82">
        <v>575</v>
      </c>
      <c r="AN55" s="82">
        <v>575</v>
      </c>
      <c r="AO55" s="82">
        <v>565</v>
      </c>
      <c r="AP55" s="82">
        <v>565</v>
      </c>
      <c r="AQ55" s="82">
        <v>564</v>
      </c>
      <c r="AR55" s="82">
        <v>564</v>
      </c>
      <c r="AS55" s="82">
        <v>566</v>
      </c>
      <c r="AT55" s="82">
        <v>555</v>
      </c>
      <c r="AU55" s="82">
        <v>555</v>
      </c>
      <c r="AV55" s="82">
        <v>552</v>
      </c>
      <c r="AW55" s="82">
        <v>561</v>
      </c>
      <c r="AX55" s="82">
        <v>564</v>
      </c>
      <c r="AY55" s="82">
        <v>559</v>
      </c>
      <c r="AZ55" s="82">
        <v>565</v>
      </c>
      <c r="BA55" s="82">
        <v>564</v>
      </c>
      <c r="BB55" s="82">
        <v>564</v>
      </c>
      <c r="BC55" s="82">
        <v>560</v>
      </c>
      <c r="BD55" s="82">
        <v>573</v>
      </c>
      <c r="BE55" s="82">
        <v>583</v>
      </c>
      <c r="BF55" s="82">
        <v>585</v>
      </c>
      <c r="BG55" s="82">
        <v>578</v>
      </c>
      <c r="BH55" s="82">
        <v>578</v>
      </c>
      <c r="BI55" s="82">
        <v>578</v>
      </c>
      <c r="BJ55" s="82">
        <v>574</v>
      </c>
      <c r="BK55" s="82">
        <v>574</v>
      </c>
      <c r="BL55" s="82">
        <v>584</v>
      </c>
      <c r="BM55" s="82">
        <v>596</v>
      </c>
      <c r="BN55" s="82">
        <v>595</v>
      </c>
      <c r="BO55" s="82">
        <v>592</v>
      </c>
      <c r="BP55" s="82">
        <v>592</v>
      </c>
      <c r="BQ55" s="82">
        <v>594</v>
      </c>
      <c r="BR55" s="82">
        <v>583</v>
      </c>
      <c r="BS55" s="82">
        <v>589</v>
      </c>
      <c r="BT55" s="82">
        <v>574</v>
      </c>
      <c r="BU55" s="82">
        <v>569</v>
      </c>
      <c r="BV55" s="82">
        <v>569</v>
      </c>
      <c r="BW55" s="82">
        <v>569</v>
      </c>
      <c r="BX55" s="82">
        <v>565</v>
      </c>
      <c r="BY55" s="82">
        <v>565</v>
      </c>
      <c r="BZ55" s="82">
        <v>562</v>
      </c>
      <c r="CA55" s="82">
        <v>562</v>
      </c>
      <c r="CB55" s="82">
        <v>561</v>
      </c>
      <c r="CC55" s="82">
        <v>558</v>
      </c>
      <c r="CD55" s="82">
        <v>558</v>
      </c>
      <c r="CE55" s="82">
        <v>573</v>
      </c>
      <c r="CF55" s="82">
        <v>555</v>
      </c>
      <c r="CG55" s="82">
        <v>553</v>
      </c>
      <c r="CH55" s="82">
        <v>554</v>
      </c>
      <c r="CI55" s="82">
        <v>541</v>
      </c>
      <c r="CJ55" s="82">
        <v>538</v>
      </c>
      <c r="CK55" s="82">
        <v>538</v>
      </c>
      <c r="CL55" s="82">
        <v>539</v>
      </c>
      <c r="CM55" s="82">
        <v>539</v>
      </c>
      <c r="CN55" s="82">
        <v>562</v>
      </c>
      <c r="CO55" s="82">
        <v>564</v>
      </c>
      <c r="CP55" s="82">
        <v>561</v>
      </c>
      <c r="CQ55" s="82">
        <v>560</v>
      </c>
      <c r="CR55" s="82">
        <v>560</v>
      </c>
      <c r="CS55" s="82">
        <v>553</v>
      </c>
      <c r="CT55" s="82">
        <v>549</v>
      </c>
      <c r="CU55" s="82">
        <v>537</v>
      </c>
      <c r="CV55" s="82">
        <v>540</v>
      </c>
      <c r="CW55" s="82">
        <v>536</v>
      </c>
      <c r="CX55" s="82">
        <v>533</v>
      </c>
      <c r="CY55" s="82">
        <v>533</v>
      </c>
      <c r="CZ55" s="82">
        <v>527</v>
      </c>
      <c r="DA55" s="82">
        <v>535</v>
      </c>
      <c r="DB55" s="82">
        <v>539</v>
      </c>
      <c r="DC55" s="82">
        <v>535</v>
      </c>
      <c r="DD55" s="82">
        <v>538</v>
      </c>
      <c r="DE55" s="82">
        <v>538</v>
      </c>
      <c r="DF55" s="82">
        <v>538</v>
      </c>
      <c r="DG55" s="82">
        <v>536</v>
      </c>
      <c r="DH55" s="82">
        <v>526</v>
      </c>
      <c r="DI55" s="82">
        <v>539</v>
      </c>
      <c r="DJ55" s="82">
        <v>541</v>
      </c>
      <c r="DK55" s="82">
        <v>542</v>
      </c>
      <c r="DL55" s="82">
        <v>533</v>
      </c>
      <c r="DM55" s="82">
        <v>533</v>
      </c>
      <c r="DN55" s="82">
        <v>535</v>
      </c>
      <c r="DO55" s="82">
        <v>531</v>
      </c>
      <c r="DP55" s="82">
        <v>527</v>
      </c>
      <c r="DQ55" s="82">
        <v>525</v>
      </c>
      <c r="DR55" s="82">
        <v>517</v>
      </c>
      <c r="DS55" s="82">
        <v>512</v>
      </c>
      <c r="DT55" s="82">
        <v>512</v>
      </c>
      <c r="DU55" s="82">
        <v>528</v>
      </c>
      <c r="DV55" s="82">
        <v>542</v>
      </c>
      <c r="DW55" s="82">
        <v>541</v>
      </c>
      <c r="DX55" s="82">
        <v>584</v>
      </c>
      <c r="DY55" s="82">
        <v>623</v>
      </c>
      <c r="DZ55" s="82">
        <v>612</v>
      </c>
      <c r="EA55" s="82">
        <v>612</v>
      </c>
      <c r="EB55" s="82">
        <v>591</v>
      </c>
      <c r="EC55" s="82">
        <v>562</v>
      </c>
      <c r="ED55" s="82">
        <v>550</v>
      </c>
      <c r="EE55" s="82">
        <v>569</v>
      </c>
      <c r="EF55" s="82">
        <v>555</v>
      </c>
      <c r="EG55" s="82">
        <v>549</v>
      </c>
      <c r="EH55" s="82">
        <v>549</v>
      </c>
      <c r="EI55" s="82">
        <v>535</v>
      </c>
      <c r="EJ55" s="82">
        <v>531</v>
      </c>
      <c r="EK55" s="82">
        <v>517</v>
      </c>
      <c r="EL55" s="82">
        <v>525</v>
      </c>
      <c r="EM55" s="82">
        <v>520</v>
      </c>
      <c r="EN55" s="82">
        <v>510</v>
      </c>
      <c r="EO55" s="82">
        <v>510</v>
      </c>
      <c r="EP55" s="82">
        <v>498</v>
      </c>
      <c r="EQ55" s="82">
        <v>496</v>
      </c>
      <c r="ER55" s="82">
        <v>512</v>
      </c>
      <c r="ES55" s="82">
        <v>530</v>
      </c>
      <c r="ET55" s="82">
        <v>529</v>
      </c>
      <c r="EU55" s="82">
        <v>519</v>
      </c>
      <c r="EV55" s="82">
        <v>519</v>
      </c>
      <c r="EW55" s="82">
        <v>525</v>
      </c>
      <c r="EX55" s="82">
        <v>524</v>
      </c>
      <c r="EY55" s="82">
        <v>523</v>
      </c>
      <c r="EZ55" s="82">
        <v>525</v>
      </c>
      <c r="FA55" s="82">
        <v>548</v>
      </c>
      <c r="FB55" s="82">
        <v>546</v>
      </c>
      <c r="FC55" s="82">
        <v>546</v>
      </c>
      <c r="FD55" s="82">
        <v>537</v>
      </c>
      <c r="FE55" s="82">
        <v>515</v>
      </c>
      <c r="FF55" s="82">
        <v>547</v>
      </c>
      <c r="FG55" s="82">
        <v>552</v>
      </c>
      <c r="FH55" s="82">
        <v>560</v>
      </c>
      <c r="FI55" s="82">
        <v>556</v>
      </c>
      <c r="FJ55" s="82">
        <v>556</v>
      </c>
      <c r="FK55" s="82">
        <v>553</v>
      </c>
      <c r="FL55" s="82">
        <v>549</v>
      </c>
      <c r="FM55" s="82">
        <v>549</v>
      </c>
      <c r="FN55" s="82">
        <v>546</v>
      </c>
      <c r="FO55" s="82">
        <v>536</v>
      </c>
      <c r="FP55" s="82">
        <v>526</v>
      </c>
      <c r="FQ55" s="82">
        <v>526</v>
      </c>
      <c r="FR55" s="82">
        <v>505</v>
      </c>
      <c r="FS55" s="82">
        <v>497</v>
      </c>
      <c r="FT55" s="82">
        <v>552</v>
      </c>
      <c r="FU55" s="82">
        <v>539</v>
      </c>
      <c r="FV55" s="82">
        <v>536</v>
      </c>
      <c r="FW55" s="82">
        <v>530</v>
      </c>
      <c r="FX55" s="82">
        <v>530</v>
      </c>
      <c r="FY55" s="82">
        <v>520</v>
      </c>
      <c r="FZ55" s="82">
        <v>526</v>
      </c>
      <c r="GA55" s="82">
        <v>528</v>
      </c>
      <c r="GB55" s="82">
        <v>528</v>
      </c>
      <c r="GC55" s="82">
        <v>535</v>
      </c>
      <c r="GD55" s="82">
        <v>502</v>
      </c>
      <c r="GE55" s="82">
        <v>502</v>
      </c>
      <c r="GF55" s="82">
        <v>500</v>
      </c>
      <c r="GG55" s="82">
        <v>483</v>
      </c>
      <c r="GH55" s="82">
        <v>502</v>
      </c>
      <c r="GI55" s="82">
        <v>526</v>
      </c>
      <c r="GJ55" s="82">
        <v>522</v>
      </c>
      <c r="GK55" s="82">
        <v>511</v>
      </c>
      <c r="GL55" s="82">
        <v>511</v>
      </c>
      <c r="GM55" s="82">
        <v>533</v>
      </c>
      <c r="GN55" s="82">
        <v>531</v>
      </c>
      <c r="GO55" s="82">
        <v>523</v>
      </c>
      <c r="GP55" s="82">
        <v>525</v>
      </c>
      <c r="GQ55" s="82">
        <v>533</v>
      </c>
      <c r="GR55" s="82">
        <v>530</v>
      </c>
      <c r="GS55" s="82">
        <v>530</v>
      </c>
      <c r="GT55" s="82">
        <v>530</v>
      </c>
      <c r="GU55" s="82">
        <v>514</v>
      </c>
      <c r="GV55" s="82">
        <v>507</v>
      </c>
      <c r="GW55" s="82">
        <v>506</v>
      </c>
      <c r="GX55" s="82">
        <v>530</v>
      </c>
      <c r="GY55" s="82">
        <v>514</v>
      </c>
      <c r="GZ55" s="82">
        <v>514</v>
      </c>
      <c r="HA55" s="82">
        <v>514</v>
      </c>
      <c r="HB55" s="82">
        <v>533</v>
      </c>
      <c r="HC55" s="82">
        <v>549</v>
      </c>
      <c r="HD55" s="82">
        <v>558</v>
      </c>
      <c r="HE55" s="82">
        <v>560</v>
      </c>
      <c r="HF55" s="82">
        <v>554</v>
      </c>
      <c r="HG55" s="82">
        <v>554</v>
      </c>
      <c r="HH55" s="82">
        <v>551</v>
      </c>
      <c r="HI55" s="82">
        <v>568</v>
      </c>
      <c r="HJ55" s="82">
        <v>556</v>
      </c>
      <c r="HK55" s="82">
        <v>558</v>
      </c>
      <c r="HL55" s="82">
        <v>558</v>
      </c>
      <c r="HM55" s="82">
        <v>560</v>
      </c>
      <c r="HN55" s="82">
        <v>560</v>
      </c>
      <c r="HO55" s="82">
        <v>555</v>
      </c>
      <c r="HP55" s="82">
        <v>553</v>
      </c>
      <c r="HQ55" s="82">
        <v>565</v>
      </c>
      <c r="HR55" s="82">
        <v>557</v>
      </c>
      <c r="HS55" s="82">
        <v>559</v>
      </c>
      <c r="HT55" s="82">
        <v>558</v>
      </c>
      <c r="HU55" s="82">
        <v>558</v>
      </c>
      <c r="HV55" s="82">
        <v>550</v>
      </c>
      <c r="HW55" s="82">
        <v>565</v>
      </c>
      <c r="HX55" s="82">
        <v>573</v>
      </c>
      <c r="HY55" s="82">
        <v>572</v>
      </c>
      <c r="HZ55" s="82">
        <v>557</v>
      </c>
      <c r="IA55" s="82">
        <v>549</v>
      </c>
      <c r="IB55" s="82">
        <v>549</v>
      </c>
      <c r="IC55" s="82">
        <v>544</v>
      </c>
      <c r="ID55" s="82">
        <v>569</v>
      </c>
      <c r="IE55" s="82">
        <v>565</v>
      </c>
      <c r="IF55" s="82">
        <v>565</v>
      </c>
      <c r="IG55" s="82">
        <v>561</v>
      </c>
      <c r="IH55" s="82">
        <v>558</v>
      </c>
      <c r="II55" s="82">
        <v>558</v>
      </c>
      <c r="IJ55" s="82">
        <v>558</v>
      </c>
      <c r="IK55" s="82">
        <v>588</v>
      </c>
      <c r="IL55" s="82"/>
      <c r="IM55" s="82"/>
      <c r="IN55" s="82"/>
      <c r="IO55" s="82"/>
      <c r="IP55" s="82"/>
      <c r="IQ55" s="82"/>
      <c r="IR55" s="82"/>
      <c r="IS55" s="82"/>
      <c r="IT55" s="82"/>
      <c r="IU55" s="82"/>
      <c r="IV55" s="82"/>
      <c r="IW55" s="82"/>
      <c r="IX55" s="82"/>
      <c r="IY55" s="82"/>
      <c r="IZ55" s="82"/>
      <c r="JA55" s="82"/>
      <c r="JB55" s="82"/>
      <c r="JC55" s="82"/>
      <c r="JD55" s="82"/>
      <c r="JE55" s="82"/>
      <c r="JF55" s="82"/>
      <c r="JG55" s="82"/>
      <c r="JH55" s="82"/>
      <c r="JI55" s="82"/>
      <c r="JJ55" s="82"/>
      <c r="JK55" s="82"/>
      <c r="JL55" s="82"/>
      <c r="JM55" s="82"/>
      <c r="JN55" s="82"/>
      <c r="JO55" s="82"/>
      <c r="JP55" s="82"/>
      <c r="JQ55" s="82"/>
      <c r="JR55" s="82"/>
      <c r="JS55" s="82"/>
      <c r="JT55" s="82"/>
      <c r="JU55" s="82"/>
      <c r="JV55" s="82"/>
      <c r="JW55" s="82"/>
      <c r="JX55" s="82"/>
      <c r="JY55" s="82"/>
      <c r="JZ55" s="82"/>
      <c r="KA55" s="82"/>
      <c r="KB55" s="82"/>
      <c r="KC55" s="82"/>
      <c r="KD55" s="82"/>
      <c r="KE55" s="82"/>
      <c r="KF55" s="82"/>
      <c r="KG55" s="82"/>
      <c r="KH55" s="82"/>
      <c r="KI55" s="82"/>
      <c r="KJ55" s="82"/>
      <c r="KK55" s="82"/>
      <c r="KL55" s="82"/>
      <c r="KM55" s="82"/>
      <c r="KN55" s="82"/>
      <c r="KO55" s="82"/>
      <c r="KP55" s="82"/>
      <c r="KQ55" s="82"/>
      <c r="KR55" s="82"/>
      <c r="KS55" s="82"/>
      <c r="KT55" s="82"/>
      <c r="KU55" s="82"/>
      <c r="KV55" s="82"/>
      <c r="KW55" s="82"/>
      <c r="KX55" s="82"/>
      <c r="KY55" s="82"/>
      <c r="KZ55" s="82"/>
      <c r="LA55" s="82"/>
      <c r="LB55" s="82"/>
      <c r="LC55" s="82"/>
      <c r="LD55" s="82"/>
      <c r="LE55" s="82"/>
      <c r="LF55" s="82"/>
      <c r="LG55" s="82"/>
      <c r="LH55" s="82"/>
      <c r="LI55" s="82"/>
      <c r="LJ55" s="82"/>
      <c r="LK55" s="82"/>
      <c r="LL55" s="82"/>
      <c r="LM55" s="82"/>
      <c r="LN55" s="82"/>
      <c r="LO55" s="82"/>
      <c r="LP55" s="82"/>
      <c r="LQ55" s="82"/>
      <c r="LR55" s="82"/>
      <c r="LS55" s="82"/>
      <c r="LT55" s="82"/>
      <c r="LU55" s="82"/>
      <c r="LV55" s="82"/>
      <c r="LW55" s="82"/>
      <c r="LX55" s="82"/>
      <c r="LY55" s="82"/>
      <c r="LZ55" s="82"/>
      <c r="MA55" s="82"/>
      <c r="MB55" s="82"/>
      <c r="MC55" s="82"/>
      <c r="MD55" s="82"/>
      <c r="ME55" s="82"/>
      <c r="MF55" s="82"/>
      <c r="MG55" s="82"/>
      <c r="MH55" s="82"/>
      <c r="MI55" s="82"/>
      <c r="MJ55" s="82"/>
      <c r="MK55" s="82"/>
      <c r="ML55" s="82"/>
      <c r="MM55" s="82"/>
      <c r="MN55" s="82"/>
      <c r="MO55" s="82"/>
      <c r="MP55" s="82"/>
      <c r="MQ55" s="82"/>
      <c r="MR55" s="82"/>
      <c r="MS55" s="82"/>
      <c r="MT55" s="82"/>
      <c r="MU55" s="82"/>
      <c r="MV55" s="82"/>
      <c r="MW55" s="82"/>
      <c r="MX55" s="82"/>
      <c r="MY55" s="82"/>
      <c r="MZ55" s="82"/>
      <c r="NA55" s="82"/>
      <c r="NB55" s="82"/>
      <c r="NC55" s="82"/>
      <c r="ND55" s="82"/>
      <c r="NE55" s="82"/>
      <c r="NF55" s="82"/>
      <c r="NG55" s="82"/>
      <c r="NH55" s="82"/>
      <c r="NI55" s="82"/>
      <c r="NJ55" s="82"/>
      <c r="NK55" s="82"/>
      <c r="NL55" s="82"/>
      <c r="NM55" s="82"/>
      <c r="NN55" s="82"/>
      <c r="NO55" s="82"/>
      <c r="NP55" s="82"/>
      <c r="NQ55" s="82"/>
      <c r="NR55" s="82"/>
      <c r="NS55" s="82"/>
      <c r="NT55" s="117"/>
    </row>
    <row r="56" spans="1:384" x14ac:dyDescent="0.6">
      <c r="A56" s="141" t="s">
        <v>70</v>
      </c>
      <c r="B56" s="301"/>
      <c r="C56" s="322"/>
      <c r="D56" s="298" t="s">
        <v>15</v>
      </c>
      <c r="E56" s="59">
        <v>20</v>
      </c>
      <c r="F56" s="293" t="s">
        <v>58</v>
      </c>
      <c r="G56" s="59">
        <v>37</v>
      </c>
      <c r="H56" s="90">
        <v>847</v>
      </c>
      <c r="I56" s="61">
        <f t="shared" si="62"/>
        <v>702</v>
      </c>
      <c r="J56" s="74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3">
        <v>702</v>
      </c>
      <c r="Q56" s="92">
        <v>0</v>
      </c>
      <c r="R56" s="7"/>
      <c r="S56" s="118">
        <v>134</v>
      </c>
      <c r="T56" s="119">
        <v>134</v>
      </c>
      <c r="U56" s="119">
        <v>134</v>
      </c>
      <c r="V56" s="119">
        <v>135</v>
      </c>
      <c r="W56" s="119">
        <v>140</v>
      </c>
      <c r="X56" s="119">
        <v>142</v>
      </c>
      <c r="Y56" s="119">
        <v>134</v>
      </c>
      <c r="Z56" s="119">
        <v>134</v>
      </c>
      <c r="AA56" s="119">
        <v>148</v>
      </c>
      <c r="AB56" s="119">
        <v>180</v>
      </c>
      <c r="AC56" s="119">
        <v>165</v>
      </c>
      <c r="AD56" s="119">
        <v>165</v>
      </c>
      <c r="AE56" s="119">
        <v>157</v>
      </c>
      <c r="AF56" s="119">
        <v>150</v>
      </c>
      <c r="AG56" s="119">
        <v>150</v>
      </c>
      <c r="AH56" s="119">
        <v>148</v>
      </c>
      <c r="AI56" s="119">
        <v>148</v>
      </c>
      <c r="AJ56" s="119">
        <v>158</v>
      </c>
      <c r="AK56" s="119">
        <v>158</v>
      </c>
      <c r="AL56" s="119">
        <v>157</v>
      </c>
      <c r="AM56" s="119">
        <v>147</v>
      </c>
      <c r="AN56" s="119">
        <v>147</v>
      </c>
      <c r="AO56" s="119">
        <v>145</v>
      </c>
      <c r="AP56" s="119">
        <v>145</v>
      </c>
      <c r="AQ56" s="119">
        <v>140</v>
      </c>
      <c r="AR56" s="119">
        <v>140</v>
      </c>
      <c r="AS56" s="119">
        <v>139</v>
      </c>
      <c r="AT56" s="119">
        <v>135</v>
      </c>
      <c r="AU56" s="119">
        <v>135</v>
      </c>
      <c r="AV56" s="119">
        <v>134</v>
      </c>
      <c r="AW56" s="119">
        <v>144</v>
      </c>
      <c r="AX56" s="119">
        <v>144</v>
      </c>
      <c r="AY56" s="119">
        <v>144</v>
      </c>
      <c r="AZ56" s="119">
        <v>140</v>
      </c>
      <c r="BA56" s="119">
        <v>136</v>
      </c>
      <c r="BB56" s="119">
        <v>136</v>
      </c>
      <c r="BC56" s="119">
        <v>135</v>
      </c>
      <c r="BD56" s="119">
        <v>146</v>
      </c>
      <c r="BE56" s="119">
        <v>140</v>
      </c>
      <c r="BF56" s="119">
        <v>139</v>
      </c>
      <c r="BG56" s="119">
        <v>134</v>
      </c>
      <c r="BH56" s="119">
        <v>134</v>
      </c>
      <c r="BI56" s="119">
        <v>134</v>
      </c>
      <c r="BJ56" s="119">
        <v>134</v>
      </c>
      <c r="BK56" s="119">
        <v>134</v>
      </c>
      <c r="BL56" s="119">
        <v>170</v>
      </c>
      <c r="BM56" s="119">
        <v>169</v>
      </c>
      <c r="BN56" s="119">
        <v>181</v>
      </c>
      <c r="BO56" s="119">
        <v>173</v>
      </c>
      <c r="BP56" s="119">
        <v>173</v>
      </c>
      <c r="BQ56" s="119">
        <v>174</v>
      </c>
      <c r="BR56" s="119">
        <v>201</v>
      </c>
      <c r="BS56" s="119">
        <v>198</v>
      </c>
      <c r="BT56" s="119">
        <v>197</v>
      </c>
      <c r="BU56" s="119">
        <v>194</v>
      </c>
      <c r="BV56" s="119">
        <v>188</v>
      </c>
      <c r="BW56" s="119">
        <v>188</v>
      </c>
      <c r="BX56" s="119">
        <v>187</v>
      </c>
      <c r="BY56" s="119">
        <v>187</v>
      </c>
      <c r="BZ56" s="119">
        <v>184</v>
      </c>
      <c r="CA56" s="119">
        <v>184</v>
      </c>
      <c r="CB56" s="119">
        <v>181</v>
      </c>
      <c r="CC56" s="119">
        <v>178</v>
      </c>
      <c r="CD56" s="119">
        <v>178</v>
      </c>
      <c r="CE56" s="119">
        <v>177</v>
      </c>
      <c r="CF56" s="119">
        <v>205</v>
      </c>
      <c r="CG56" s="119">
        <v>202</v>
      </c>
      <c r="CH56" s="119">
        <v>197</v>
      </c>
      <c r="CI56" s="119">
        <v>228</v>
      </c>
      <c r="CJ56" s="119">
        <v>219</v>
      </c>
      <c r="CK56" s="119">
        <v>219</v>
      </c>
      <c r="CL56" s="119">
        <v>225</v>
      </c>
      <c r="CM56" s="119">
        <v>234</v>
      </c>
      <c r="CN56" s="119">
        <v>229</v>
      </c>
      <c r="CO56" s="119">
        <v>229</v>
      </c>
      <c r="CP56" s="119">
        <v>231</v>
      </c>
      <c r="CQ56" s="119">
        <v>226</v>
      </c>
      <c r="CR56" s="119">
        <v>226</v>
      </c>
      <c r="CS56" s="119">
        <v>230</v>
      </c>
      <c r="CT56" s="119">
        <v>230</v>
      </c>
      <c r="CU56" s="119">
        <v>224</v>
      </c>
      <c r="CV56" s="119">
        <v>232</v>
      </c>
      <c r="CW56" s="119">
        <v>229</v>
      </c>
      <c r="CX56" s="119">
        <v>226</v>
      </c>
      <c r="CY56" s="119">
        <v>226</v>
      </c>
      <c r="CZ56" s="119">
        <v>225</v>
      </c>
      <c r="DA56" s="119">
        <v>254</v>
      </c>
      <c r="DB56" s="119">
        <v>235</v>
      </c>
      <c r="DC56" s="119">
        <v>235</v>
      </c>
      <c r="DD56" s="119">
        <v>228</v>
      </c>
      <c r="DE56" s="119">
        <v>218</v>
      </c>
      <c r="DF56" s="119">
        <v>218</v>
      </c>
      <c r="DG56" s="119">
        <v>221</v>
      </c>
      <c r="DH56" s="119">
        <v>217</v>
      </c>
      <c r="DI56" s="119">
        <v>214</v>
      </c>
      <c r="DJ56" s="119">
        <v>220</v>
      </c>
      <c r="DK56" s="119">
        <v>218</v>
      </c>
      <c r="DL56" s="119">
        <v>213</v>
      </c>
      <c r="DM56" s="119">
        <v>213</v>
      </c>
      <c r="DN56" s="119">
        <v>209</v>
      </c>
      <c r="DO56" s="119">
        <v>218</v>
      </c>
      <c r="DP56" s="119">
        <v>214</v>
      </c>
      <c r="DQ56" s="119">
        <v>237</v>
      </c>
      <c r="DR56" s="119">
        <v>268</v>
      </c>
      <c r="DS56" s="119">
        <v>263</v>
      </c>
      <c r="DT56" s="119">
        <v>263</v>
      </c>
      <c r="DU56" s="119">
        <v>256</v>
      </c>
      <c r="DV56" s="119">
        <v>272</v>
      </c>
      <c r="DW56" s="119">
        <v>279</v>
      </c>
      <c r="DX56" s="119">
        <v>274</v>
      </c>
      <c r="DY56" s="119">
        <v>282</v>
      </c>
      <c r="DZ56" s="119">
        <v>269</v>
      </c>
      <c r="EA56" s="119">
        <v>269</v>
      </c>
      <c r="EB56" s="119">
        <v>261</v>
      </c>
      <c r="EC56" s="119">
        <v>282</v>
      </c>
      <c r="ED56" s="119">
        <v>283</v>
      </c>
      <c r="EE56" s="119">
        <v>293</v>
      </c>
      <c r="EF56" s="119">
        <v>307</v>
      </c>
      <c r="EG56" s="119">
        <v>297</v>
      </c>
      <c r="EH56" s="119">
        <v>297</v>
      </c>
      <c r="EI56" s="119">
        <v>322</v>
      </c>
      <c r="EJ56" s="119">
        <v>340</v>
      </c>
      <c r="EK56" s="119">
        <v>336</v>
      </c>
      <c r="EL56" s="119">
        <v>330</v>
      </c>
      <c r="EM56" s="119">
        <v>321</v>
      </c>
      <c r="EN56" s="119">
        <v>308</v>
      </c>
      <c r="EO56" s="119">
        <v>308</v>
      </c>
      <c r="EP56" s="119">
        <v>298</v>
      </c>
      <c r="EQ56" s="119">
        <v>312</v>
      </c>
      <c r="ER56" s="119">
        <v>321</v>
      </c>
      <c r="ES56" s="119">
        <v>332</v>
      </c>
      <c r="ET56" s="119">
        <v>327</v>
      </c>
      <c r="EU56" s="119">
        <v>317</v>
      </c>
      <c r="EV56" s="119">
        <v>317</v>
      </c>
      <c r="EW56" s="119">
        <v>339</v>
      </c>
      <c r="EX56" s="119">
        <v>358</v>
      </c>
      <c r="EY56" s="119">
        <v>350</v>
      </c>
      <c r="EZ56" s="119">
        <v>382</v>
      </c>
      <c r="FA56" s="119">
        <v>399</v>
      </c>
      <c r="FB56" s="119">
        <v>385</v>
      </c>
      <c r="FC56" s="119">
        <v>385</v>
      </c>
      <c r="FD56" s="119">
        <v>465</v>
      </c>
      <c r="FE56" s="119">
        <v>486</v>
      </c>
      <c r="FF56" s="119">
        <v>488</v>
      </c>
      <c r="FG56" s="119">
        <v>475</v>
      </c>
      <c r="FH56" s="119">
        <v>470</v>
      </c>
      <c r="FI56" s="119">
        <v>455</v>
      </c>
      <c r="FJ56" s="119">
        <v>455</v>
      </c>
      <c r="FK56" s="119">
        <v>498</v>
      </c>
      <c r="FL56" s="119">
        <v>506</v>
      </c>
      <c r="FM56" s="119">
        <v>489</v>
      </c>
      <c r="FN56" s="119">
        <v>487</v>
      </c>
      <c r="FO56" s="119">
        <v>470</v>
      </c>
      <c r="FP56" s="119">
        <v>449</v>
      </c>
      <c r="FQ56" s="119">
        <v>449</v>
      </c>
      <c r="FR56" s="119">
        <v>457</v>
      </c>
      <c r="FS56" s="119">
        <v>460</v>
      </c>
      <c r="FT56" s="119">
        <v>448</v>
      </c>
      <c r="FU56" s="119">
        <v>448</v>
      </c>
      <c r="FV56" s="119">
        <v>433</v>
      </c>
      <c r="FW56" s="119">
        <v>425</v>
      </c>
      <c r="FX56" s="119">
        <v>425</v>
      </c>
      <c r="FY56" s="119">
        <v>428</v>
      </c>
      <c r="FZ56" s="119">
        <v>431</v>
      </c>
      <c r="GA56" s="119">
        <v>437</v>
      </c>
      <c r="GB56" s="119">
        <v>432</v>
      </c>
      <c r="GC56" s="119">
        <v>437</v>
      </c>
      <c r="GD56" s="119">
        <v>430</v>
      </c>
      <c r="GE56" s="119">
        <v>430</v>
      </c>
      <c r="GF56" s="119">
        <v>435</v>
      </c>
      <c r="GG56" s="119">
        <v>422</v>
      </c>
      <c r="GH56" s="119">
        <v>420</v>
      </c>
      <c r="GI56" s="119">
        <v>487</v>
      </c>
      <c r="GJ56" s="119">
        <v>485</v>
      </c>
      <c r="GK56" s="119">
        <v>469</v>
      </c>
      <c r="GL56" s="119">
        <v>469</v>
      </c>
      <c r="GM56" s="119">
        <v>468</v>
      </c>
      <c r="GN56" s="119">
        <v>487</v>
      </c>
      <c r="GO56" s="119">
        <v>487</v>
      </c>
      <c r="GP56" s="119">
        <v>497</v>
      </c>
      <c r="GQ56" s="119">
        <v>483</v>
      </c>
      <c r="GR56" s="119">
        <v>469</v>
      </c>
      <c r="GS56" s="119">
        <v>469</v>
      </c>
      <c r="GT56" s="119">
        <v>499</v>
      </c>
      <c r="GU56" s="119">
        <v>489</v>
      </c>
      <c r="GV56" s="119">
        <v>489</v>
      </c>
      <c r="GW56" s="119">
        <v>489</v>
      </c>
      <c r="GX56" s="119">
        <v>563</v>
      </c>
      <c r="GY56" s="119">
        <v>549</v>
      </c>
      <c r="GZ56" s="119">
        <v>549</v>
      </c>
      <c r="HA56" s="119">
        <v>543</v>
      </c>
      <c r="HB56" s="119">
        <v>536</v>
      </c>
      <c r="HC56" s="119">
        <v>547</v>
      </c>
      <c r="HD56" s="119">
        <v>543</v>
      </c>
      <c r="HE56" s="119">
        <v>549</v>
      </c>
      <c r="HF56" s="119">
        <v>540</v>
      </c>
      <c r="HG56" s="119">
        <v>540</v>
      </c>
      <c r="HH56" s="119">
        <v>563</v>
      </c>
      <c r="HI56" s="119">
        <v>562</v>
      </c>
      <c r="HJ56" s="119">
        <v>571</v>
      </c>
      <c r="HK56" s="119">
        <v>576</v>
      </c>
      <c r="HL56" s="119">
        <v>579</v>
      </c>
      <c r="HM56" s="119">
        <v>559</v>
      </c>
      <c r="HN56" s="119">
        <v>559</v>
      </c>
      <c r="HO56" s="119">
        <v>588</v>
      </c>
      <c r="HP56" s="119">
        <v>574</v>
      </c>
      <c r="HQ56" s="119">
        <v>576</v>
      </c>
      <c r="HR56" s="119">
        <v>609</v>
      </c>
      <c r="HS56" s="119">
        <v>602</v>
      </c>
      <c r="HT56" s="119">
        <v>592</v>
      </c>
      <c r="HU56" s="119">
        <v>592</v>
      </c>
      <c r="HV56" s="119">
        <v>591</v>
      </c>
      <c r="HW56" s="119">
        <v>604</v>
      </c>
      <c r="HX56" s="119">
        <v>601</v>
      </c>
      <c r="HY56" s="119">
        <v>595</v>
      </c>
      <c r="HZ56" s="119">
        <v>598</v>
      </c>
      <c r="IA56" s="119">
        <v>583</v>
      </c>
      <c r="IB56" s="119">
        <v>583</v>
      </c>
      <c r="IC56" s="119">
        <v>580</v>
      </c>
      <c r="ID56" s="119">
        <v>579</v>
      </c>
      <c r="IE56" s="119">
        <v>587</v>
      </c>
      <c r="IF56" s="119">
        <v>578</v>
      </c>
      <c r="IG56" s="119">
        <v>575</v>
      </c>
      <c r="IH56" s="119">
        <v>572</v>
      </c>
      <c r="II56" s="119">
        <v>572</v>
      </c>
      <c r="IJ56" s="119">
        <v>575</v>
      </c>
      <c r="IK56" s="119">
        <v>574</v>
      </c>
      <c r="IL56" s="119"/>
      <c r="IM56" s="119"/>
      <c r="IN56" s="119"/>
      <c r="IO56" s="119"/>
      <c r="IP56" s="119"/>
      <c r="IQ56" s="119"/>
      <c r="IR56" s="119"/>
      <c r="IS56" s="119"/>
      <c r="IT56" s="119"/>
      <c r="IU56" s="119"/>
      <c r="IV56" s="119"/>
      <c r="IW56" s="119"/>
      <c r="IX56" s="119"/>
      <c r="IY56" s="119"/>
      <c r="IZ56" s="119"/>
      <c r="JA56" s="119"/>
      <c r="JB56" s="119"/>
      <c r="JC56" s="119"/>
      <c r="JD56" s="119"/>
      <c r="JE56" s="119"/>
      <c r="JF56" s="119"/>
      <c r="JG56" s="119"/>
      <c r="JH56" s="119"/>
      <c r="JI56" s="119"/>
      <c r="JJ56" s="119"/>
      <c r="JK56" s="119"/>
      <c r="JL56" s="119"/>
      <c r="JM56" s="119"/>
      <c r="JN56" s="119"/>
      <c r="JO56" s="119"/>
      <c r="JP56" s="119"/>
      <c r="JQ56" s="119"/>
      <c r="JR56" s="119"/>
      <c r="JS56" s="119"/>
      <c r="JT56" s="119"/>
      <c r="JU56" s="119"/>
      <c r="JV56" s="119"/>
      <c r="JW56" s="119"/>
      <c r="JX56" s="119"/>
      <c r="JY56" s="119"/>
      <c r="JZ56" s="119"/>
      <c r="KA56" s="119"/>
      <c r="KB56" s="119"/>
      <c r="KC56" s="119"/>
      <c r="KD56" s="119"/>
      <c r="KE56" s="119"/>
      <c r="KF56" s="119"/>
      <c r="KG56" s="119"/>
      <c r="KH56" s="119"/>
      <c r="KI56" s="119"/>
      <c r="KJ56" s="119"/>
      <c r="KK56" s="119"/>
      <c r="KL56" s="119"/>
      <c r="KM56" s="119"/>
      <c r="KN56" s="119"/>
      <c r="KO56" s="119"/>
      <c r="KP56" s="119"/>
      <c r="KQ56" s="119"/>
      <c r="KR56" s="119"/>
      <c r="KS56" s="119"/>
      <c r="KT56" s="119"/>
      <c r="KU56" s="119"/>
      <c r="KV56" s="119"/>
      <c r="KW56" s="119"/>
      <c r="KX56" s="119"/>
      <c r="KY56" s="119"/>
      <c r="KZ56" s="119"/>
      <c r="LA56" s="119"/>
      <c r="LB56" s="119"/>
      <c r="LC56" s="119"/>
      <c r="LD56" s="119"/>
      <c r="LE56" s="119"/>
      <c r="LF56" s="119"/>
      <c r="LG56" s="119"/>
      <c r="LH56" s="119"/>
      <c r="LI56" s="119"/>
      <c r="LJ56" s="119"/>
      <c r="LK56" s="119"/>
      <c r="LL56" s="119"/>
      <c r="LM56" s="119"/>
      <c r="LN56" s="119"/>
      <c r="LO56" s="119"/>
      <c r="LP56" s="119"/>
      <c r="LQ56" s="119"/>
      <c r="LR56" s="119"/>
      <c r="LS56" s="119"/>
      <c r="LT56" s="119"/>
      <c r="LU56" s="119"/>
      <c r="LV56" s="119"/>
      <c r="LW56" s="119"/>
      <c r="LX56" s="119"/>
      <c r="LY56" s="119"/>
      <c r="LZ56" s="119"/>
      <c r="MA56" s="119"/>
      <c r="MB56" s="119"/>
      <c r="MC56" s="119"/>
      <c r="MD56" s="119"/>
      <c r="ME56" s="119"/>
      <c r="MF56" s="119"/>
      <c r="MG56" s="119"/>
      <c r="MH56" s="119"/>
      <c r="MI56" s="119"/>
      <c r="MJ56" s="119"/>
      <c r="MK56" s="119"/>
      <c r="ML56" s="119"/>
      <c r="MM56" s="119"/>
      <c r="MN56" s="119"/>
      <c r="MO56" s="119"/>
      <c r="MP56" s="119"/>
      <c r="MQ56" s="119"/>
      <c r="MR56" s="119"/>
      <c r="MS56" s="119"/>
      <c r="MT56" s="119"/>
      <c r="MU56" s="119"/>
      <c r="MV56" s="119"/>
      <c r="MW56" s="119"/>
      <c r="MX56" s="119"/>
      <c r="MY56" s="119"/>
      <c r="MZ56" s="119"/>
      <c r="NA56" s="119"/>
      <c r="NB56" s="119"/>
      <c r="NC56" s="119"/>
      <c r="ND56" s="119"/>
      <c r="NE56" s="119"/>
      <c r="NF56" s="119"/>
      <c r="NG56" s="119"/>
      <c r="NH56" s="119"/>
      <c r="NI56" s="119"/>
      <c r="NJ56" s="119"/>
      <c r="NK56" s="119"/>
      <c r="NL56" s="119"/>
      <c r="NM56" s="119"/>
      <c r="NN56" s="119"/>
      <c r="NO56" s="119"/>
      <c r="NP56" s="119"/>
      <c r="NQ56" s="119"/>
      <c r="NR56" s="119"/>
      <c r="NS56" s="119"/>
      <c r="NT56" s="120"/>
    </row>
    <row r="57" spans="1:384" x14ac:dyDescent="0.6">
      <c r="A57" s="141" t="s">
        <v>70</v>
      </c>
      <c r="B57" s="301"/>
      <c r="C57" s="322"/>
      <c r="D57" s="299"/>
      <c r="E57" s="47">
        <v>26</v>
      </c>
      <c r="F57" s="294"/>
      <c r="G57" s="47">
        <v>37</v>
      </c>
      <c r="H57" s="46">
        <v>847</v>
      </c>
      <c r="I57" s="6">
        <f t="shared" ref="I57:I67" si="64">SUM(J57:Q57)</f>
        <v>0</v>
      </c>
      <c r="J57" s="32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4">
        <v>0</v>
      </c>
      <c r="Q57" s="9">
        <v>0</v>
      </c>
      <c r="R57" s="7"/>
      <c r="S57" s="121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>
        <v>0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  <c r="GZ57" s="4">
        <v>0</v>
      </c>
      <c r="HA57" s="4">
        <v>0</v>
      </c>
      <c r="HB57" s="4">
        <v>0</v>
      </c>
      <c r="HC57" s="4">
        <v>0</v>
      </c>
      <c r="HD57" s="4">
        <v>0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Q57" s="4">
        <v>0</v>
      </c>
      <c r="HR57" s="4">
        <v>0</v>
      </c>
      <c r="HS57" s="4">
        <v>0</v>
      </c>
      <c r="HT57" s="4">
        <v>0</v>
      </c>
      <c r="HU57" s="4">
        <v>0</v>
      </c>
      <c r="HV57" s="4">
        <v>0</v>
      </c>
      <c r="HW57" s="4">
        <v>0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0</v>
      </c>
      <c r="IJ57" s="4">
        <v>0</v>
      </c>
      <c r="IK57" s="4">
        <v>0</v>
      </c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15"/>
    </row>
    <row r="58" spans="1:384" x14ac:dyDescent="0.6">
      <c r="A58" s="141" t="s">
        <v>70</v>
      </c>
      <c r="B58" s="301"/>
      <c r="C58" s="322"/>
      <c r="D58" s="300" t="s">
        <v>16</v>
      </c>
      <c r="E58" s="47">
        <v>21</v>
      </c>
      <c r="F58" s="294"/>
      <c r="G58" s="47">
        <v>37</v>
      </c>
      <c r="H58" s="46">
        <v>626</v>
      </c>
      <c r="I58" s="6">
        <f t="shared" si="64"/>
        <v>428</v>
      </c>
      <c r="J58" s="32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4">
        <v>376</v>
      </c>
      <c r="Q58" s="9">
        <v>52</v>
      </c>
      <c r="R58" s="7"/>
      <c r="S58" s="121">
        <v>205</v>
      </c>
      <c r="T58" s="4">
        <v>205</v>
      </c>
      <c r="U58" s="4">
        <v>205</v>
      </c>
      <c r="V58" s="4">
        <v>219</v>
      </c>
      <c r="W58" s="4">
        <v>217</v>
      </c>
      <c r="X58" s="4">
        <v>214</v>
      </c>
      <c r="Y58" s="4">
        <v>209</v>
      </c>
      <c r="Z58" s="4">
        <v>209</v>
      </c>
      <c r="AA58" s="4">
        <v>209</v>
      </c>
      <c r="AB58" s="4">
        <v>207</v>
      </c>
      <c r="AC58" s="4">
        <v>221</v>
      </c>
      <c r="AD58" s="4">
        <v>222</v>
      </c>
      <c r="AE58" s="4">
        <v>236</v>
      </c>
      <c r="AF58" s="4">
        <v>239</v>
      </c>
      <c r="AG58" s="4">
        <v>239</v>
      </c>
      <c r="AH58" s="4">
        <v>252</v>
      </c>
      <c r="AI58" s="4">
        <v>252</v>
      </c>
      <c r="AJ58" s="4">
        <v>252</v>
      </c>
      <c r="AK58" s="4">
        <v>251</v>
      </c>
      <c r="AL58" s="4">
        <v>249</v>
      </c>
      <c r="AM58" s="4">
        <v>240</v>
      </c>
      <c r="AN58" s="4">
        <v>240</v>
      </c>
      <c r="AO58" s="4">
        <v>247</v>
      </c>
      <c r="AP58" s="4">
        <v>247</v>
      </c>
      <c r="AQ58" s="4">
        <v>251</v>
      </c>
      <c r="AR58" s="4">
        <v>251</v>
      </c>
      <c r="AS58" s="4">
        <v>270</v>
      </c>
      <c r="AT58" s="4">
        <v>262</v>
      </c>
      <c r="AU58" s="4">
        <v>262</v>
      </c>
      <c r="AV58" s="4">
        <v>261</v>
      </c>
      <c r="AW58" s="4">
        <v>262</v>
      </c>
      <c r="AX58" s="4">
        <v>262</v>
      </c>
      <c r="AY58" s="4">
        <v>290</v>
      </c>
      <c r="AZ58" s="4">
        <v>261</v>
      </c>
      <c r="BA58" s="4">
        <v>259</v>
      </c>
      <c r="BB58" s="4">
        <v>259</v>
      </c>
      <c r="BC58" s="4">
        <v>257</v>
      </c>
      <c r="BD58" s="4">
        <v>261</v>
      </c>
      <c r="BE58" s="4">
        <v>270</v>
      </c>
      <c r="BF58" s="4">
        <v>291</v>
      </c>
      <c r="BG58" s="4">
        <v>288</v>
      </c>
      <c r="BH58" s="4">
        <v>288</v>
      </c>
      <c r="BI58" s="4">
        <v>288</v>
      </c>
      <c r="BJ58" s="4">
        <v>283</v>
      </c>
      <c r="BK58" s="4">
        <v>277</v>
      </c>
      <c r="BL58" s="4">
        <v>274</v>
      </c>
      <c r="BM58" s="4">
        <v>272</v>
      </c>
      <c r="BN58" s="4">
        <v>270</v>
      </c>
      <c r="BO58" s="4">
        <v>262</v>
      </c>
      <c r="BP58" s="4">
        <v>262</v>
      </c>
      <c r="BQ58" s="4">
        <v>263</v>
      </c>
      <c r="BR58" s="4">
        <v>270</v>
      </c>
      <c r="BS58" s="4">
        <v>288</v>
      </c>
      <c r="BT58" s="4">
        <v>278</v>
      </c>
      <c r="BU58" s="4">
        <v>272</v>
      </c>
      <c r="BV58" s="4">
        <v>270</v>
      </c>
      <c r="BW58" s="4">
        <v>270</v>
      </c>
      <c r="BX58" s="4">
        <v>265</v>
      </c>
      <c r="BY58" s="4">
        <v>276</v>
      </c>
      <c r="BZ58" s="4">
        <v>270</v>
      </c>
      <c r="CA58" s="4">
        <v>270</v>
      </c>
      <c r="CB58" s="4">
        <v>270</v>
      </c>
      <c r="CC58" s="4">
        <v>269</v>
      </c>
      <c r="CD58" s="4">
        <v>269</v>
      </c>
      <c r="CE58" s="4">
        <v>290</v>
      </c>
      <c r="CF58" s="4">
        <v>292</v>
      </c>
      <c r="CG58" s="4">
        <v>281</v>
      </c>
      <c r="CH58" s="4">
        <v>272</v>
      </c>
      <c r="CI58" s="4">
        <v>270</v>
      </c>
      <c r="CJ58" s="4">
        <v>265</v>
      </c>
      <c r="CK58" s="4">
        <v>265</v>
      </c>
      <c r="CL58" s="4">
        <v>270</v>
      </c>
      <c r="CM58" s="4">
        <v>277</v>
      </c>
      <c r="CN58" s="4">
        <v>271</v>
      </c>
      <c r="CO58" s="4">
        <v>277</v>
      </c>
      <c r="CP58" s="4">
        <v>275</v>
      </c>
      <c r="CQ58" s="4">
        <v>268</v>
      </c>
      <c r="CR58" s="4">
        <v>268</v>
      </c>
      <c r="CS58" s="4">
        <v>258</v>
      </c>
      <c r="CT58" s="4">
        <v>256</v>
      </c>
      <c r="CU58" s="4">
        <v>289</v>
      </c>
      <c r="CV58" s="4">
        <v>303</v>
      </c>
      <c r="CW58" s="4">
        <v>299</v>
      </c>
      <c r="CX58" s="4">
        <v>296</v>
      </c>
      <c r="CY58" s="4">
        <v>296</v>
      </c>
      <c r="CZ58" s="4">
        <v>295</v>
      </c>
      <c r="DA58" s="4">
        <v>293</v>
      </c>
      <c r="DB58" s="4">
        <v>290</v>
      </c>
      <c r="DC58" s="4">
        <v>305</v>
      </c>
      <c r="DD58" s="4">
        <v>304</v>
      </c>
      <c r="DE58" s="4">
        <v>296</v>
      </c>
      <c r="DF58" s="4">
        <v>296</v>
      </c>
      <c r="DG58" s="4">
        <v>290</v>
      </c>
      <c r="DH58" s="4">
        <v>282</v>
      </c>
      <c r="DI58" s="4">
        <v>297</v>
      </c>
      <c r="DJ58" s="4">
        <v>303</v>
      </c>
      <c r="DK58" s="4">
        <v>297</v>
      </c>
      <c r="DL58" s="4">
        <v>287</v>
      </c>
      <c r="DM58" s="4">
        <v>287</v>
      </c>
      <c r="DN58" s="4">
        <v>279</v>
      </c>
      <c r="DO58" s="4">
        <v>279</v>
      </c>
      <c r="DP58" s="4">
        <v>270</v>
      </c>
      <c r="DQ58" s="4">
        <v>286</v>
      </c>
      <c r="DR58" s="4">
        <v>269</v>
      </c>
      <c r="DS58" s="4">
        <v>261</v>
      </c>
      <c r="DT58" s="4">
        <v>261</v>
      </c>
      <c r="DU58" s="4">
        <v>249</v>
      </c>
      <c r="DV58" s="4">
        <v>244</v>
      </c>
      <c r="DW58" s="4">
        <v>241</v>
      </c>
      <c r="DX58" s="4">
        <v>238</v>
      </c>
      <c r="DY58" s="4">
        <v>232</v>
      </c>
      <c r="DZ58" s="4">
        <v>223</v>
      </c>
      <c r="EA58" s="4">
        <v>223</v>
      </c>
      <c r="EB58" s="4">
        <v>225</v>
      </c>
      <c r="EC58" s="4">
        <v>225</v>
      </c>
      <c r="ED58" s="4">
        <v>223</v>
      </c>
      <c r="EE58" s="4">
        <v>227</v>
      </c>
      <c r="EF58" s="4">
        <v>257</v>
      </c>
      <c r="EG58" s="4">
        <v>250</v>
      </c>
      <c r="EH58" s="4">
        <v>250</v>
      </c>
      <c r="EI58" s="4">
        <v>240</v>
      </c>
      <c r="EJ58" s="4">
        <v>249</v>
      </c>
      <c r="EK58" s="4">
        <v>237</v>
      </c>
      <c r="EL58" s="4">
        <v>222</v>
      </c>
      <c r="EM58" s="4">
        <v>222</v>
      </c>
      <c r="EN58" s="4">
        <v>211</v>
      </c>
      <c r="EO58" s="4">
        <v>211</v>
      </c>
      <c r="EP58" s="4">
        <v>198</v>
      </c>
      <c r="EQ58" s="4">
        <v>194</v>
      </c>
      <c r="ER58" s="4">
        <v>198</v>
      </c>
      <c r="ES58" s="4">
        <v>230</v>
      </c>
      <c r="ET58" s="4">
        <v>289</v>
      </c>
      <c r="EU58" s="4">
        <v>286</v>
      </c>
      <c r="EV58" s="4">
        <v>286</v>
      </c>
      <c r="EW58" s="4">
        <v>279</v>
      </c>
      <c r="EX58" s="4">
        <v>285</v>
      </c>
      <c r="EY58" s="4">
        <v>282</v>
      </c>
      <c r="EZ58" s="4">
        <v>280</v>
      </c>
      <c r="FA58" s="4">
        <v>274</v>
      </c>
      <c r="FB58" s="4">
        <v>264</v>
      </c>
      <c r="FC58" s="4">
        <v>264</v>
      </c>
      <c r="FD58" s="4">
        <v>266</v>
      </c>
      <c r="FE58" s="4">
        <v>276</v>
      </c>
      <c r="FF58" s="4">
        <v>262</v>
      </c>
      <c r="FG58" s="4">
        <v>279</v>
      </c>
      <c r="FH58" s="4">
        <v>268</v>
      </c>
      <c r="FI58" s="4">
        <v>252</v>
      </c>
      <c r="FJ58" s="4">
        <v>252</v>
      </c>
      <c r="FK58" s="4">
        <v>251</v>
      </c>
      <c r="FL58" s="4">
        <v>254</v>
      </c>
      <c r="FM58" s="4">
        <v>263</v>
      </c>
      <c r="FN58" s="4">
        <v>261</v>
      </c>
      <c r="FO58" s="4">
        <v>260</v>
      </c>
      <c r="FP58" s="4">
        <v>249</v>
      </c>
      <c r="FQ58" s="4">
        <v>249</v>
      </c>
      <c r="FR58" s="4">
        <v>249</v>
      </c>
      <c r="FS58" s="4">
        <v>234</v>
      </c>
      <c r="FT58" s="4">
        <v>240</v>
      </c>
      <c r="FU58" s="4">
        <v>239</v>
      </c>
      <c r="FV58" s="4">
        <v>229</v>
      </c>
      <c r="FW58" s="4">
        <v>213</v>
      </c>
      <c r="FX58" s="4">
        <v>213</v>
      </c>
      <c r="FY58" s="4">
        <v>204</v>
      </c>
      <c r="FZ58" s="4">
        <v>210</v>
      </c>
      <c r="GA58" s="4">
        <v>208</v>
      </c>
      <c r="GB58" s="4">
        <v>200</v>
      </c>
      <c r="GC58" s="4">
        <v>211</v>
      </c>
      <c r="GD58" s="4">
        <v>199</v>
      </c>
      <c r="GE58" s="4">
        <v>199</v>
      </c>
      <c r="GF58" s="4">
        <v>211</v>
      </c>
      <c r="GG58" s="4">
        <v>208</v>
      </c>
      <c r="GH58" s="4">
        <v>218</v>
      </c>
      <c r="GI58" s="4">
        <v>216</v>
      </c>
      <c r="GJ58" s="4">
        <v>213</v>
      </c>
      <c r="GK58" s="4">
        <v>207</v>
      </c>
      <c r="GL58" s="4">
        <v>207</v>
      </c>
      <c r="GM58" s="4">
        <v>210</v>
      </c>
      <c r="GN58" s="4">
        <v>246</v>
      </c>
      <c r="GO58" s="4">
        <v>287</v>
      </c>
      <c r="GP58" s="4">
        <v>301</v>
      </c>
      <c r="GQ58" s="4">
        <v>294</v>
      </c>
      <c r="GR58" s="4">
        <v>285</v>
      </c>
      <c r="GS58" s="4">
        <v>285</v>
      </c>
      <c r="GT58" s="4">
        <v>280</v>
      </c>
      <c r="GU58" s="4">
        <v>269</v>
      </c>
      <c r="GV58" s="4">
        <v>275</v>
      </c>
      <c r="GW58" s="4">
        <v>276</v>
      </c>
      <c r="GX58" s="4">
        <v>274</v>
      </c>
      <c r="GY58" s="4">
        <v>266</v>
      </c>
      <c r="GZ58" s="4">
        <v>266</v>
      </c>
      <c r="HA58" s="4">
        <v>263</v>
      </c>
      <c r="HB58" s="4">
        <v>274</v>
      </c>
      <c r="HC58" s="4">
        <v>296</v>
      </c>
      <c r="HD58" s="4">
        <v>305</v>
      </c>
      <c r="HE58" s="4">
        <v>302</v>
      </c>
      <c r="HF58" s="4">
        <v>297</v>
      </c>
      <c r="HG58" s="4">
        <v>297</v>
      </c>
      <c r="HH58" s="4">
        <v>304</v>
      </c>
      <c r="HI58" s="4">
        <v>309</v>
      </c>
      <c r="HJ58" s="4">
        <v>320</v>
      </c>
      <c r="HK58" s="4">
        <v>322</v>
      </c>
      <c r="HL58" s="4">
        <v>297</v>
      </c>
      <c r="HM58" s="4">
        <v>286</v>
      </c>
      <c r="HN58" s="4">
        <v>286</v>
      </c>
      <c r="HO58" s="4">
        <v>296</v>
      </c>
      <c r="HP58" s="4">
        <v>301</v>
      </c>
      <c r="HQ58" s="4">
        <v>301</v>
      </c>
      <c r="HR58" s="4">
        <v>325</v>
      </c>
      <c r="HS58" s="4">
        <v>355</v>
      </c>
      <c r="HT58" s="4">
        <v>343</v>
      </c>
      <c r="HU58" s="4">
        <v>343</v>
      </c>
      <c r="HV58" s="4">
        <v>361</v>
      </c>
      <c r="HW58" s="4">
        <v>383</v>
      </c>
      <c r="HX58" s="4">
        <v>387</v>
      </c>
      <c r="HY58" s="4">
        <v>395</v>
      </c>
      <c r="HZ58" s="4">
        <v>387</v>
      </c>
      <c r="IA58" s="4">
        <v>376</v>
      </c>
      <c r="IB58" s="4">
        <v>376</v>
      </c>
      <c r="IC58" s="4">
        <v>377</v>
      </c>
      <c r="ID58" s="4">
        <v>383</v>
      </c>
      <c r="IE58" s="4">
        <v>388</v>
      </c>
      <c r="IF58" s="4">
        <v>388</v>
      </c>
      <c r="IG58" s="4">
        <v>379</v>
      </c>
      <c r="IH58" s="4">
        <v>398</v>
      </c>
      <c r="II58" s="4">
        <v>398</v>
      </c>
      <c r="IJ58" s="4">
        <v>373</v>
      </c>
      <c r="IK58" s="4">
        <v>371</v>
      </c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15"/>
    </row>
    <row r="59" spans="1:384" x14ac:dyDescent="0.6">
      <c r="A59" s="141" t="s">
        <v>70</v>
      </c>
      <c r="B59" s="301"/>
      <c r="C59" s="322"/>
      <c r="D59" s="299"/>
      <c r="E59" s="47">
        <v>27</v>
      </c>
      <c r="F59" s="294"/>
      <c r="G59" s="47" t="s">
        <v>51</v>
      </c>
      <c r="H59" s="46">
        <v>626</v>
      </c>
      <c r="I59" s="6">
        <f t="shared" si="64"/>
        <v>0</v>
      </c>
      <c r="J59" s="32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4">
        <v>0</v>
      </c>
      <c r="Q59" s="9">
        <v>0</v>
      </c>
      <c r="R59" s="7"/>
      <c r="S59" s="121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15"/>
    </row>
    <row r="60" spans="1:384" x14ac:dyDescent="0.6">
      <c r="A60" s="141" t="s">
        <v>70</v>
      </c>
      <c r="B60" s="301"/>
      <c r="C60" s="322"/>
      <c r="D60" s="300" t="s">
        <v>17</v>
      </c>
      <c r="E60" s="47">
        <v>22</v>
      </c>
      <c r="F60" s="294"/>
      <c r="G60" s="47">
        <v>27</v>
      </c>
      <c r="H60" s="46">
        <v>626</v>
      </c>
      <c r="I60" s="6">
        <f t="shared" si="64"/>
        <v>621</v>
      </c>
      <c r="J60" s="32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4">
        <v>621</v>
      </c>
      <c r="Q60" s="9">
        <v>0</v>
      </c>
      <c r="R60" s="7"/>
      <c r="S60" s="121">
        <v>202</v>
      </c>
      <c r="T60" s="4">
        <v>202</v>
      </c>
      <c r="U60" s="4">
        <v>202</v>
      </c>
      <c r="V60" s="4">
        <v>242</v>
      </c>
      <c r="W60" s="4">
        <v>233</v>
      </c>
      <c r="X60" s="4">
        <v>241</v>
      </c>
      <c r="Y60" s="4">
        <v>224</v>
      </c>
      <c r="Z60" s="4">
        <v>224</v>
      </c>
      <c r="AA60" s="4">
        <v>237</v>
      </c>
      <c r="AB60" s="4">
        <v>231</v>
      </c>
      <c r="AC60" s="4">
        <v>230</v>
      </c>
      <c r="AD60" s="4">
        <v>230</v>
      </c>
      <c r="AE60" s="4">
        <v>227</v>
      </c>
      <c r="AF60" s="4">
        <v>220</v>
      </c>
      <c r="AG60" s="4">
        <v>220</v>
      </c>
      <c r="AH60" s="4">
        <v>218</v>
      </c>
      <c r="AI60" s="4">
        <v>218</v>
      </c>
      <c r="AJ60" s="4">
        <v>221</v>
      </c>
      <c r="AK60" s="4">
        <v>238</v>
      </c>
      <c r="AL60" s="4">
        <v>233</v>
      </c>
      <c r="AM60" s="4">
        <v>230</v>
      </c>
      <c r="AN60" s="4">
        <v>230</v>
      </c>
      <c r="AO60" s="4">
        <v>257</v>
      </c>
      <c r="AP60" s="4">
        <v>257</v>
      </c>
      <c r="AQ60" s="4">
        <v>256</v>
      </c>
      <c r="AR60" s="4">
        <v>256</v>
      </c>
      <c r="AS60" s="4">
        <v>290</v>
      </c>
      <c r="AT60" s="4">
        <v>288</v>
      </c>
      <c r="AU60" s="4">
        <v>288</v>
      </c>
      <c r="AV60" s="4">
        <v>278</v>
      </c>
      <c r="AW60" s="4">
        <v>291</v>
      </c>
      <c r="AX60" s="4">
        <v>353</v>
      </c>
      <c r="AY60" s="4">
        <v>405</v>
      </c>
      <c r="AZ60" s="4">
        <v>409</v>
      </c>
      <c r="BA60" s="4">
        <v>400</v>
      </c>
      <c r="BB60" s="4">
        <v>400</v>
      </c>
      <c r="BC60" s="4">
        <v>399</v>
      </c>
      <c r="BD60" s="4">
        <v>397</v>
      </c>
      <c r="BE60" s="4">
        <v>388</v>
      </c>
      <c r="BF60" s="4">
        <v>380</v>
      </c>
      <c r="BG60" s="4">
        <v>367</v>
      </c>
      <c r="BH60" s="4">
        <v>367</v>
      </c>
      <c r="BI60" s="4">
        <v>367</v>
      </c>
      <c r="BJ60" s="4">
        <v>352</v>
      </c>
      <c r="BK60" s="4">
        <v>333</v>
      </c>
      <c r="BL60" s="4">
        <v>329</v>
      </c>
      <c r="BM60" s="4">
        <v>311</v>
      </c>
      <c r="BN60" s="4">
        <v>302</v>
      </c>
      <c r="BO60" s="4">
        <v>299</v>
      </c>
      <c r="BP60" s="4">
        <v>299</v>
      </c>
      <c r="BQ60" s="4">
        <v>299</v>
      </c>
      <c r="BR60" s="4">
        <v>295</v>
      </c>
      <c r="BS60" s="4">
        <v>291</v>
      </c>
      <c r="BT60" s="4">
        <v>289</v>
      </c>
      <c r="BU60" s="4">
        <v>276</v>
      </c>
      <c r="BV60" s="4">
        <v>272</v>
      </c>
      <c r="BW60" s="4">
        <v>272</v>
      </c>
      <c r="BX60" s="4">
        <v>263</v>
      </c>
      <c r="BY60" s="4">
        <v>263</v>
      </c>
      <c r="BZ60" s="4">
        <v>266</v>
      </c>
      <c r="CA60" s="4">
        <v>266</v>
      </c>
      <c r="CB60" s="4">
        <v>262</v>
      </c>
      <c r="CC60" s="4">
        <v>253</v>
      </c>
      <c r="CD60" s="4">
        <v>253</v>
      </c>
      <c r="CE60" s="4">
        <v>271</v>
      </c>
      <c r="CF60" s="4">
        <v>270</v>
      </c>
      <c r="CG60" s="4">
        <v>261</v>
      </c>
      <c r="CH60" s="4">
        <v>252</v>
      </c>
      <c r="CI60" s="4">
        <v>265</v>
      </c>
      <c r="CJ60" s="4">
        <v>260</v>
      </c>
      <c r="CK60" s="4">
        <v>260</v>
      </c>
      <c r="CL60" s="4">
        <v>281</v>
      </c>
      <c r="CM60" s="4">
        <v>268</v>
      </c>
      <c r="CN60" s="4">
        <v>300</v>
      </c>
      <c r="CO60" s="4">
        <v>284</v>
      </c>
      <c r="CP60" s="4">
        <v>287</v>
      </c>
      <c r="CQ60" s="4">
        <v>272</v>
      </c>
      <c r="CR60" s="4">
        <v>272</v>
      </c>
      <c r="CS60" s="4">
        <v>245</v>
      </c>
      <c r="CT60" s="4">
        <v>244</v>
      </c>
      <c r="CU60" s="4">
        <v>242</v>
      </c>
      <c r="CV60" s="4">
        <v>267</v>
      </c>
      <c r="CW60" s="4">
        <v>266</v>
      </c>
      <c r="CX60" s="4">
        <v>262</v>
      </c>
      <c r="CY60" s="4">
        <v>262</v>
      </c>
      <c r="CZ60" s="4">
        <v>260</v>
      </c>
      <c r="DA60" s="4">
        <v>256</v>
      </c>
      <c r="DB60" s="4">
        <v>277</v>
      </c>
      <c r="DC60" s="4">
        <v>280</v>
      </c>
      <c r="DD60" s="4">
        <v>273</v>
      </c>
      <c r="DE60" s="4">
        <v>266</v>
      </c>
      <c r="DF60" s="4">
        <v>266</v>
      </c>
      <c r="DG60" s="4">
        <v>256</v>
      </c>
      <c r="DH60" s="4">
        <v>263</v>
      </c>
      <c r="DI60" s="4">
        <v>260</v>
      </c>
      <c r="DJ60" s="4">
        <v>271</v>
      </c>
      <c r="DK60" s="4">
        <v>274</v>
      </c>
      <c r="DL60" s="4">
        <v>263</v>
      </c>
      <c r="DM60" s="4">
        <v>263</v>
      </c>
      <c r="DN60" s="4">
        <v>258</v>
      </c>
      <c r="DO60" s="4">
        <v>254</v>
      </c>
      <c r="DP60" s="4">
        <v>238</v>
      </c>
      <c r="DQ60" s="4">
        <v>237</v>
      </c>
      <c r="DR60" s="4">
        <v>228</v>
      </c>
      <c r="DS60" s="4">
        <v>217</v>
      </c>
      <c r="DT60" s="4">
        <v>217</v>
      </c>
      <c r="DU60" s="4">
        <v>224</v>
      </c>
      <c r="DV60" s="4">
        <v>222</v>
      </c>
      <c r="DW60" s="4">
        <v>247</v>
      </c>
      <c r="DX60" s="4">
        <v>246</v>
      </c>
      <c r="DY60" s="4">
        <v>240</v>
      </c>
      <c r="DZ60" s="4">
        <v>225</v>
      </c>
      <c r="EA60" s="4">
        <v>225</v>
      </c>
      <c r="EB60" s="4">
        <v>218</v>
      </c>
      <c r="EC60" s="4">
        <v>228</v>
      </c>
      <c r="ED60" s="4">
        <v>220</v>
      </c>
      <c r="EE60" s="4">
        <v>306</v>
      </c>
      <c r="EF60" s="4">
        <v>349</v>
      </c>
      <c r="EG60" s="4">
        <v>319</v>
      </c>
      <c r="EH60" s="4">
        <v>319</v>
      </c>
      <c r="EI60" s="4">
        <v>317</v>
      </c>
      <c r="EJ60" s="4">
        <v>314</v>
      </c>
      <c r="EK60" s="4">
        <v>299</v>
      </c>
      <c r="EL60" s="4">
        <v>307</v>
      </c>
      <c r="EM60" s="4">
        <v>310</v>
      </c>
      <c r="EN60" s="4">
        <v>293</v>
      </c>
      <c r="EO60" s="4">
        <v>293</v>
      </c>
      <c r="EP60" s="4">
        <v>268</v>
      </c>
      <c r="EQ60" s="4">
        <v>266</v>
      </c>
      <c r="ER60" s="4">
        <v>263</v>
      </c>
      <c r="ES60" s="4">
        <v>281</v>
      </c>
      <c r="ET60" s="4">
        <v>272</v>
      </c>
      <c r="EU60" s="4">
        <v>265</v>
      </c>
      <c r="EV60" s="4">
        <v>265</v>
      </c>
      <c r="EW60" s="4">
        <v>250</v>
      </c>
      <c r="EX60" s="4">
        <v>262</v>
      </c>
      <c r="EY60" s="4">
        <v>254</v>
      </c>
      <c r="EZ60" s="4">
        <v>240</v>
      </c>
      <c r="FA60" s="4">
        <v>268</v>
      </c>
      <c r="FB60" s="4">
        <v>253</v>
      </c>
      <c r="FC60" s="4">
        <v>253</v>
      </c>
      <c r="FD60" s="4">
        <v>224</v>
      </c>
      <c r="FE60" s="4">
        <v>307</v>
      </c>
      <c r="FF60" s="4">
        <v>292</v>
      </c>
      <c r="FG60" s="4">
        <v>399</v>
      </c>
      <c r="FH60" s="4">
        <v>386</v>
      </c>
      <c r="FI60" s="4">
        <v>360</v>
      </c>
      <c r="FJ60" s="4">
        <v>360</v>
      </c>
      <c r="FK60" s="4">
        <v>345</v>
      </c>
      <c r="FL60" s="4">
        <v>348</v>
      </c>
      <c r="FM60" s="4">
        <v>354</v>
      </c>
      <c r="FN60" s="4">
        <v>379</v>
      </c>
      <c r="FO60" s="4">
        <v>311</v>
      </c>
      <c r="FP60" s="4">
        <v>246</v>
      </c>
      <c r="FQ60" s="4">
        <v>246</v>
      </c>
      <c r="FR60" s="4">
        <v>207</v>
      </c>
      <c r="FS60" s="4">
        <v>189</v>
      </c>
      <c r="FT60" s="4">
        <v>184</v>
      </c>
      <c r="FU60" s="4">
        <v>181</v>
      </c>
      <c r="FV60" s="4">
        <v>160</v>
      </c>
      <c r="FW60" s="4">
        <v>153</v>
      </c>
      <c r="FX60" s="4">
        <v>153</v>
      </c>
      <c r="FY60" s="4">
        <v>147</v>
      </c>
      <c r="FZ60" s="4">
        <v>153</v>
      </c>
      <c r="GA60" s="4">
        <v>156</v>
      </c>
      <c r="GB60" s="4">
        <v>187</v>
      </c>
      <c r="GC60" s="4">
        <v>182</v>
      </c>
      <c r="GD60" s="4">
        <v>171</v>
      </c>
      <c r="GE60" s="4">
        <v>171</v>
      </c>
      <c r="GF60" s="4">
        <v>173</v>
      </c>
      <c r="GG60" s="4">
        <v>200</v>
      </c>
      <c r="GH60" s="4">
        <v>211</v>
      </c>
      <c r="GI60" s="4">
        <v>206</v>
      </c>
      <c r="GJ60" s="4">
        <v>201</v>
      </c>
      <c r="GK60" s="4">
        <v>194</v>
      </c>
      <c r="GL60" s="4">
        <v>194</v>
      </c>
      <c r="GM60" s="4">
        <v>197</v>
      </c>
      <c r="GN60" s="4">
        <v>242</v>
      </c>
      <c r="GO60" s="4">
        <v>241</v>
      </c>
      <c r="GP60" s="4">
        <v>252</v>
      </c>
      <c r="GQ60" s="4">
        <v>249</v>
      </c>
      <c r="GR60" s="4">
        <v>231</v>
      </c>
      <c r="GS60" s="4">
        <v>231</v>
      </c>
      <c r="GT60" s="4">
        <v>245</v>
      </c>
      <c r="GU60" s="4">
        <v>253</v>
      </c>
      <c r="GV60" s="4">
        <v>246</v>
      </c>
      <c r="GW60" s="4">
        <v>245</v>
      </c>
      <c r="GX60" s="4">
        <v>277</v>
      </c>
      <c r="GY60" s="4">
        <v>264</v>
      </c>
      <c r="GZ60" s="4">
        <v>264</v>
      </c>
      <c r="HA60" s="4">
        <v>247</v>
      </c>
      <c r="HB60" s="4">
        <v>245</v>
      </c>
      <c r="HC60" s="4">
        <v>264</v>
      </c>
      <c r="HD60" s="4">
        <v>367</v>
      </c>
      <c r="HE60" s="4">
        <v>363</v>
      </c>
      <c r="HF60" s="4">
        <v>353</v>
      </c>
      <c r="HG60" s="4">
        <v>353</v>
      </c>
      <c r="HH60" s="4">
        <v>352</v>
      </c>
      <c r="HI60" s="4">
        <v>364</v>
      </c>
      <c r="HJ60" s="4">
        <v>384</v>
      </c>
      <c r="HK60" s="4">
        <v>393</v>
      </c>
      <c r="HL60" s="4">
        <v>404</v>
      </c>
      <c r="HM60" s="4">
        <v>383</v>
      </c>
      <c r="HN60" s="4">
        <v>383</v>
      </c>
      <c r="HO60" s="4">
        <v>396</v>
      </c>
      <c r="HP60" s="4">
        <v>392</v>
      </c>
      <c r="HQ60" s="4">
        <v>485</v>
      </c>
      <c r="HR60" s="4">
        <v>513</v>
      </c>
      <c r="HS60" s="4">
        <v>505</v>
      </c>
      <c r="HT60" s="4">
        <v>488</v>
      </c>
      <c r="HU60" s="4">
        <v>488</v>
      </c>
      <c r="HV60" s="4">
        <v>483</v>
      </c>
      <c r="HW60" s="4">
        <v>494</v>
      </c>
      <c r="HX60" s="4">
        <v>545</v>
      </c>
      <c r="HY60" s="4">
        <v>549</v>
      </c>
      <c r="HZ60" s="4">
        <v>543</v>
      </c>
      <c r="IA60" s="4">
        <v>531</v>
      </c>
      <c r="IB60" s="4">
        <v>531</v>
      </c>
      <c r="IC60" s="4">
        <v>547</v>
      </c>
      <c r="ID60" s="4">
        <v>555</v>
      </c>
      <c r="IE60" s="4">
        <v>542</v>
      </c>
      <c r="IF60" s="4">
        <v>586</v>
      </c>
      <c r="IG60" s="4">
        <v>571</v>
      </c>
      <c r="IH60" s="4">
        <v>555</v>
      </c>
      <c r="II60" s="4">
        <v>555</v>
      </c>
      <c r="IJ60" s="4">
        <v>556</v>
      </c>
      <c r="IK60" s="4">
        <v>558</v>
      </c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15"/>
    </row>
    <row r="61" spans="1:384" x14ac:dyDescent="0.6">
      <c r="A61" s="141" t="s">
        <v>70</v>
      </c>
      <c r="B61" s="301"/>
      <c r="C61" s="322"/>
      <c r="D61" s="299"/>
      <c r="E61" s="47">
        <v>28</v>
      </c>
      <c r="F61" s="294"/>
      <c r="G61" s="47" t="s">
        <v>53</v>
      </c>
      <c r="H61" s="46">
        <v>626</v>
      </c>
      <c r="I61" s="6">
        <f t="shared" si="64"/>
        <v>585</v>
      </c>
      <c r="J61" s="32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4">
        <v>585</v>
      </c>
      <c r="Q61" s="9">
        <v>0</v>
      </c>
      <c r="R61" s="7"/>
      <c r="S61" s="121">
        <v>86</v>
      </c>
      <c r="T61" s="4">
        <v>86</v>
      </c>
      <c r="U61" s="4">
        <v>84</v>
      </c>
      <c r="V61" s="4">
        <v>85</v>
      </c>
      <c r="W61" s="4">
        <v>85</v>
      </c>
      <c r="X61" s="4">
        <v>85</v>
      </c>
      <c r="Y61" s="4">
        <v>78</v>
      </c>
      <c r="Z61" s="4">
        <v>78</v>
      </c>
      <c r="AA61" s="4">
        <v>78</v>
      </c>
      <c r="AB61" s="4">
        <v>82</v>
      </c>
      <c r="AC61" s="4">
        <v>82</v>
      </c>
      <c r="AD61" s="4">
        <v>82</v>
      </c>
      <c r="AE61" s="4">
        <v>83</v>
      </c>
      <c r="AF61" s="4">
        <v>80</v>
      </c>
      <c r="AG61" s="4">
        <v>80</v>
      </c>
      <c r="AH61" s="4">
        <v>79</v>
      </c>
      <c r="AI61" s="4">
        <v>80</v>
      </c>
      <c r="AJ61" s="4">
        <v>84</v>
      </c>
      <c r="AK61" s="4">
        <v>88</v>
      </c>
      <c r="AL61" s="4">
        <v>89</v>
      </c>
      <c r="AM61" s="4">
        <v>88</v>
      </c>
      <c r="AN61" s="4">
        <v>88</v>
      </c>
      <c r="AO61" s="4">
        <v>89</v>
      </c>
      <c r="AP61" s="4">
        <v>89</v>
      </c>
      <c r="AQ61" s="4">
        <v>88</v>
      </c>
      <c r="AR61" s="4">
        <v>88</v>
      </c>
      <c r="AS61" s="4">
        <v>108</v>
      </c>
      <c r="AT61" s="4">
        <v>103</v>
      </c>
      <c r="AU61" s="4">
        <v>103</v>
      </c>
      <c r="AV61" s="4">
        <v>103</v>
      </c>
      <c r="AW61" s="4">
        <v>103</v>
      </c>
      <c r="AX61" s="4">
        <v>110</v>
      </c>
      <c r="AY61" s="4">
        <v>127</v>
      </c>
      <c r="AZ61" s="4">
        <v>153</v>
      </c>
      <c r="BA61" s="4">
        <v>146</v>
      </c>
      <c r="BB61" s="4">
        <v>146</v>
      </c>
      <c r="BC61" s="4">
        <v>145</v>
      </c>
      <c r="BD61" s="4">
        <v>147</v>
      </c>
      <c r="BE61" s="4">
        <v>144</v>
      </c>
      <c r="BF61" s="4">
        <v>140</v>
      </c>
      <c r="BG61" s="4">
        <v>133</v>
      </c>
      <c r="BH61" s="4">
        <v>133</v>
      </c>
      <c r="BI61" s="4">
        <v>133</v>
      </c>
      <c r="BJ61" s="4">
        <v>130</v>
      </c>
      <c r="BK61" s="4">
        <v>128</v>
      </c>
      <c r="BL61" s="4">
        <v>144</v>
      </c>
      <c r="BM61" s="4">
        <v>171</v>
      </c>
      <c r="BN61" s="4">
        <v>213</v>
      </c>
      <c r="BO61" s="4">
        <v>213</v>
      </c>
      <c r="BP61" s="4">
        <v>213</v>
      </c>
      <c r="BQ61" s="4">
        <v>213</v>
      </c>
      <c r="BR61" s="4">
        <v>216</v>
      </c>
      <c r="BS61" s="4">
        <v>215</v>
      </c>
      <c r="BT61" s="4">
        <v>214</v>
      </c>
      <c r="BU61" s="4">
        <v>214</v>
      </c>
      <c r="BV61" s="4">
        <v>210</v>
      </c>
      <c r="BW61" s="4">
        <v>210</v>
      </c>
      <c r="BX61" s="4">
        <v>208</v>
      </c>
      <c r="BY61" s="4">
        <v>207</v>
      </c>
      <c r="BZ61" s="4">
        <v>205</v>
      </c>
      <c r="CA61" s="4">
        <v>205</v>
      </c>
      <c r="CB61" s="4">
        <v>202</v>
      </c>
      <c r="CC61" s="4">
        <v>201</v>
      </c>
      <c r="CD61" s="4">
        <v>201</v>
      </c>
      <c r="CE61" s="4">
        <v>201</v>
      </c>
      <c r="CF61" s="4">
        <v>198</v>
      </c>
      <c r="CG61" s="4">
        <v>196</v>
      </c>
      <c r="CH61" s="4">
        <v>201</v>
      </c>
      <c r="CI61" s="4">
        <v>231</v>
      </c>
      <c r="CJ61" s="4">
        <v>221</v>
      </c>
      <c r="CK61" s="4">
        <v>221</v>
      </c>
      <c r="CL61" s="4">
        <v>221</v>
      </c>
      <c r="CM61" s="4">
        <v>219</v>
      </c>
      <c r="CN61" s="4">
        <v>216</v>
      </c>
      <c r="CO61" s="4">
        <v>217</v>
      </c>
      <c r="CP61" s="4">
        <v>227</v>
      </c>
      <c r="CQ61" s="4">
        <v>222</v>
      </c>
      <c r="CR61" s="4">
        <v>222</v>
      </c>
      <c r="CS61" s="4">
        <v>219</v>
      </c>
      <c r="CT61" s="4">
        <v>219</v>
      </c>
      <c r="CU61" s="4">
        <v>218</v>
      </c>
      <c r="CV61" s="4">
        <v>218</v>
      </c>
      <c r="CW61" s="4">
        <v>214</v>
      </c>
      <c r="CX61" s="4">
        <v>204</v>
      </c>
      <c r="CY61" s="4">
        <v>204</v>
      </c>
      <c r="CZ61" s="4">
        <v>205</v>
      </c>
      <c r="DA61" s="4">
        <v>201</v>
      </c>
      <c r="DB61" s="4">
        <v>201</v>
      </c>
      <c r="DC61" s="4">
        <v>206</v>
      </c>
      <c r="DD61" s="4">
        <v>203</v>
      </c>
      <c r="DE61" s="4">
        <v>204</v>
      </c>
      <c r="DF61" s="4">
        <v>204</v>
      </c>
      <c r="DG61" s="4">
        <v>207</v>
      </c>
      <c r="DH61" s="4">
        <v>196</v>
      </c>
      <c r="DI61" s="4">
        <v>194</v>
      </c>
      <c r="DJ61" s="4">
        <v>203</v>
      </c>
      <c r="DK61" s="4">
        <v>203</v>
      </c>
      <c r="DL61" s="4">
        <v>196</v>
      </c>
      <c r="DM61" s="4">
        <v>196</v>
      </c>
      <c r="DN61" s="4">
        <v>195</v>
      </c>
      <c r="DO61" s="4">
        <v>195</v>
      </c>
      <c r="DP61" s="4">
        <v>192</v>
      </c>
      <c r="DQ61" s="4">
        <v>194</v>
      </c>
      <c r="DR61" s="4">
        <v>195</v>
      </c>
      <c r="DS61" s="4">
        <v>194</v>
      </c>
      <c r="DT61" s="4">
        <v>194</v>
      </c>
      <c r="DU61" s="4">
        <v>190</v>
      </c>
      <c r="DV61" s="4">
        <v>193</v>
      </c>
      <c r="DW61" s="4">
        <v>189</v>
      </c>
      <c r="DX61" s="4">
        <v>187</v>
      </c>
      <c r="DY61" s="4">
        <v>174</v>
      </c>
      <c r="DZ61" s="4">
        <v>166</v>
      </c>
      <c r="EA61" s="4">
        <v>166</v>
      </c>
      <c r="EB61" s="4">
        <v>154</v>
      </c>
      <c r="EC61" s="4">
        <v>145</v>
      </c>
      <c r="ED61" s="4">
        <v>141</v>
      </c>
      <c r="EE61" s="4">
        <v>141</v>
      </c>
      <c r="EF61" s="4">
        <v>143</v>
      </c>
      <c r="EG61" s="4">
        <v>137</v>
      </c>
      <c r="EH61" s="4">
        <v>137</v>
      </c>
      <c r="EI61" s="4">
        <v>133</v>
      </c>
      <c r="EJ61" s="4">
        <v>132</v>
      </c>
      <c r="EK61" s="4">
        <v>129</v>
      </c>
      <c r="EL61" s="4">
        <v>122</v>
      </c>
      <c r="EM61" s="4">
        <v>134</v>
      </c>
      <c r="EN61" s="4">
        <v>128</v>
      </c>
      <c r="EO61" s="4">
        <v>128</v>
      </c>
      <c r="EP61" s="4">
        <v>122</v>
      </c>
      <c r="EQ61" s="4">
        <v>127</v>
      </c>
      <c r="ER61" s="4">
        <v>124</v>
      </c>
      <c r="ES61" s="4">
        <v>138</v>
      </c>
      <c r="ET61" s="4">
        <v>136</v>
      </c>
      <c r="EU61" s="4">
        <v>132</v>
      </c>
      <c r="EV61" s="4">
        <v>132</v>
      </c>
      <c r="EW61" s="4">
        <v>128</v>
      </c>
      <c r="EX61" s="4">
        <v>126</v>
      </c>
      <c r="EY61" s="4">
        <v>124</v>
      </c>
      <c r="EZ61" s="4">
        <v>116</v>
      </c>
      <c r="FA61" s="4">
        <v>112</v>
      </c>
      <c r="FB61" s="4">
        <v>111</v>
      </c>
      <c r="FC61" s="4">
        <v>111</v>
      </c>
      <c r="FD61" s="4">
        <v>109</v>
      </c>
      <c r="FE61" s="4">
        <v>106</v>
      </c>
      <c r="FF61" s="4">
        <v>103</v>
      </c>
      <c r="FG61" s="4">
        <v>106</v>
      </c>
      <c r="FH61" s="4">
        <v>160</v>
      </c>
      <c r="FI61" s="4">
        <v>156</v>
      </c>
      <c r="FJ61" s="4">
        <v>156</v>
      </c>
      <c r="FK61" s="4">
        <v>173</v>
      </c>
      <c r="FL61" s="4">
        <v>192</v>
      </c>
      <c r="FM61" s="4">
        <v>180</v>
      </c>
      <c r="FN61" s="4">
        <v>178</v>
      </c>
      <c r="FO61" s="4">
        <v>171</v>
      </c>
      <c r="FP61" s="4">
        <v>157</v>
      </c>
      <c r="FQ61" s="4">
        <v>157</v>
      </c>
      <c r="FR61" s="4">
        <v>137</v>
      </c>
      <c r="FS61" s="4">
        <v>128</v>
      </c>
      <c r="FT61" s="4">
        <v>122</v>
      </c>
      <c r="FU61" s="4">
        <v>121</v>
      </c>
      <c r="FV61" s="4">
        <v>104</v>
      </c>
      <c r="FW61" s="4">
        <v>100</v>
      </c>
      <c r="FX61" s="4">
        <v>100</v>
      </c>
      <c r="FY61" s="4">
        <v>96</v>
      </c>
      <c r="FZ61" s="4">
        <v>96</v>
      </c>
      <c r="GA61" s="4">
        <v>95</v>
      </c>
      <c r="GB61" s="4">
        <v>124</v>
      </c>
      <c r="GC61" s="4">
        <v>139</v>
      </c>
      <c r="GD61" s="4">
        <v>138</v>
      </c>
      <c r="GE61" s="4">
        <v>138</v>
      </c>
      <c r="GF61" s="4">
        <v>135</v>
      </c>
      <c r="GG61" s="4">
        <v>135</v>
      </c>
      <c r="GH61" s="4">
        <v>134</v>
      </c>
      <c r="GI61" s="4">
        <v>133</v>
      </c>
      <c r="GJ61" s="4">
        <v>130</v>
      </c>
      <c r="GK61" s="4">
        <v>123</v>
      </c>
      <c r="GL61" s="4">
        <v>123</v>
      </c>
      <c r="GM61" s="4">
        <v>120</v>
      </c>
      <c r="GN61" s="4">
        <v>118</v>
      </c>
      <c r="GO61" s="4">
        <v>123</v>
      </c>
      <c r="GP61" s="4">
        <v>123</v>
      </c>
      <c r="GQ61" s="4">
        <v>118</v>
      </c>
      <c r="GR61" s="4">
        <v>115</v>
      </c>
      <c r="GS61" s="4">
        <v>115</v>
      </c>
      <c r="GT61" s="4">
        <v>136</v>
      </c>
      <c r="GU61" s="4">
        <v>133</v>
      </c>
      <c r="GV61" s="4">
        <v>134</v>
      </c>
      <c r="GW61" s="4">
        <v>134</v>
      </c>
      <c r="GX61" s="4">
        <v>129</v>
      </c>
      <c r="GY61" s="4">
        <v>127</v>
      </c>
      <c r="GZ61" s="4">
        <v>127</v>
      </c>
      <c r="HA61" s="4">
        <v>126</v>
      </c>
      <c r="HB61" s="4">
        <v>159</v>
      </c>
      <c r="HC61" s="4">
        <v>159</v>
      </c>
      <c r="HD61" s="4">
        <v>158</v>
      </c>
      <c r="HE61" s="4">
        <v>155</v>
      </c>
      <c r="HF61" s="4">
        <v>154</v>
      </c>
      <c r="HG61" s="4">
        <v>154</v>
      </c>
      <c r="HH61" s="4">
        <v>154</v>
      </c>
      <c r="HI61" s="4">
        <v>231</v>
      </c>
      <c r="HJ61" s="4">
        <v>238</v>
      </c>
      <c r="HK61" s="4">
        <v>241</v>
      </c>
      <c r="HL61" s="4">
        <v>252</v>
      </c>
      <c r="HM61" s="4">
        <v>240</v>
      </c>
      <c r="HN61" s="4">
        <v>240</v>
      </c>
      <c r="HO61" s="4">
        <v>257</v>
      </c>
      <c r="HP61" s="4">
        <v>274</v>
      </c>
      <c r="HQ61" s="4">
        <v>270</v>
      </c>
      <c r="HR61" s="4">
        <v>319</v>
      </c>
      <c r="HS61" s="4">
        <v>318</v>
      </c>
      <c r="HT61" s="4">
        <v>318</v>
      </c>
      <c r="HU61" s="4">
        <v>318</v>
      </c>
      <c r="HV61" s="4">
        <v>317</v>
      </c>
      <c r="HW61" s="4">
        <v>328</v>
      </c>
      <c r="HX61" s="4">
        <v>327</v>
      </c>
      <c r="HY61" s="4">
        <v>307</v>
      </c>
      <c r="HZ61" s="4">
        <v>353</v>
      </c>
      <c r="IA61" s="4">
        <v>353</v>
      </c>
      <c r="IB61" s="4">
        <v>353</v>
      </c>
      <c r="IC61" s="4">
        <v>356</v>
      </c>
      <c r="ID61" s="4">
        <v>356</v>
      </c>
      <c r="IE61" s="4">
        <v>359</v>
      </c>
      <c r="IF61" s="4">
        <v>361</v>
      </c>
      <c r="IG61" s="4">
        <v>347</v>
      </c>
      <c r="IH61" s="4">
        <v>343</v>
      </c>
      <c r="II61" s="4">
        <v>343</v>
      </c>
      <c r="IJ61" s="4">
        <v>345</v>
      </c>
      <c r="IK61" s="4">
        <v>359</v>
      </c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15"/>
    </row>
    <row r="62" spans="1:384" x14ac:dyDescent="0.6">
      <c r="A62" s="141" t="s">
        <v>70</v>
      </c>
      <c r="B62" s="301"/>
      <c r="C62" s="322"/>
      <c r="D62" s="300" t="s">
        <v>18</v>
      </c>
      <c r="E62" s="47">
        <v>23</v>
      </c>
      <c r="F62" s="294"/>
      <c r="G62" s="47">
        <v>27</v>
      </c>
      <c r="H62" s="46">
        <v>626</v>
      </c>
      <c r="I62" s="6">
        <f t="shared" si="64"/>
        <v>627</v>
      </c>
      <c r="J62" s="32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4">
        <v>627</v>
      </c>
      <c r="Q62" s="9">
        <v>0</v>
      </c>
      <c r="R62" s="7"/>
      <c r="S62" s="121">
        <v>306</v>
      </c>
      <c r="T62" s="4">
        <v>306</v>
      </c>
      <c r="U62" s="4">
        <v>298</v>
      </c>
      <c r="V62" s="4">
        <v>310</v>
      </c>
      <c r="W62" s="4">
        <v>325</v>
      </c>
      <c r="X62" s="4">
        <v>320</v>
      </c>
      <c r="Y62" s="4">
        <v>300</v>
      </c>
      <c r="Z62" s="4">
        <v>300</v>
      </c>
      <c r="AA62" s="4">
        <v>303</v>
      </c>
      <c r="AB62" s="4">
        <v>314</v>
      </c>
      <c r="AC62" s="4">
        <v>314</v>
      </c>
      <c r="AD62" s="4">
        <v>316</v>
      </c>
      <c r="AE62" s="4">
        <v>321</v>
      </c>
      <c r="AF62" s="4">
        <v>318</v>
      </c>
      <c r="AG62" s="4">
        <v>318</v>
      </c>
      <c r="AH62" s="4">
        <v>330</v>
      </c>
      <c r="AI62" s="4">
        <v>333</v>
      </c>
      <c r="AJ62" s="4">
        <v>330</v>
      </c>
      <c r="AK62" s="4">
        <v>348</v>
      </c>
      <c r="AL62" s="4">
        <v>369</v>
      </c>
      <c r="AM62" s="4">
        <v>363</v>
      </c>
      <c r="AN62" s="4">
        <v>363</v>
      </c>
      <c r="AO62" s="4">
        <v>362</v>
      </c>
      <c r="AP62" s="4">
        <v>362</v>
      </c>
      <c r="AQ62" s="4">
        <v>359</v>
      </c>
      <c r="AR62" s="4">
        <v>359</v>
      </c>
      <c r="AS62" s="4">
        <v>378</v>
      </c>
      <c r="AT62" s="4">
        <v>365</v>
      </c>
      <c r="AU62" s="4">
        <v>365</v>
      </c>
      <c r="AV62" s="4">
        <v>363</v>
      </c>
      <c r="AW62" s="4">
        <v>375</v>
      </c>
      <c r="AX62" s="4">
        <v>388</v>
      </c>
      <c r="AY62" s="4">
        <v>390</v>
      </c>
      <c r="AZ62" s="4">
        <v>389</v>
      </c>
      <c r="BA62" s="4">
        <v>386</v>
      </c>
      <c r="BB62" s="4">
        <v>386</v>
      </c>
      <c r="BC62" s="4">
        <v>385</v>
      </c>
      <c r="BD62" s="4">
        <v>395</v>
      </c>
      <c r="BE62" s="4">
        <v>418</v>
      </c>
      <c r="BF62" s="4">
        <v>409</v>
      </c>
      <c r="BG62" s="4">
        <v>402</v>
      </c>
      <c r="BH62" s="4">
        <v>402</v>
      </c>
      <c r="BI62" s="4">
        <v>402</v>
      </c>
      <c r="BJ62" s="4">
        <v>398</v>
      </c>
      <c r="BK62" s="4">
        <v>398</v>
      </c>
      <c r="BL62" s="4">
        <v>405</v>
      </c>
      <c r="BM62" s="4">
        <v>423</v>
      </c>
      <c r="BN62" s="4">
        <v>432</v>
      </c>
      <c r="BO62" s="4">
        <v>425</v>
      </c>
      <c r="BP62" s="4">
        <v>425</v>
      </c>
      <c r="BQ62" s="4">
        <v>425</v>
      </c>
      <c r="BR62" s="4">
        <v>430</v>
      </c>
      <c r="BS62" s="4">
        <v>430</v>
      </c>
      <c r="BT62" s="4">
        <v>454</v>
      </c>
      <c r="BU62" s="4">
        <v>447</v>
      </c>
      <c r="BV62" s="4">
        <v>441</v>
      </c>
      <c r="BW62" s="4">
        <v>441</v>
      </c>
      <c r="BX62" s="4">
        <v>436</v>
      </c>
      <c r="BY62" s="4">
        <v>436</v>
      </c>
      <c r="BZ62" s="4">
        <v>426</v>
      </c>
      <c r="CA62" s="4">
        <v>425</v>
      </c>
      <c r="CB62" s="4">
        <v>414</v>
      </c>
      <c r="CC62" s="4">
        <v>399</v>
      </c>
      <c r="CD62" s="4">
        <v>399</v>
      </c>
      <c r="CE62" s="4">
        <v>394</v>
      </c>
      <c r="CF62" s="4">
        <v>404</v>
      </c>
      <c r="CG62" s="4">
        <v>386</v>
      </c>
      <c r="CH62" s="4">
        <v>373</v>
      </c>
      <c r="CI62" s="4">
        <v>387</v>
      </c>
      <c r="CJ62" s="4">
        <v>375</v>
      </c>
      <c r="CK62" s="4">
        <v>375</v>
      </c>
      <c r="CL62" s="4">
        <v>365</v>
      </c>
      <c r="CM62" s="4">
        <v>367</v>
      </c>
      <c r="CN62" s="4">
        <v>387</v>
      </c>
      <c r="CO62" s="4">
        <v>380</v>
      </c>
      <c r="CP62" s="4">
        <v>383</v>
      </c>
      <c r="CQ62" s="4">
        <v>360</v>
      </c>
      <c r="CR62" s="4">
        <v>360</v>
      </c>
      <c r="CS62" s="4">
        <v>375</v>
      </c>
      <c r="CT62" s="4">
        <v>381</v>
      </c>
      <c r="CU62" s="4">
        <v>401</v>
      </c>
      <c r="CV62" s="4">
        <v>433</v>
      </c>
      <c r="CW62" s="4">
        <v>431</v>
      </c>
      <c r="CX62" s="4">
        <v>424</v>
      </c>
      <c r="CY62" s="4">
        <v>424</v>
      </c>
      <c r="CZ62" s="4">
        <v>418</v>
      </c>
      <c r="DA62" s="4">
        <v>429</v>
      </c>
      <c r="DB62" s="4">
        <v>436</v>
      </c>
      <c r="DC62" s="4">
        <v>449</v>
      </c>
      <c r="DD62" s="4">
        <v>461</v>
      </c>
      <c r="DE62" s="4">
        <v>458</v>
      </c>
      <c r="DF62" s="4">
        <v>458</v>
      </c>
      <c r="DG62" s="4">
        <v>449</v>
      </c>
      <c r="DH62" s="4">
        <v>460</v>
      </c>
      <c r="DI62" s="4">
        <v>462</v>
      </c>
      <c r="DJ62" s="4">
        <v>457</v>
      </c>
      <c r="DK62" s="4">
        <v>465</v>
      </c>
      <c r="DL62" s="4">
        <v>452</v>
      </c>
      <c r="DM62" s="4">
        <v>452</v>
      </c>
      <c r="DN62" s="4">
        <v>444</v>
      </c>
      <c r="DO62" s="4">
        <v>458</v>
      </c>
      <c r="DP62" s="4">
        <v>443</v>
      </c>
      <c r="DQ62" s="4">
        <v>476</v>
      </c>
      <c r="DR62" s="4">
        <v>471</v>
      </c>
      <c r="DS62" s="4">
        <v>457</v>
      </c>
      <c r="DT62" s="4">
        <v>457</v>
      </c>
      <c r="DU62" s="4">
        <v>451</v>
      </c>
      <c r="DV62" s="4">
        <v>462</v>
      </c>
      <c r="DW62" s="4">
        <v>565</v>
      </c>
      <c r="DX62" s="4">
        <v>564</v>
      </c>
      <c r="DY62" s="4">
        <v>544</v>
      </c>
      <c r="DZ62" s="4">
        <v>528</v>
      </c>
      <c r="EA62" s="4">
        <v>528</v>
      </c>
      <c r="EB62" s="4">
        <v>515</v>
      </c>
      <c r="EC62" s="4">
        <v>490</v>
      </c>
      <c r="ED62" s="4">
        <v>488</v>
      </c>
      <c r="EE62" s="4">
        <v>498</v>
      </c>
      <c r="EF62" s="4">
        <v>498</v>
      </c>
      <c r="EG62" s="4">
        <v>482</v>
      </c>
      <c r="EH62" s="4">
        <v>482</v>
      </c>
      <c r="EI62" s="4">
        <v>469</v>
      </c>
      <c r="EJ62" s="4">
        <v>511</v>
      </c>
      <c r="EK62" s="4">
        <v>502</v>
      </c>
      <c r="EL62" s="4">
        <v>508</v>
      </c>
      <c r="EM62" s="4">
        <v>497</v>
      </c>
      <c r="EN62" s="4">
        <v>462</v>
      </c>
      <c r="EO62" s="4">
        <v>462</v>
      </c>
      <c r="EP62" s="4">
        <v>437</v>
      </c>
      <c r="EQ62" s="4">
        <v>468</v>
      </c>
      <c r="ER62" s="4">
        <v>451</v>
      </c>
      <c r="ES62" s="4">
        <v>452</v>
      </c>
      <c r="ET62" s="4">
        <v>471</v>
      </c>
      <c r="EU62" s="4">
        <v>456</v>
      </c>
      <c r="EV62" s="4">
        <v>456</v>
      </c>
      <c r="EW62" s="4">
        <v>449</v>
      </c>
      <c r="EX62" s="4">
        <v>465</v>
      </c>
      <c r="EY62" s="4">
        <v>453</v>
      </c>
      <c r="EZ62" s="4">
        <v>459</v>
      </c>
      <c r="FA62" s="4">
        <v>456</v>
      </c>
      <c r="FB62" s="4">
        <v>425</v>
      </c>
      <c r="FC62" s="4">
        <v>425</v>
      </c>
      <c r="FD62" s="4">
        <v>396</v>
      </c>
      <c r="FE62" s="4">
        <v>397</v>
      </c>
      <c r="FF62" s="4">
        <v>456</v>
      </c>
      <c r="FG62" s="4">
        <v>485</v>
      </c>
      <c r="FH62" s="4">
        <v>481</v>
      </c>
      <c r="FI62" s="4">
        <v>415</v>
      </c>
      <c r="FJ62" s="4">
        <v>415</v>
      </c>
      <c r="FK62" s="4">
        <v>393</v>
      </c>
      <c r="FL62" s="4">
        <v>401</v>
      </c>
      <c r="FM62" s="4">
        <v>392</v>
      </c>
      <c r="FN62" s="4">
        <v>436</v>
      </c>
      <c r="FO62" s="4">
        <v>411</v>
      </c>
      <c r="FP62" s="4">
        <v>360</v>
      </c>
      <c r="FQ62" s="4">
        <v>360</v>
      </c>
      <c r="FR62" s="4">
        <v>335</v>
      </c>
      <c r="FS62" s="4">
        <v>356</v>
      </c>
      <c r="FT62" s="4">
        <v>412</v>
      </c>
      <c r="FU62" s="4">
        <v>406</v>
      </c>
      <c r="FV62" s="4">
        <v>377</v>
      </c>
      <c r="FW62" s="4">
        <v>365</v>
      </c>
      <c r="FX62" s="4">
        <v>365</v>
      </c>
      <c r="FY62" s="4">
        <v>365</v>
      </c>
      <c r="FZ62" s="4">
        <v>367</v>
      </c>
      <c r="GA62" s="4">
        <v>363</v>
      </c>
      <c r="GB62" s="4">
        <v>479</v>
      </c>
      <c r="GC62" s="4">
        <v>487</v>
      </c>
      <c r="GD62" s="4">
        <v>445</v>
      </c>
      <c r="GE62" s="4">
        <v>445</v>
      </c>
      <c r="GF62" s="4">
        <v>433</v>
      </c>
      <c r="GG62" s="4">
        <v>426</v>
      </c>
      <c r="GH62" s="4">
        <v>426</v>
      </c>
      <c r="GI62" s="4">
        <v>429</v>
      </c>
      <c r="GJ62" s="4">
        <v>416</v>
      </c>
      <c r="GK62" s="4">
        <v>403</v>
      </c>
      <c r="GL62" s="4">
        <v>403</v>
      </c>
      <c r="GM62" s="4">
        <v>413</v>
      </c>
      <c r="GN62" s="4">
        <v>424</v>
      </c>
      <c r="GO62" s="4">
        <v>416</v>
      </c>
      <c r="GP62" s="4">
        <v>462</v>
      </c>
      <c r="GQ62" s="4">
        <v>477</v>
      </c>
      <c r="GR62" s="4">
        <v>470</v>
      </c>
      <c r="GS62" s="4">
        <v>470</v>
      </c>
      <c r="GT62" s="4">
        <v>471</v>
      </c>
      <c r="GU62" s="4">
        <v>483</v>
      </c>
      <c r="GV62" s="4">
        <v>480</v>
      </c>
      <c r="GW62" s="4">
        <v>480</v>
      </c>
      <c r="GX62" s="4">
        <v>492</v>
      </c>
      <c r="GY62" s="4">
        <v>486</v>
      </c>
      <c r="GZ62" s="4">
        <v>486</v>
      </c>
      <c r="HA62" s="4">
        <v>472</v>
      </c>
      <c r="HB62" s="4">
        <v>474</v>
      </c>
      <c r="HC62" s="4">
        <v>475</v>
      </c>
      <c r="HD62" s="4">
        <v>512</v>
      </c>
      <c r="HE62" s="4">
        <v>499</v>
      </c>
      <c r="HF62" s="4">
        <v>469</v>
      </c>
      <c r="HG62" s="4">
        <v>469</v>
      </c>
      <c r="HH62" s="4">
        <v>534</v>
      </c>
      <c r="HI62" s="4">
        <v>534</v>
      </c>
      <c r="HJ62" s="4">
        <v>525</v>
      </c>
      <c r="HK62" s="4">
        <v>521</v>
      </c>
      <c r="HL62" s="4">
        <v>531</v>
      </c>
      <c r="HM62" s="4">
        <v>521</v>
      </c>
      <c r="HN62" s="4">
        <v>521</v>
      </c>
      <c r="HO62" s="4">
        <v>535</v>
      </c>
      <c r="HP62" s="4">
        <v>562</v>
      </c>
      <c r="HQ62" s="4">
        <v>569</v>
      </c>
      <c r="HR62" s="4">
        <v>572</v>
      </c>
      <c r="HS62" s="4">
        <v>563</v>
      </c>
      <c r="HT62" s="4">
        <v>552</v>
      </c>
      <c r="HU62" s="4">
        <v>552</v>
      </c>
      <c r="HV62" s="4">
        <v>553</v>
      </c>
      <c r="HW62" s="4">
        <v>551</v>
      </c>
      <c r="HX62" s="4">
        <v>558</v>
      </c>
      <c r="HY62" s="4">
        <v>559</v>
      </c>
      <c r="HZ62" s="4">
        <v>551</v>
      </c>
      <c r="IA62" s="4">
        <v>540</v>
      </c>
      <c r="IB62" s="4">
        <v>540</v>
      </c>
      <c r="IC62" s="4">
        <v>575</v>
      </c>
      <c r="ID62" s="4">
        <v>575</v>
      </c>
      <c r="IE62" s="4">
        <v>579</v>
      </c>
      <c r="IF62" s="4">
        <v>596</v>
      </c>
      <c r="IG62" s="4">
        <v>591</v>
      </c>
      <c r="IH62" s="4">
        <v>568</v>
      </c>
      <c r="II62" s="4">
        <v>568</v>
      </c>
      <c r="IJ62" s="4">
        <v>569</v>
      </c>
      <c r="IK62" s="4">
        <v>570</v>
      </c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15"/>
    </row>
    <row r="63" spans="1:384" x14ac:dyDescent="0.6">
      <c r="A63" s="141" t="s">
        <v>70</v>
      </c>
      <c r="B63" s="301"/>
      <c r="C63" s="322"/>
      <c r="D63" s="299"/>
      <c r="E63" s="47">
        <v>29</v>
      </c>
      <c r="F63" s="294"/>
      <c r="G63" s="47" t="s">
        <v>52</v>
      </c>
      <c r="H63" s="46">
        <v>626</v>
      </c>
      <c r="I63" s="6">
        <f t="shared" si="64"/>
        <v>291</v>
      </c>
      <c r="J63" s="32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4">
        <v>291</v>
      </c>
      <c r="Q63" s="9">
        <v>0</v>
      </c>
      <c r="R63" s="7"/>
      <c r="S63" s="121">
        <v>43</v>
      </c>
      <c r="T63" s="4">
        <v>43</v>
      </c>
      <c r="U63" s="4">
        <v>43</v>
      </c>
      <c r="V63" s="4">
        <v>42</v>
      </c>
      <c r="W63" s="4">
        <v>42</v>
      </c>
      <c r="X63" s="4">
        <v>41</v>
      </c>
      <c r="Y63" s="4">
        <v>40</v>
      </c>
      <c r="Z63" s="4">
        <v>40</v>
      </c>
      <c r="AA63" s="4">
        <v>39</v>
      </c>
      <c r="AB63" s="4">
        <v>39</v>
      </c>
      <c r="AC63" s="4">
        <v>39</v>
      </c>
      <c r="AD63" s="4">
        <v>38</v>
      </c>
      <c r="AE63" s="4">
        <v>36</v>
      </c>
      <c r="AF63" s="4">
        <v>35</v>
      </c>
      <c r="AG63" s="4">
        <v>35</v>
      </c>
      <c r="AH63" s="4">
        <v>34</v>
      </c>
      <c r="AI63" s="4">
        <v>63</v>
      </c>
      <c r="AJ63" s="4">
        <v>72</v>
      </c>
      <c r="AK63" s="4">
        <v>79</v>
      </c>
      <c r="AL63" s="4">
        <v>78</v>
      </c>
      <c r="AM63" s="4">
        <v>71</v>
      </c>
      <c r="AN63" s="4">
        <v>71</v>
      </c>
      <c r="AO63" s="4">
        <v>68</v>
      </c>
      <c r="AP63" s="4">
        <v>68</v>
      </c>
      <c r="AQ63" s="4">
        <v>71</v>
      </c>
      <c r="AR63" s="4">
        <v>71</v>
      </c>
      <c r="AS63" s="4">
        <v>71</v>
      </c>
      <c r="AT63" s="4">
        <v>68</v>
      </c>
      <c r="AU63" s="4">
        <v>68</v>
      </c>
      <c r="AV63" s="4">
        <v>68</v>
      </c>
      <c r="AW63" s="4">
        <v>73</v>
      </c>
      <c r="AX63" s="4">
        <v>73</v>
      </c>
      <c r="AY63" s="4">
        <v>73</v>
      </c>
      <c r="AZ63" s="4">
        <v>71</v>
      </c>
      <c r="BA63" s="4">
        <v>57</v>
      </c>
      <c r="BB63" s="4">
        <v>57</v>
      </c>
      <c r="BC63" s="4">
        <v>57</v>
      </c>
      <c r="BD63" s="4">
        <v>71</v>
      </c>
      <c r="BE63" s="4">
        <v>100</v>
      </c>
      <c r="BF63" s="4">
        <v>100</v>
      </c>
      <c r="BG63" s="4">
        <v>99</v>
      </c>
      <c r="BH63" s="4">
        <v>99</v>
      </c>
      <c r="BI63" s="4">
        <v>99</v>
      </c>
      <c r="BJ63" s="4">
        <v>99</v>
      </c>
      <c r="BK63" s="4">
        <v>99</v>
      </c>
      <c r="BL63" s="4">
        <v>100</v>
      </c>
      <c r="BM63" s="4">
        <v>101</v>
      </c>
      <c r="BN63" s="4">
        <v>123</v>
      </c>
      <c r="BO63" s="4">
        <v>123</v>
      </c>
      <c r="BP63" s="4">
        <v>123</v>
      </c>
      <c r="BQ63" s="4">
        <v>123</v>
      </c>
      <c r="BR63" s="4">
        <v>123</v>
      </c>
      <c r="BS63" s="4">
        <v>121</v>
      </c>
      <c r="BT63" s="4">
        <v>127</v>
      </c>
      <c r="BU63" s="4">
        <v>127</v>
      </c>
      <c r="BV63" s="4">
        <v>126</v>
      </c>
      <c r="BW63" s="4">
        <v>126</v>
      </c>
      <c r="BX63" s="4">
        <v>126</v>
      </c>
      <c r="BY63" s="4">
        <v>126</v>
      </c>
      <c r="BZ63" s="4">
        <v>124</v>
      </c>
      <c r="CA63" s="4">
        <v>124</v>
      </c>
      <c r="CB63" s="4">
        <v>119</v>
      </c>
      <c r="CC63" s="4">
        <v>119</v>
      </c>
      <c r="CD63" s="4">
        <v>119</v>
      </c>
      <c r="CE63" s="4">
        <v>118</v>
      </c>
      <c r="CF63" s="4">
        <v>117</v>
      </c>
      <c r="CG63" s="4">
        <v>115</v>
      </c>
      <c r="CH63" s="4">
        <v>119</v>
      </c>
      <c r="CI63" s="4">
        <v>150</v>
      </c>
      <c r="CJ63" s="4">
        <v>146</v>
      </c>
      <c r="CK63" s="4">
        <v>146</v>
      </c>
      <c r="CL63" s="4">
        <v>144</v>
      </c>
      <c r="CM63" s="4">
        <v>133</v>
      </c>
      <c r="CN63" s="4">
        <v>133</v>
      </c>
      <c r="CO63" s="4">
        <v>133</v>
      </c>
      <c r="CP63" s="4">
        <v>144</v>
      </c>
      <c r="CQ63" s="4">
        <v>142</v>
      </c>
      <c r="CR63" s="4">
        <v>142</v>
      </c>
      <c r="CS63" s="4">
        <v>136</v>
      </c>
      <c r="CT63" s="4">
        <v>136</v>
      </c>
      <c r="CU63" s="4">
        <v>135</v>
      </c>
      <c r="CV63" s="4">
        <v>139</v>
      </c>
      <c r="CW63" s="4">
        <v>139</v>
      </c>
      <c r="CX63" s="4">
        <v>140</v>
      </c>
      <c r="CY63" s="4">
        <v>140</v>
      </c>
      <c r="CZ63" s="4">
        <v>139</v>
      </c>
      <c r="DA63" s="4">
        <v>137</v>
      </c>
      <c r="DB63" s="4">
        <v>136</v>
      </c>
      <c r="DC63" s="4">
        <v>129</v>
      </c>
      <c r="DD63" s="4">
        <v>129</v>
      </c>
      <c r="DE63" s="4">
        <v>124</v>
      </c>
      <c r="DF63" s="4">
        <v>124</v>
      </c>
      <c r="DG63" s="4">
        <v>136</v>
      </c>
      <c r="DH63" s="4">
        <v>128</v>
      </c>
      <c r="DI63" s="4">
        <v>130</v>
      </c>
      <c r="DJ63" s="4">
        <v>129</v>
      </c>
      <c r="DK63" s="4">
        <v>127</v>
      </c>
      <c r="DL63" s="4">
        <v>122</v>
      </c>
      <c r="DM63" s="4">
        <v>122</v>
      </c>
      <c r="DN63" s="4">
        <v>122</v>
      </c>
      <c r="DO63" s="4">
        <v>122</v>
      </c>
      <c r="DP63" s="4">
        <v>122</v>
      </c>
      <c r="DQ63" s="4">
        <v>123</v>
      </c>
      <c r="DR63" s="4">
        <v>134</v>
      </c>
      <c r="DS63" s="4">
        <v>129</v>
      </c>
      <c r="DT63" s="4">
        <v>129</v>
      </c>
      <c r="DU63" s="4">
        <v>124</v>
      </c>
      <c r="DV63" s="4">
        <v>119</v>
      </c>
      <c r="DW63" s="4">
        <v>117</v>
      </c>
      <c r="DX63" s="4">
        <v>115</v>
      </c>
      <c r="DY63" s="4">
        <v>111</v>
      </c>
      <c r="DZ63" s="4">
        <v>110</v>
      </c>
      <c r="EA63" s="4">
        <v>110</v>
      </c>
      <c r="EB63" s="4">
        <v>106</v>
      </c>
      <c r="EC63" s="4">
        <v>98</v>
      </c>
      <c r="ED63" s="4">
        <v>96</v>
      </c>
      <c r="EE63" s="4">
        <v>98</v>
      </c>
      <c r="EF63" s="4">
        <v>98</v>
      </c>
      <c r="EG63" s="4">
        <v>94</v>
      </c>
      <c r="EH63" s="4">
        <v>94</v>
      </c>
      <c r="EI63" s="4">
        <v>98</v>
      </c>
      <c r="EJ63" s="4">
        <v>89</v>
      </c>
      <c r="EK63" s="4">
        <v>88</v>
      </c>
      <c r="EL63" s="4">
        <v>88</v>
      </c>
      <c r="EM63" s="4">
        <v>86</v>
      </c>
      <c r="EN63" s="4">
        <v>82</v>
      </c>
      <c r="EO63" s="4">
        <v>82</v>
      </c>
      <c r="EP63" s="4">
        <v>82</v>
      </c>
      <c r="EQ63" s="4">
        <v>94</v>
      </c>
      <c r="ER63" s="4">
        <v>86</v>
      </c>
      <c r="ES63" s="4">
        <v>86</v>
      </c>
      <c r="ET63" s="4">
        <v>84</v>
      </c>
      <c r="EU63" s="4">
        <v>82</v>
      </c>
      <c r="EV63" s="4">
        <v>82</v>
      </c>
      <c r="EW63" s="4">
        <v>83</v>
      </c>
      <c r="EX63" s="4">
        <v>80</v>
      </c>
      <c r="EY63" s="4">
        <v>80</v>
      </c>
      <c r="EZ63" s="4">
        <v>79</v>
      </c>
      <c r="FA63" s="4">
        <v>82</v>
      </c>
      <c r="FB63" s="4">
        <v>82</v>
      </c>
      <c r="FC63" s="4">
        <v>82</v>
      </c>
      <c r="FD63" s="4">
        <v>84</v>
      </c>
      <c r="FE63" s="4">
        <v>87</v>
      </c>
      <c r="FF63" s="4">
        <v>85</v>
      </c>
      <c r="FG63" s="4">
        <v>92</v>
      </c>
      <c r="FH63" s="4">
        <v>113</v>
      </c>
      <c r="FI63" s="4">
        <v>107</v>
      </c>
      <c r="FJ63" s="4">
        <v>107</v>
      </c>
      <c r="FK63" s="4">
        <v>102</v>
      </c>
      <c r="FL63" s="4">
        <v>102</v>
      </c>
      <c r="FM63" s="4">
        <v>110</v>
      </c>
      <c r="FN63" s="4">
        <v>104</v>
      </c>
      <c r="FO63" s="4">
        <v>94</v>
      </c>
      <c r="FP63" s="4">
        <v>90</v>
      </c>
      <c r="FQ63" s="4">
        <v>90</v>
      </c>
      <c r="FR63" s="4">
        <v>81</v>
      </c>
      <c r="FS63" s="4">
        <v>75</v>
      </c>
      <c r="FT63" s="4">
        <v>73</v>
      </c>
      <c r="FU63" s="4">
        <v>72</v>
      </c>
      <c r="FV63" s="4">
        <v>65</v>
      </c>
      <c r="FW63" s="4">
        <v>63</v>
      </c>
      <c r="FX63" s="4">
        <v>63</v>
      </c>
      <c r="FY63" s="4">
        <v>60</v>
      </c>
      <c r="FZ63" s="4">
        <v>59</v>
      </c>
      <c r="GA63" s="4">
        <v>59</v>
      </c>
      <c r="GB63" s="4">
        <v>121</v>
      </c>
      <c r="GC63" s="4">
        <v>120</v>
      </c>
      <c r="GD63" s="4">
        <v>108</v>
      </c>
      <c r="GE63" s="4">
        <v>108</v>
      </c>
      <c r="GF63" s="4">
        <v>109</v>
      </c>
      <c r="GG63" s="4">
        <v>108</v>
      </c>
      <c r="GH63" s="4">
        <v>106</v>
      </c>
      <c r="GI63" s="4">
        <v>106</v>
      </c>
      <c r="GJ63" s="4">
        <v>104</v>
      </c>
      <c r="GK63" s="4">
        <v>109</v>
      </c>
      <c r="GL63" s="4">
        <v>109</v>
      </c>
      <c r="GM63" s="4">
        <v>106</v>
      </c>
      <c r="GN63" s="4">
        <v>111</v>
      </c>
      <c r="GO63" s="4">
        <v>113</v>
      </c>
      <c r="GP63" s="4">
        <v>112</v>
      </c>
      <c r="GQ63" s="4">
        <v>112</v>
      </c>
      <c r="GR63" s="4">
        <v>111</v>
      </c>
      <c r="GS63" s="4">
        <v>111</v>
      </c>
      <c r="GT63" s="4">
        <v>111</v>
      </c>
      <c r="GU63" s="4">
        <v>111</v>
      </c>
      <c r="GV63" s="4">
        <v>108</v>
      </c>
      <c r="GW63" s="4">
        <v>108</v>
      </c>
      <c r="GX63" s="4">
        <v>112</v>
      </c>
      <c r="GY63" s="4">
        <v>112</v>
      </c>
      <c r="GZ63" s="4">
        <v>112</v>
      </c>
      <c r="HA63" s="4">
        <v>110</v>
      </c>
      <c r="HB63" s="4">
        <v>111</v>
      </c>
      <c r="HC63" s="4">
        <v>111</v>
      </c>
      <c r="HD63" s="4">
        <v>113</v>
      </c>
      <c r="HE63" s="4">
        <v>111</v>
      </c>
      <c r="HF63" s="4">
        <v>100</v>
      </c>
      <c r="HG63" s="4">
        <v>100</v>
      </c>
      <c r="HH63" s="4">
        <v>108</v>
      </c>
      <c r="HI63" s="4">
        <v>210</v>
      </c>
      <c r="HJ63" s="4">
        <v>209</v>
      </c>
      <c r="HK63" s="4">
        <v>239</v>
      </c>
      <c r="HL63" s="4">
        <v>242</v>
      </c>
      <c r="HM63" s="4">
        <v>239</v>
      </c>
      <c r="HN63" s="4">
        <v>239</v>
      </c>
      <c r="HO63" s="4">
        <v>243</v>
      </c>
      <c r="HP63" s="4">
        <v>249</v>
      </c>
      <c r="HQ63" s="4">
        <v>248</v>
      </c>
      <c r="HR63" s="4">
        <v>246</v>
      </c>
      <c r="HS63" s="4">
        <v>246</v>
      </c>
      <c r="HT63" s="4">
        <v>245</v>
      </c>
      <c r="HU63" s="4">
        <v>245</v>
      </c>
      <c r="HV63" s="4">
        <v>245</v>
      </c>
      <c r="HW63" s="4">
        <v>247</v>
      </c>
      <c r="HX63" s="4">
        <v>247</v>
      </c>
      <c r="HY63" s="4">
        <v>249</v>
      </c>
      <c r="HZ63" s="4">
        <v>249</v>
      </c>
      <c r="IA63" s="4">
        <v>240</v>
      </c>
      <c r="IB63" s="4">
        <v>240</v>
      </c>
      <c r="IC63" s="4">
        <v>241</v>
      </c>
      <c r="ID63" s="4">
        <v>250</v>
      </c>
      <c r="IE63" s="4">
        <v>250</v>
      </c>
      <c r="IF63" s="4">
        <v>252</v>
      </c>
      <c r="IG63" s="4">
        <v>251</v>
      </c>
      <c r="IH63" s="4">
        <v>251</v>
      </c>
      <c r="II63" s="4">
        <v>251</v>
      </c>
      <c r="IJ63" s="4">
        <v>251</v>
      </c>
      <c r="IK63" s="4">
        <v>249</v>
      </c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15"/>
    </row>
    <row r="64" spans="1:384" x14ac:dyDescent="0.6">
      <c r="A64" s="141" t="s">
        <v>70</v>
      </c>
      <c r="B64" s="301"/>
      <c r="C64" s="322"/>
      <c r="D64" s="300" t="s">
        <v>19</v>
      </c>
      <c r="E64" s="53">
        <v>23</v>
      </c>
      <c r="F64" s="294"/>
      <c r="G64" s="53">
        <v>34</v>
      </c>
      <c r="H64" s="46">
        <v>626</v>
      </c>
      <c r="I64" s="6">
        <f t="shared" si="64"/>
        <v>34</v>
      </c>
      <c r="J64" s="32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4">
        <v>0</v>
      </c>
      <c r="Q64" s="9">
        <v>34</v>
      </c>
      <c r="R64" s="7"/>
      <c r="S64" s="121">
        <v>16</v>
      </c>
      <c r="T64" s="4">
        <v>16</v>
      </c>
      <c r="U64" s="4">
        <v>13</v>
      </c>
      <c r="V64" s="4">
        <v>13</v>
      </c>
      <c r="W64" s="4">
        <v>13</v>
      </c>
      <c r="X64" s="4">
        <v>11</v>
      </c>
      <c r="Y64" s="4">
        <v>11</v>
      </c>
      <c r="Z64" s="4">
        <v>11</v>
      </c>
      <c r="AA64" s="4">
        <v>12</v>
      </c>
      <c r="AB64" s="4">
        <v>12</v>
      </c>
      <c r="AC64" s="4">
        <v>16</v>
      </c>
      <c r="AD64" s="4">
        <v>16</v>
      </c>
      <c r="AE64" s="4">
        <v>16</v>
      </c>
      <c r="AF64" s="4">
        <v>16</v>
      </c>
      <c r="AG64" s="4">
        <v>16</v>
      </c>
      <c r="AH64" s="4">
        <v>16</v>
      </c>
      <c r="AI64" s="4">
        <v>16</v>
      </c>
      <c r="AJ64" s="4">
        <v>15</v>
      </c>
      <c r="AK64" s="4">
        <v>16</v>
      </c>
      <c r="AL64" s="4">
        <v>16</v>
      </c>
      <c r="AM64" s="4">
        <v>16</v>
      </c>
      <c r="AN64" s="4">
        <v>16</v>
      </c>
      <c r="AO64" s="4">
        <v>15</v>
      </c>
      <c r="AP64" s="4">
        <v>15</v>
      </c>
      <c r="AQ64" s="4">
        <v>15</v>
      </c>
      <c r="AR64" s="4">
        <v>15</v>
      </c>
      <c r="AS64" s="4">
        <v>13</v>
      </c>
      <c r="AT64" s="4">
        <v>14</v>
      </c>
      <c r="AU64" s="4">
        <v>14</v>
      </c>
      <c r="AV64" s="4">
        <v>14</v>
      </c>
      <c r="AW64" s="4">
        <v>13</v>
      </c>
      <c r="AX64" s="4">
        <v>12</v>
      </c>
      <c r="AY64" s="4">
        <v>12</v>
      </c>
      <c r="AZ64" s="4">
        <v>12</v>
      </c>
      <c r="BA64" s="4">
        <v>12</v>
      </c>
      <c r="BB64" s="4">
        <v>12</v>
      </c>
      <c r="BC64" s="4">
        <v>19</v>
      </c>
      <c r="BD64" s="4">
        <v>19</v>
      </c>
      <c r="BE64" s="4">
        <v>17</v>
      </c>
      <c r="BF64" s="4">
        <v>17</v>
      </c>
      <c r="BG64" s="4">
        <v>17</v>
      </c>
      <c r="BH64" s="4">
        <v>17</v>
      </c>
      <c r="BI64" s="4">
        <v>17</v>
      </c>
      <c r="BJ64" s="4">
        <v>17</v>
      </c>
      <c r="BK64" s="4">
        <v>17</v>
      </c>
      <c r="BL64" s="4">
        <v>29</v>
      </c>
      <c r="BM64" s="4">
        <v>28</v>
      </c>
      <c r="BN64" s="4">
        <v>28</v>
      </c>
      <c r="BO64" s="4">
        <v>28</v>
      </c>
      <c r="BP64" s="4">
        <v>28</v>
      </c>
      <c r="BQ64" s="4">
        <v>28</v>
      </c>
      <c r="BR64" s="4">
        <v>28</v>
      </c>
      <c r="BS64" s="4">
        <v>28</v>
      </c>
      <c r="BT64" s="4">
        <v>27</v>
      </c>
      <c r="BU64" s="4">
        <v>26</v>
      </c>
      <c r="BV64" s="4">
        <v>26</v>
      </c>
      <c r="BW64" s="4">
        <v>26</v>
      </c>
      <c r="BX64" s="4">
        <v>26</v>
      </c>
      <c r="BY64" s="4">
        <v>26</v>
      </c>
      <c r="BZ64" s="4">
        <v>24</v>
      </c>
      <c r="CA64" s="4">
        <v>24</v>
      </c>
      <c r="CB64" s="4">
        <v>24</v>
      </c>
      <c r="CC64" s="4">
        <v>24</v>
      </c>
      <c r="CD64" s="4">
        <v>24</v>
      </c>
      <c r="CE64" s="4">
        <v>24</v>
      </c>
      <c r="CF64" s="4">
        <v>24</v>
      </c>
      <c r="CG64" s="4">
        <v>24</v>
      </c>
      <c r="CH64" s="4">
        <v>24</v>
      </c>
      <c r="CI64" s="4">
        <v>24</v>
      </c>
      <c r="CJ64" s="4">
        <v>24</v>
      </c>
      <c r="CK64" s="4">
        <v>24</v>
      </c>
      <c r="CL64" s="4">
        <v>23</v>
      </c>
      <c r="CM64" s="4">
        <v>28</v>
      </c>
      <c r="CN64" s="4">
        <v>32</v>
      </c>
      <c r="CO64" s="4">
        <v>31</v>
      </c>
      <c r="CP64" s="4">
        <v>31</v>
      </c>
      <c r="CQ64" s="4">
        <v>31</v>
      </c>
      <c r="CR64" s="4">
        <v>31</v>
      </c>
      <c r="CS64" s="4">
        <v>32</v>
      </c>
      <c r="CT64" s="4">
        <v>32</v>
      </c>
      <c r="CU64" s="4">
        <v>33</v>
      </c>
      <c r="CV64" s="4">
        <v>30</v>
      </c>
      <c r="CW64" s="4">
        <v>30</v>
      </c>
      <c r="CX64" s="4">
        <v>30</v>
      </c>
      <c r="CY64" s="4">
        <v>30</v>
      </c>
      <c r="CZ64" s="4">
        <v>30</v>
      </c>
      <c r="DA64" s="4">
        <v>31</v>
      </c>
      <c r="DB64" s="4">
        <v>31</v>
      </c>
      <c r="DC64" s="4">
        <v>32</v>
      </c>
      <c r="DD64" s="4">
        <v>32</v>
      </c>
      <c r="DE64" s="4">
        <v>31</v>
      </c>
      <c r="DF64" s="4">
        <v>31</v>
      </c>
      <c r="DG64" s="4">
        <v>30</v>
      </c>
      <c r="DH64" s="4">
        <v>30</v>
      </c>
      <c r="DI64" s="4">
        <v>31</v>
      </c>
      <c r="DJ64" s="4">
        <v>31</v>
      </c>
      <c r="DK64" s="4">
        <v>31</v>
      </c>
      <c r="DL64" s="4">
        <v>30</v>
      </c>
      <c r="DM64" s="4">
        <v>30</v>
      </c>
      <c r="DN64" s="4">
        <v>30</v>
      </c>
      <c r="DO64" s="4">
        <v>30</v>
      </c>
      <c r="DP64" s="4">
        <v>30</v>
      </c>
      <c r="DQ64" s="4">
        <v>27</v>
      </c>
      <c r="DR64" s="4">
        <v>27</v>
      </c>
      <c r="DS64" s="4">
        <v>26</v>
      </c>
      <c r="DT64" s="4">
        <v>26</v>
      </c>
      <c r="DU64" s="4">
        <v>29</v>
      </c>
      <c r="DV64" s="4">
        <v>28</v>
      </c>
      <c r="DW64" s="4">
        <v>30</v>
      </c>
      <c r="DX64" s="4">
        <v>30</v>
      </c>
      <c r="DY64" s="4">
        <v>30</v>
      </c>
      <c r="DZ64" s="4">
        <v>30</v>
      </c>
      <c r="EA64" s="4">
        <v>30</v>
      </c>
      <c r="EB64" s="4">
        <v>30</v>
      </c>
      <c r="EC64" s="4">
        <v>28</v>
      </c>
      <c r="ED64" s="4">
        <v>28</v>
      </c>
      <c r="EE64" s="4">
        <v>28</v>
      </c>
      <c r="EF64" s="4">
        <v>28</v>
      </c>
      <c r="EG64" s="4">
        <v>27</v>
      </c>
      <c r="EH64" s="4">
        <v>27</v>
      </c>
      <c r="EI64" s="4">
        <v>28</v>
      </c>
      <c r="EJ64" s="4">
        <v>28</v>
      </c>
      <c r="EK64" s="4">
        <v>28</v>
      </c>
      <c r="EL64" s="4">
        <v>29</v>
      </c>
      <c r="EM64" s="4">
        <v>31</v>
      </c>
      <c r="EN64" s="4">
        <v>31</v>
      </c>
      <c r="EO64" s="4">
        <v>31</v>
      </c>
      <c r="EP64" s="4">
        <v>28</v>
      </c>
      <c r="EQ64" s="4">
        <v>28</v>
      </c>
      <c r="ER64" s="4">
        <v>31</v>
      </c>
      <c r="ES64" s="4">
        <v>32</v>
      </c>
      <c r="ET64" s="4">
        <v>32</v>
      </c>
      <c r="EU64" s="4">
        <v>32</v>
      </c>
      <c r="EV64" s="4">
        <v>32</v>
      </c>
      <c r="EW64" s="4">
        <v>31</v>
      </c>
      <c r="EX64" s="4">
        <v>32</v>
      </c>
      <c r="EY64" s="4">
        <v>32</v>
      </c>
      <c r="EZ64" s="4">
        <v>32</v>
      </c>
      <c r="FA64" s="4">
        <v>32</v>
      </c>
      <c r="FB64" s="4">
        <v>28</v>
      </c>
      <c r="FC64" s="4">
        <v>28</v>
      </c>
      <c r="FD64" s="4">
        <v>29</v>
      </c>
      <c r="FE64" s="4">
        <v>32</v>
      </c>
      <c r="FF64" s="4">
        <v>31</v>
      </c>
      <c r="FG64" s="4">
        <v>28</v>
      </c>
      <c r="FH64" s="4">
        <v>29</v>
      </c>
      <c r="FI64" s="4">
        <v>29</v>
      </c>
      <c r="FJ64" s="4">
        <v>29</v>
      </c>
      <c r="FK64" s="4">
        <v>30</v>
      </c>
      <c r="FL64" s="4">
        <v>29</v>
      </c>
      <c r="FM64" s="4">
        <v>31</v>
      </c>
      <c r="FN64" s="4">
        <v>32</v>
      </c>
      <c r="FO64" s="4">
        <v>30</v>
      </c>
      <c r="FP64" s="4">
        <v>30</v>
      </c>
      <c r="FQ64" s="4">
        <v>30</v>
      </c>
      <c r="FR64" s="4">
        <v>28</v>
      </c>
      <c r="FS64" s="4">
        <v>28</v>
      </c>
      <c r="FT64" s="4">
        <v>27</v>
      </c>
      <c r="FU64" s="4">
        <v>26</v>
      </c>
      <c r="FV64" s="4">
        <v>26</v>
      </c>
      <c r="FW64" s="4">
        <v>24</v>
      </c>
      <c r="FX64" s="4">
        <v>24</v>
      </c>
      <c r="FY64" s="4">
        <v>24</v>
      </c>
      <c r="FZ64" s="4">
        <v>24</v>
      </c>
      <c r="GA64" s="4">
        <v>24</v>
      </c>
      <c r="GB64" s="4">
        <v>24</v>
      </c>
      <c r="GC64" s="4">
        <v>24</v>
      </c>
      <c r="GD64" s="4">
        <v>24</v>
      </c>
      <c r="GE64" s="4">
        <v>24</v>
      </c>
      <c r="GF64" s="4">
        <v>24</v>
      </c>
      <c r="GG64" s="4">
        <v>22</v>
      </c>
      <c r="GH64" s="4">
        <v>24</v>
      </c>
      <c r="GI64" s="4">
        <v>24</v>
      </c>
      <c r="GJ64" s="4">
        <v>25</v>
      </c>
      <c r="GK64" s="4">
        <v>25</v>
      </c>
      <c r="GL64" s="4">
        <v>25</v>
      </c>
      <c r="GM64" s="4">
        <v>28</v>
      </c>
      <c r="GN64" s="4">
        <v>27</v>
      </c>
      <c r="GO64" s="4">
        <v>27</v>
      </c>
      <c r="GP64" s="4">
        <v>27</v>
      </c>
      <c r="GQ64" s="4">
        <v>27</v>
      </c>
      <c r="GR64" s="4">
        <v>25</v>
      </c>
      <c r="GS64" s="4">
        <v>25</v>
      </c>
      <c r="GT64" s="4">
        <v>25</v>
      </c>
      <c r="GU64" s="4">
        <v>24</v>
      </c>
      <c r="GV64" s="4">
        <v>24</v>
      </c>
      <c r="GW64" s="4">
        <v>24</v>
      </c>
      <c r="GX64" s="4">
        <v>29</v>
      </c>
      <c r="GY64" s="4">
        <v>27</v>
      </c>
      <c r="GZ64" s="4">
        <v>27</v>
      </c>
      <c r="HA64" s="4">
        <v>25</v>
      </c>
      <c r="HB64" s="4">
        <v>30</v>
      </c>
      <c r="HC64" s="4">
        <v>30</v>
      </c>
      <c r="HD64" s="4">
        <v>30</v>
      </c>
      <c r="HE64" s="4">
        <v>29</v>
      </c>
      <c r="HF64" s="4">
        <v>28</v>
      </c>
      <c r="HG64" s="4">
        <v>28</v>
      </c>
      <c r="HH64" s="4">
        <v>25</v>
      </c>
      <c r="HI64" s="4">
        <v>25</v>
      </c>
      <c r="HJ64" s="4">
        <v>25</v>
      </c>
      <c r="HK64" s="4">
        <v>25</v>
      </c>
      <c r="HL64" s="4">
        <v>25</v>
      </c>
      <c r="HM64" s="4">
        <v>25</v>
      </c>
      <c r="HN64" s="4">
        <v>25</v>
      </c>
      <c r="HO64" s="4">
        <v>31</v>
      </c>
      <c r="HP64" s="4">
        <v>30</v>
      </c>
      <c r="HQ64" s="4">
        <v>30</v>
      </c>
      <c r="HR64" s="4">
        <v>30</v>
      </c>
      <c r="HS64" s="4">
        <v>31</v>
      </c>
      <c r="HT64" s="4">
        <v>31</v>
      </c>
      <c r="HU64" s="4">
        <v>31</v>
      </c>
      <c r="HV64" s="4">
        <v>31</v>
      </c>
      <c r="HW64" s="4">
        <v>31</v>
      </c>
      <c r="HX64" s="4">
        <v>30</v>
      </c>
      <c r="HY64" s="4">
        <v>30</v>
      </c>
      <c r="HZ64" s="4">
        <v>30</v>
      </c>
      <c r="IA64" s="4">
        <v>29</v>
      </c>
      <c r="IB64" s="4">
        <v>29</v>
      </c>
      <c r="IC64" s="4">
        <v>29</v>
      </c>
      <c r="ID64" s="4">
        <v>29</v>
      </c>
      <c r="IE64" s="4">
        <v>29</v>
      </c>
      <c r="IF64" s="4">
        <v>28</v>
      </c>
      <c r="IG64" s="4">
        <v>25</v>
      </c>
      <c r="IH64" s="4">
        <v>25</v>
      </c>
      <c r="II64" s="4">
        <v>25</v>
      </c>
      <c r="IJ64" s="4">
        <v>25</v>
      </c>
      <c r="IK64" s="4">
        <v>32</v>
      </c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15"/>
    </row>
    <row r="65" spans="1:384" x14ac:dyDescent="0.6">
      <c r="A65" s="141" t="s">
        <v>70</v>
      </c>
      <c r="B65" s="301"/>
      <c r="C65" s="322"/>
      <c r="D65" s="301"/>
      <c r="E65" s="53">
        <v>24</v>
      </c>
      <c r="F65" s="294"/>
      <c r="G65" s="53">
        <v>34</v>
      </c>
      <c r="H65" s="46">
        <v>626</v>
      </c>
      <c r="I65" s="6">
        <f t="shared" si="64"/>
        <v>388</v>
      </c>
      <c r="J65" s="32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4">
        <v>388</v>
      </c>
      <c r="Q65" s="9">
        <v>0</v>
      </c>
      <c r="R65" s="7"/>
      <c r="S65" s="121">
        <v>164</v>
      </c>
      <c r="T65" s="4">
        <v>164</v>
      </c>
      <c r="U65" s="4">
        <v>161</v>
      </c>
      <c r="V65" s="4">
        <v>165</v>
      </c>
      <c r="W65" s="4">
        <v>163</v>
      </c>
      <c r="X65" s="4">
        <v>152</v>
      </c>
      <c r="Y65" s="4">
        <v>151</v>
      </c>
      <c r="Z65" s="4">
        <v>151</v>
      </c>
      <c r="AA65" s="4">
        <v>167</v>
      </c>
      <c r="AB65" s="4">
        <v>159</v>
      </c>
      <c r="AC65" s="4">
        <v>167</v>
      </c>
      <c r="AD65" s="4">
        <v>166</v>
      </c>
      <c r="AE65" s="4">
        <v>174</v>
      </c>
      <c r="AF65" s="4">
        <v>171</v>
      </c>
      <c r="AG65" s="4">
        <v>171</v>
      </c>
      <c r="AH65" s="4">
        <v>181</v>
      </c>
      <c r="AI65" s="4">
        <v>200</v>
      </c>
      <c r="AJ65" s="4">
        <v>200</v>
      </c>
      <c r="AK65" s="4">
        <v>213</v>
      </c>
      <c r="AL65" s="4">
        <v>211</v>
      </c>
      <c r="AM65" s="4">
        <v>207</v>
      </c>
      <c r="AN65" s="4">
        <v>207</v>
      </c>
      <c r="AO65" s="4">
        <v>204</v>
      </c>
      <c r="AP65" s="4">
        <v>204</v>
      </c>
      <c r="AQ65" s="4">
        <v>200</v>
      </c>
      <c r="AR65" s="4">
        <v>200</v>
      </c>
      <c r="AS65" s="4">
        <v>196</v>
      </c>
      <c r="AT65" s="4">
        <v>191</v>
      </c>
      <c r="AU65" s="4">
        <v>191</v>
      </c>
      <c r="AV65" s="4">
        <v>189</v>
      </c>
      <c r="AW65" s="4">
        <v>187</v>
      </c>
      <c r="AX65" s="4">
        <v>180</v>
      </c>
      <c r="AY65" s="4">
        <v>180</v>
      </c>
      <c r="AZ65" s="4">
        <v>178</v>
      </c>
      <c r="BA65" s="4">
        <v>170</v>
      </c>
      <c r="BB65" s="4">
        <v>170</v>
      </c>
      <c r="BC65" s="4">
        <v>171</v>
      </c>
      <c r="BD65" s="4">
        <v>180</v>
      </c>
      <c r="BE65" s="4">
        <v>210</v>
      </c>
      <c r="BF65" s="4">
        <v>208</v>
      </c>
      <c r="BG65" s="4">
        <v>205</v>
      </c>
      <c r="BH65" s="4">
        <v>205</v>
      </c>
      <c r="BI65" s="4">
        <v>205</v>
      </c>
      <c r="BJ65" s="4">
        <v>202</v>
      </c>
      <c r="BK65" s="4">
        <v>201</v>
      </c>
      <c r="BL65" s="4">
        <v>206</v>
      </c>
      <c r="BM65" s="4">
        <v>227</v>
      </c>
      <c r="BN65" s="4">
        <v>232</v>
      </c>
      <c r="BO65" s="4">
        <v>225</v>
      </c>
      <c r="BP65" s="4">
        <v>225</v>
      </c>
      <c r="BQ65" s="4">
        <v>225</v>
      </c>
      <c r="BR65" s="4">
        <v>231</v>
      </c>
      <c r="BS65" s="4">
        <v>241</v>
      </c>
      <c r="BT65" s="4">
        <v>250</v>
      </c>
      <c r="BU65" s="4">
        <v>245</v>
      </c>
      <c r="BV65" s="4">
        <v>242</v>
      </c>
      <c r="BW65" s="4">
        <v>242</v>
      </c>
      <c r="BX65" s="4">
        <v>249</v>
      </c>
      <c r="BY65" s="4">
        <v>249</v>
      </c>
      <c r="BZ65" s="4">
        <v>246</v>
      </c>
      <c r="CA65" s="4">
        <v>246</v>
      </c>
      <c r="CB65" s="4">
        <v>239</v>
      </c>
      <c r="CC65" s="4">
        <v>235</v>
      </c>
      <c r="CD65" s="4">
        <v>235</v>
      </c>
      <c r="CE65" s="4">
        <v>237</v>
      </c>
      <c r="CF65" s="4">
        <v>240</v>
      </c>
      <c r="CG65" s="4">
        <v>239</v>
      </c>
      <c r="CH65" s="4">
        <v>232</v>
      </c>
      <c r="CI65" s="4">
        <v>231</v>
      </c>
      <c r="CJ65" s="4">
        <v>227</v>
      </c>
      <c r="CK65" s="4">
        <v>227</v>
      </c>
      <c r="CL65" s="4">
        <v>241</v>
      </c>
      <c r="CM65" s="4">
        <v>315</v>
      </c>
      <c r="CN65" s="4">
        <v>313</v>
      </c>
      <c r="CO65" s="4">
        <v>312</v>
      </c>
      <c r="CP65" s="4">
        <v>311</v>
      </c>
      <c r="CQ65" s="4">
        <v>308</v>
      </c>
      <c r="CR65" s="4">
        <v>308</v>
      </c>
      <c r="CS65" s="4">
        <v>310</v>
      </c>
      <c r="CT65" s="4">
        <v>308</v>
      </c>
      <c r="CU65" s="4">
        <v>307</v>
      </c>
      <c r="CV65" s="4">
        <v>305</v>
      </c>
      <c r="CW65" s="4">
        <v>305</v>
      </c>
      <c r="CX65" s="4">
        <v>303</v>
      </c>
      <c r="CY65" s="4">
        <v>303</v>
      </c>
      <c r="CZ65" s="4">
        <v>300</v>
      </c>
      <c r="DA65" s="4">
        <v>309</v>
      </c>
      <c r="DB65" s="4">
        <v>309</v>
      </c>
      <c r="DC65" s="4">
        <v>314</v>
      </c>
      <c r="DD65" s="4">
        <v>338</v>
      </c>
      <c r="DE65" s="4">
        <v>329</v>
      </c>
      <c r="DF65" s="4">
        <v>329</v>
      </c>
      <c r="DG65" s="4">
        <v>331</v>
      </c>
      <c r="DH65" s="4">
        <v>328</v>
      </c>
      <c r="DI65" s="4">
        <v>334</v>
      </c>
      <c r="DJ65" s="4">
        <v>332</v>
      </c>
      <c r="DK65" s="4">
        <v>332</v>
      </c>
      <c r="DL65" s="4">
        <v>323</v>
      </c>
      <c r="DM65" s="4">
        <v>323</v>
      </c>
      <c r="DN65" s="4">
        <v>329</v>
      </c>
      <c r="DO65" s="4">
        <v>325</v>
      </c>
      <c r="DP65" s="4">
        <v>322</v>
      </c>
      <c r="DQ65" s="4">
        <v>353</v>
      </c>
      <c r="DR65" s="4">
        <v>355</v>
      </c>
      <c r="DS65" s="4">
        <v>338</v>
      </c>
      <c r="DT65" s="4">
        <v>338</v>
      </c>
      <c r="DU65" s="4">
        <v>345</v>
      </c>
      <c r="DV65" s="4">
        <v>348</v>
      </c>
      <c r="DW65" s="4">
        <v>354</v>
      </c>
      <c r="DX65" s="4">
        <v>350</v>
      </c>
      <c r="DY65" s="4">
        <v>342</v>
      </c>
      <c r="DZ65" s="4">
        <v>332</v>
      </c>
      <c r="EA65" s="4">
        <v>332</v>
      </c>
      <c r="EB65" s="4">
        <v>316</v>
      </c>
      <c r="EC65" s="4">
        <v>304</v>
      </c>
      <c r="ED65" s="4">
        <v>303</v>
      </c>
      <c r="EE65" s="4">
        <v>305</v>
      </c>
      <c r="EF65" s="4">
        <v>318</v>
      </c>
      <c r="EG65" s="4">
        <v>315</v>
      </c>
      <c r="EH65" s="4">
        <v>315</v>
      </c>
      <c r="EI65" s="4">
        <v>307</v>
      </c>
      <c r="EJ65" s="4">
        <v>331</v>
      </c>
      <c r="EK65" s="4">
        <v>321</v>
      </c>
      <c r="EL65" s="4">
        <v>337</v>
      </c>
      <c r="EM65" s="4">
        <v>328</v>
      </c>
      <c r="EN65" s="4">
        <v>318</v>
      </c>
      <c r="EO65" s="4">
        <v>318</v>
      </c>
      <c r="EP65" s="4">
        <v>303</v>
      </c>
      <c r="EQ65" s="4">
        <v>299</v>
      </c>
      <c r="ER65" s="4">
        <v>301</v>
      </c>
      <c r="ES65" s="4">
        <v>337</v>
      </c>
      <c r="ET65" s="4">
        <v>338</v>
      </c>
      <c r="EU65" s="4">
        <v>327</v>
      </c>
      <c r="EV65" s="4">
        <v>327</v>
      </c>
      <c r="EW65" s="4">
        <v>337</v>
      </c>
      <c r="EX65" s="4">
        <v>339</v>
      </c>
      <c r="EY65" s="4">
        <v>337</v>
      </c>
      <c r="EZ65" s="4">
        <v>361</v>
      </c>
      <c r="FA65" s="4">
        <v>357</v>
      </c>
      <c r="FB65" s="4">
        <v>348</v>
      </c>
      <c r="FC65" s="4">
        <v>348</v>
      </c>
      <c r="FD65" s="4">
        <v>345</v>
      </c>
      <c r="FE65" s="4">
        <v>359</v>
      </c>
      <c r="FF65" s="4">
        <v>363</v>
      </c>
      <c r="FG65" s="4">
        <v>373</v>
      </c>
      <c r="FH65" s="4">
        <v>373</v>
      </c>
      <c r="FI65" s="4">
        <v>368</v>
      </c>
      <c r="FJ65" s="4">
        <v>368</v>
      </c>
      <c r="FK65" s="4">
        <v>359</v>
      </c>
      <c r="FL65" s="4">
        <v>360</v>
      </c>
      <c r="FM65" s="4">
        <v>355</v>
      </c>
      <c r="FN65" s="4">
        <v>341</v>
      </c>
      <c r="FO65" s="4">
        <v>333</v>
      </c>
      <c r="FP65" s="4">
        <v>325</v>
      </c>
      <c r="FQ65" s="4">
        <v>325</v>
      </c>
      <c r="FR65" s="4">
        <v>306</v>
      </c>
      <c r="FS65" s="4">
        <v>300</v>
      </c>
      <c r="FT65" s="4">
        <v>287</v>
      </c>
      <c r="FU65" s="4">
        <v>281</v>
      </c>
      <c r="FV65" s="4">
        <v>255</v>
      </c>
      <c r="FW65" s="4">
        <v>246</v>
      </c>
      <c r="FX65" s="4">
        <v>246</v>
      </c>
      <c r="FY65" s="4">
        <v>241</v>
      </c>
      <c r="FZ65" s="4">
        <v>241</v>
      </c>
      <c r="GA65" s="4">
        <v>241</v>
      </c>
      <c r="GB65" s="4">
        <v>246</v>
      </c>
      <c r="GC65" s="4">
        <v>243</v>
      </c>
      <c r="GD65" s="4">
        <v>228</v>
      </c>
      <c r="GE65" s="4">
        <v>228</v>
      </c>
      <c r="GF65" s="4">
        <v>237</v>
      </c>
      <c r="GG65" s="4">
        <v>233</v>
      </c>
      <c r="GH65" s="4">
        <v>255</v>
      </c>
      <c r="GI65" s="4">
        <v>263</v>
      </c>
      <c r="GJ65" s="4">
        <v>252</v>
      </c>
      <c r="GK65" s="4">
        <v>257</v>
      </c>
      <c r="GL65" s="4">
        <v>257</v>
      </c>
      <c r="GM65" s="4">
        <v>282</v>
      </c>
      <c r="GN65" s="4">
        <v>279</v>
      </c>
      <c r="GO65" s="4">
        <v>288</v>
      </c>
      <c r="GP65" s="4">
        <v>284</v>
      </c>
      <c r="GQ65" s="4">
        <v>296</v>
      </c>
      <c r="GR65" s="4">
        <v>293</v>
      </c>
      <c r="GS65" s="4">
        <v>293</v>
      </c>
      <c r="GT65" s="4">
        <v>293</v>
      </c>
      <c r="GU65" s="4">
        <v>293</v>
      </c>
      <c r="GV65" s="4">
        <v>292</v>
      </c>
      <c r="GW65" s="4">
        <v>292</v>
      </c>
      <c r="GX65" s="4">
        <v>302</v>
      </c>
      <c r="GY65" s="4">
        <v>298</v>
      </c>
      <c r="GZ65" s="4">
        <v>298</v>
      </c>
      <c r="HA65" s="4">
        <v>292</v>
      </c>
      <c r="HB65" s="4">
        <v>289</v>
      </c>
      <c r="HC65" s="4">
        <v>292</v>
      </c>
      <c r="HD65" s="4">
        <v>291</v>
      </c>
      <c r="HE65" s="4">
        <v>309</v>
      </c>
      <c r="HF65" s="4">
        <v>311</v>
      </c>
      <c r="HG65" s="4">
        <v>311</v>
      </c>
      <c r="HH65" s="4">
        <v>306</v>
      </c>
      <c r="HI65" s="4">
        <v>313</v>
      </c>
      <c r="HJ65" s="4">
        <v>309</v>
      </c>
      <c r="HK65" s="4">
        <v>309</v>
      </c>
      <c r="HL65" s="4">
        <v>305</v>
      </c>
      <c r="HM65" s="4">
        <v>300</v>
      </c>
      <c r="HN65" s="4">
        <v>300</v>
      </c>
      <c r="HO65" s="4">
        <v>313</v>
      </c>
      <c r="HP65" s="4">
        <v>326</v>
      </c>
      <c r="HQ65" s="4">
        <v>333</v>
      </c>
      <c r="HR65" s="4">
        <v>331</v>
      </c>
      <c r="HS65" s="4">
        <v>326</v>
      </c>
      <c r="HT65" s="4">
        <v>326</v>
      </c>
      <c r="HU65" s="4">
        <v>326</v>
      </c>
      <c r="HV65" s="4">
        <v>324</v>
      </c>
      <c r="HW65" s="4">
        <v>324</v>
      </c>
      <c r="HX65" s="4">
        <v>322</v>
      </c>
      <c r="HY65" s="4">
        <v>318</v>
      </c>
      <c r="HZ65" s="4">
        <v>314</v>
      </c>
      <c r="IA65" s="4">
        <v>311</v>
      </c>
      <c r="IB65" s="4">
        <v>311</v>
      </c>
      <c r="IC65" s="4">
        <v>300</v>
      </c>
      <c r="ID65" s="4">
        <v>327</v>
      </c>
      <c r="IE65" s="4">
        <v>334</v>
      </c>
      <c r="IF65" s="4">
        <v>335</v>
      </c>
      <c r="IG65" s="4">
        <v>328</v>
      </c>
      <c r="IH65" s="4">
        <v>326</v>
      </c>
      <c r="II65" s="4">
        <v>326</v>
      </c>
      <c r="IJ65" s="4">
        <v>326</v>
      </c>
      <c r="IK65" s="4">
        <v>377</v>
      </c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15"/>
    </row>
    <row r="66" spans="1:384" x14ac:dyDescent="0.6">
      <c r="A66" s="141" t="s">
        <v>70</v>
      </c>
      <c r="B66" s="301"/>
      <c r="C66" s="322"/>
      <c r="D66" s="299"/>
      <c r="E66" s="53">
        <v>30</v>
      </c>
      <c r="F66" s="294"/>
      <c r="G66" s="53">
        <v>34</v>
      </c>
      <c r="H66" s="46">
        <v>626</v>
      </c>
      <c r="I66" s="6">
        <f t="shared" si="64"/>
        <v>0</v>
      </c>
      <c r="J66" s="32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4">
        <v>0</v>
      </c>
      <c r="Q66" s="9">
        <v>0</v>
      </c>
      <c r="R66" s="7"/>
      <c r="S66" s="121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15"/>
    </row>
    <row r="67" spans="1:384" ht="17.25" thickBot="1" x14ac:dyDescent="0.65">
      <c r="A67" s="141" t="s">
        <v>70</v>
      </c>
      <c r="B67" s="301"/>
      <c r="C67" s="322"/>
      <c r="D67" s="51" t="s">
        <v>20</v>
      </c>
      <c r="E67" s="77">
        <v>25</v>
      </c>
      <c r="F67" s="295"/>
      <c r="G67" s="77">
        <v>34</v>
      </c>
      <c r="H67" s="91">
        <v>670</v>
      </c>
      <c r="I67" s="69">
        <f t="shared" si="64"/>
        <v>618</v>
      </c>
      <c r="J67" s="79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1">
        <v>618</v>
      </c>
      <c r="Q67" s="93">
        <v>0</v>
      </c>
      <c r="R67" s="7"/>
      <c r="S67" s="122">
        <v>184</v>
      </c>
      <c r="T67" s="71">
        <v>184</v>
      </c>
      <c r="U67" s="71">
        <v>180</v>
      </c>
      <c r="V67" s="71">
        <v>178</v>
      </c>
      <c r="W67" s="71">
        <v>178</v>
      </c>
      <c r="X67" s="71">
        <v>175</v>
      </c>
      <c r="Y67" s="71">
        <v>172</v>
      </c>
      <c r="Z67" s="71">
        <v>172</v>
      </c>
      <c r="AA67" s="71">
        <v>200</v>
      </c>
      <c r="AB67" s="71">
        <v>195</v>
      </c>
      <c r="AC67" s="71">
        <v>206</v>
      </c>
      <c r="AD67" s="71">
        <v>206</v>
      </c>
      <c r="AE67" s="71">
        <v>202</v>
      </c>
      <c r="AF67" s="71">
        <v>201</v>
      </c>
      <c r="AG67" s="71">
        <v>201</v>
      </c>
      <c r="AH67" s="71">
        <v>196</v>
      </c>
      <c r="AI67" s="71">
        <v>196</v>
      </c>
      <c r="AJ67" s="71">
        <v>196</v>
      </c>
      <c r="AK67" s="71">
        <v>232</v>
      </c>
      <c r="AL67" s="71">
        <v>224</v>
      </c>
      <c r="AM67" s="71">
        <v>220</v>
      </c>
      <c r="AN67" s="71">
        <v>220</v>
      </c>
      <c r="AO67" s="71">
        <v>226</v>
      </c>
      <c r="AP67" s="71">
        <v>226</v>
      </c>
      <c r="AQ67" s="71">
        <v>226</v>
      </c>
      <c r="AR67" s="71">
        <v>226</v>
      </c>
      <c r="AS67" s="71">
        <v>224</v>
      </c>
      <c r="AT67" s="71">
        <v>218</v>
      </c>
      <c r="AU67" s="71">
        <v>218</v>
      </c>
      <c r="AV67" s="71">
        <v>216</v>
      </c>
      <c r="AW67" s="71">
        <v>214</v>
      </c>
      <c r="AX67" s="71">
        <v>210</v>
      </c>
      <c r="AY67" s="71">
        <v>204</v>
      </c>
      <c r="AZ67" s="71">
        <v>235</v>
      </c>
      <c r="BA67" s="71">
        <v>235</v>
      </c>
      <c r="BB67" s="71">
        <v>235</v>
      </c>
      <c r="BC67" s="71">
        <v>233</v>
      </c>
      <c r="BD67" s="71">
        <v>234</v>
      </c>
      <c r="BE67" s="71">
        <v>227</v>
      </c>
      <c r="BF67" s="71">
        <v>225</v>
      </c>
      <c r="BG67" s="71">
        <v>216</v>
      </c>
      <c r="BH67" s="71">
        <v>216</v>
      </c>
      <c r="BI67" s="71">
        <v>216</v>
      </c>
      <c r="BJ67" s="71">
        <v>215</v>
      </c>
      <c r="BK67" s="71">
        <v>215</v>
      </c>
      <c r="BL67" s="71">
        <v>290</v>
      </c>
      <c r="BM67" s="71">
        <v>290</v>
      </c>
      <c r="BN67" s="71">
        <v>292</v>
      </c>
      <c r="BO67" s="71">
        <v>288</v>
      </c>
      <c r="BP67" s="71">
        <v>288</v>
      </c>
      <c r="BQ67" s="71">
        <v>288</v>
      </c>
      <c r="BR67" s="71">
        <v>290</v>
      </c>
      <c r="BS67" s="71">
        <v>302</v>
      </c>
      <c r="BT67" s="71">
        <v>308</v>
      </c>
      <c r="BU67" s="71">
        <v>305</v>
      </c>
      <c r="BV67" s="71">
        <v>302</v>
      </c>
      <c r="BW67" s="71">
        <v>302</v>
      </c>
      <c r="BX67" s="71">
        <v>305</v>
      </c>
      <c r="BY67" s="71">
        <v>303</v>
      </c>
      <c r="BZ67" s="71">
        <v>301</v>
      </c>
      <c r="CA67" s="71">
        <v>301</v>
      </c>
      <c r="CB67" s="71">
        <v>293</v>
      </c>
      <c r="CC67" s="71">
        <v>290</v>
      </c>
      <c r="CD67" s="71">
        <v>290</v>
      </c>
      <c r="CE67" s="71">
        <v>294</v>
      </c>
      <c r="CF67" s="71">
        <v>299</v>
      </c>
      <c r="CG67" s="71">
        <v>292</v>
      </c>
      <c r="CH67" s="71">
        <v>291</v>
      </c>
      <c r="CI67" s="71">
        <v>294</v>
      </c>
      <c r="CJ67" s="71">
        <v>291</v>
      </c>
      <c r="CK67" s="71">
        <v>291</v>
      </c>
      <c r="CL67" s="71">
        <v>293</v>
      </c>
      <c r="CM67" s="71">
        <v>294</v>
      </c>
      <c r="CN67" s="71">
        <v>349</v>
      </c>
      <c r="CO67" s="71">
        <v>362</v>
      </c>
      <c r="CP67" s="71">
        <v>360</v>
      </c>
      <c r="CQ67" s="71">
        <v>353</v>
      </c>
      <c r="CR67" s="71">
        <v>353</v>
      </c>
      <c r="CS67" s="71">
        <v>352</v>
      </c>
      <c r="CT67" s="71">
        <v>345</v>
      </c>
      <c r="CU67" s="71">
        <v>344</v>
      </c>
      <c r="CV67" s="71">
        <v>349</v>
      </c>
      <c r="CW67" s="71">
        <v>351</v>
      </c>
      <c r="CX67" s="71">
        <v>346</v>
      </c>
      <c r="CY67" s="71">
        <v>346</v>
      </c>
      <c r="CZ67" s="71">
        <v>337</v>
      </c>
      <c r="DA67" s="71">
        <v>339</v>
      </c>
      <c r="DB67" s="71">
        <v>333</v>
      </c>
      <c r="DC67" s="71">
        <v>395</v>
      </c>
      <c r="DD67" s="71">
        <v>398</v>
      </c>
      <c r="DE67" s="71">
        <v>395</v>
      </c>
      <c r="DF67" s="71">
        <v>395</v>
      </c>
      <c r="DG67" s="71">
        <v>396</v>
      </c>
      <c r="DH67" s="71">
        <v>390</v>
      </c>
      <c r="DI67" s="71">
        <v>407</v>
      </c>
      <c r="DJ67" s="71">
        <v>417</v>
      </c>
      <c r="DK67" s="71">
        <v>412</v>
      </c>
      <c r="DL67" s="71">
        <v>404</v>
      </c>
      <c r="DM67" s="71">
        <v>404</v>
      </c>
      <c r="DN67" s="71">
        <v>401</v>
      </c>
      <c r="DO67" s="71">
        <v>402</v>
      </c>
      <c r="DP67" s="71">
        <v>394</v>
      </c>
      <c r="DQ67" s="71">
        <v>386</v>
      </c>
      <c r="DR67" s="71">
        <v>382</v>
      </c>
      <c r="DS67" s="71">
        <v>371</v>
      </c>
      <c r="DT67" s="71">
        <v>371</v>
      </c>
      <c r="DU67" s="71">
        <v>393</v>
      </c>
      <c r="DV67" s="71">
        <v>419</v>
      </c>
      <c r="DW67" s="71">
        <v>431</v>
      </c>
      <c r="DX67" s="71">
        <v>432</v>
      </c>
      <c r="DY67" s="71">
        <v>420</v>
      </c>
      <c r="DZ67" s="71">
        <v>405</v>
      </c>
      <c r="EA67" s="71">
        <v>405</v>
      </c>
      <c r="EB67" s="71">
        <v>384</v>
      </c>
      <c r="EC67" s="71">
        <v>355</v>
      </c>
      <c r="ED67" s="71">
        <v>353</v>
      </c>
      <c r="EE67" s="71">
        <v>364</v>
      </c>
      <c r="EF67" s="71">
        <v>364</v>
      </c>
      <c r="EG67" s="71">
        <v>358</v>
      </c>
      <c r="EH67" s="71">
        <v>358</v>
      </c>
      <c r="EI67" s="71">
        <v>353</v>
      </c>
      <c r="EJ67" s="71">
        <v>349</v>
      </c>
      <c r="EK67" s="71">
        <v>337</v>
      </c>
      <c r="EL67" s="71">
        <v>350</v>
      </c>
      <c r="EM67" s="71">
        <v>343</v>
      </c>
      <c r="EN67" s="71">
        <v>338</v>
      </c>
      <c r="EO67" s="71">
        <v>338</v>
      </c>
      <c r="EP67" s="71">
        <v>319</v>
      </c>
      <c r="EQ67" s="71">
        <v>316</v>
      </c>
      <c r="ER67" s="71">
        <v>328</v>
      </c>
      <c r="ES67" s="71">
        <v>383</v>
      </c>
      <c r="ET67" s="71">
        <v>405</v>
      </c>
      <c r="EU67" s="71">
        <v>402</v>
      </c>
      <c r="EV67" s="71">
        <v>402</v>
      </c>
      <c r="EW67" s="71">
        <v>414</v>
      </c>
      <c r="EX67" s="71">
        <v>422</v>
      </c>
      <c r="EY67" s="71">
        <v>422</v>
      </c>
      <c r="EZ67" s="71">
        <v>420</v>
      </c>
      <c r="FA67" s="71">
        <v>420</v>
      </c>
      <c r="FB67" s="71">
        <v>411</v>
      </c>
      <c r="FC67" s="71">
        <v>411</v>
      </c>
      <c r="FD67" s="71">
        <v>404</v>
      </c>
      <c r="FE67" s="71">
        <v>393</v>
      </c>
      <c r="FF67" s="71">
        <v>405</v>
      </c>
      <c r="FG67" s="71">
        <v>433</v>
      </c>
      <c r="FH67" s="71">
        <v>439</v>
      </c>
      <c r="FI67" s="71">
        <v>425</v>
      </c>
      <c r="FJ67" s="71">
        <v>425</v>
      </c>
      <c r="FK67" s="71">
        <v>432</v>
      </c>
      <c r="FL67" s="71">
        <v>420</v>
      </c>
      <c r="FM67" s="71">
        <v>426</v>
      </c>
      <c r="FN67" s="71">
        <v>429</v>
      </c>
      <c r="FO67" s="71">
        <v>424</v>
      </c>
      <c r="FP67" s="71">
        <v>419</v>
      </c>
      <c r="FQ67" s="71">
        <v>419</v>
      </c>
      <c r="FR67" s="71">
        <v>415</v>
      </c>
      <c r="FS67" s="71">
        <v>415</v>
      </c>
      <c r="FT67" s="71">
        <v>416</v>
      </c>
      <c r="FU67" s="71">
        <v>402</v>
      </c>
      <c r="FV67" s="71">
        <v>413</v>
      </c>
      <c r="FW67" s="71">
        <v>397</v>
      </c>
      <c r="FX67" s="71">
        <v>397</v>
      </c>
      <c r="FY67" s="71">
        <v>394</v>
      </c>
      <c r="FZ67" s="71">
        <v>390</v>
      </c>
      <c r="GA67" s="71">
        <v>389</v>
      </c>
      <c r="GB67" s="71">
        <v>388</v>
      </c>
      <c r="GC67" s="71">
        <v>382</v>
      </c>
      <c r="GD67" s="71">
        <v>373</v>
      </c>
      <c r="GE67" s="71">
        <v>373</v>
      </c>
      <c r="GF67" s="71">
        <v>377</v>
      </c>
      <c r="GG67" s="71">
        <v>372</v>
      </c>
      <c r="GH67" s="71">
        <v>377</v>
      </c>
      <c r="GI67" s="71">
        <v>400</v>
      </c>
      <c r="GJ67" s="71">
        <v>393</v>
      </c>
      <c r="GK67" s="71">
        <v>382</v>
      </c>
      <c r="GL67" s="71">
        <v>382</v>
      </c>
      <c r="GM67" s="71">
        <v>430</v>
      </c>
      <c r="GN67" s="71">
        <v>408</v>
      </c>
      <c r="GO67" s="71">
        <v>412</v>
      </c>
      <c r="GP67" s="71">
        <v>408</v>
      </c>
      <c r="GQ67" s="71">
        <v>401</v>
      </c>
      <c r="GR67" s="71">
        <v>394</v>
      </c>
      <c r="GS67" s="71">
        <v>394</v>
      </c>
      <c r="GT67" s="71">
        <v>389</v>
      </c>
      <c r="GU67" s="71">
        <v>389</v>
      </c>
      <c r="GV67" s="71">
        <v>383</v>
      </c>
      <c r="GW67" s="71">
        <v>382</v>
      </c>
      <c r="GX67" s="71">
        <v>415</v>
      </c>
      <c r="GY67" s="71">
        <v>400</v>
      </c>
      <c r="GZ67" s="71">
        <v>400</v>
      </c>
      <c r="HA67" s="71">
        <v>395</v>
      </c>
      <c r="HB67" s="71">
        <v>387</v>
      </c>
      <c r="HC67" s="71">
        <v>406</v>
      </c>
      <c r="HD67" s="71">
        <v>412</v>
      </c>
      <c r="HE67" s="71">
        <v>429</v>
      </c>
      <c r="HF67" s="71">
        <v>439</v>
      </c>
      <c r="HG67" s="71">
        <v>439</v>
      </c>
      <c r="HH67" s="71">
        <v>436</v>
      </c>
      <c r="HI67" s="71">
        <v>437</v>
      </c>
      <c r="HJ67" s="71">
        <v>436</v>
      </c>
      <c r="HK67" s="71">
        <v>438</v>
      </c>
      <c r="HL67" s="71">
        <v>429</v>
      </c>
      <c r="HM67" s="71">
        <v>426</v>
      </c>
      <c r="HN67" s="71">
        <v>426</v>
      </c>
      <c r="HO67" s="71">
        <v>422</v>
      </c>
      <c r="HP67" s="71">
        <v>459</v>
      </c>
      <c r="HQ67" s="71">
        <v>471</v>
      </c>
      <c r="HR67" s="71">
        <v>471</v>
      </c>
      <c r="HS67" s="71">
        <v>461</v>
      </c>
      <c r="HT67" s="71">
        <v>456</v>
      </c>
      <c r="HU67" s="71">
        <v>456</v>
      </c>
      <c r="HV67" s="71">
        <v>450</v>
      </c>
      <c r="HW67" s="71">
        <v>449</v>
      </c>
      <c r="HX67" s="71">
        <v>448</v>
      </c>
      <c r="HY67" s="71">
        <v>443</v>
      </c>
      <c r="HZ67" s="71">
        <v>433</v>
      </c>
      <c r="IA67" s="71">
        <v>427</v>
      </c>
      <c r="IB67" s="71">
        <v>427</v>
      </c>
      <c r="IC67" s="71">
        <v>421</v>
      </c>
      <c r="ID67" s="71">
        <v>442</v>
      </c>
      <c r="IE67" s="71">
        <v>439</v>
      </c>
      <c r="IF67" s="71">
        <v>434</v>
      </c>
      <c r="IG67" s="71">
        <v>428</v>
      </c>
      <c r="IH67" s="71">
        <v>425</v>
      </c>
      <c r="II67" s="71">
        <v>425</v>
      </c>
      <c r="IJ67" s="71">
        <v>425</v>
      </c>
      <c r="IK67" s="71">
        <v>438</v>
      </c>
      <c r="IL67" s="71"/>
      <c r="IM67" s="71"/>
      <c r="IN67" s="71"/>
      <c r="IO67" s="71"/>
      <c r="IP67" s="71"/>
      <c r="IQ67" s="71"/>
      <c r="IR67" s="71"/>
      <c r="IS67" s="71"/>
      <c r="IT67" s="71"/>
      <c r="IU67" s="71"/>
      <c r="IV67" s="71"/>
      <c r="IW67" s="71"/>
      <c r="IX67" s="71"/>
      <c r="IY67" s="71"/>
      <c r="IZ67" s="71"/>
      <c r="JA67" s="71"/>
      <c r="JB67" s="71"/>
      <c r="JC67" s="71"/>
      <c r="JD67" s="71"/>
      <c r="JE67" s="71"/>
      <c r="JF67" s="71"/>
      <c r="JG67" s="71"/>
      <c r="JH67" s="71"/>
      <c r="JI67" s="71"/>
      <c r="JJ67" s="71"/>
      <c r="JK67" s="71"/>
      <c r="JL67" s="71"/>
      <c r="JM67" s="71"/>
      <c r="JN67" s="71"/>
      <c r="JO67" s="71"/>
      <c r="JP67" s="71"/>
      <c r="JQ67" s="71"/>
      <c r="JR67" s="71"/>
      <c r="JS67" s="71"/>
      <c r="JT67" s="71"/>
      <c r="JU67" s="71"/>
      <c r="JV67" s="71"/>
      <c r="JW67" s="71"/>
      <c r="JX67" s="71"/>
      <c r="JY67" s="71"/>
      <c r="JZ67" s="71"/>
      <c r="KA67" s="71"/>
      <c r="KB67" s="71"/>
      <c r="KC67" s="71"/>
      <c r="KD67" s="71"/>
      <c r="KE67" s="71"/>
      <c r="KF67" s="71"/>
      <c r="KG67" s="71"/>
      <c r="KH67" s="71"/>
      <c r="KI67" s="71"/>
      <c r="KJ67" s="71"/>
      <c r="KK67" s="71"/>
      <c r="KL67" s="71"/>
      <c r="KM67" s="71"/>
      <c r="KN67" s="71"/>
      <c r="KO67" s="71"/>
      <c r="KP67" s="71"/>
      <c r="KQ67" s="71"/>
      <c r="KR67" s="71"/>
      <c r="KS67" s="71"/>
      <c r="KT67" s="71"/>
      <c r="KU67" s="71"/>
      <c r="KV67" s="71"/>
      <c r="KW67" s="71"/>
      <c r="KX67" s="71"/>
      <c r="KY67" s="71"/>
      <c r="KZ67" s="71"/>
      <c r="LA67" s="71"/>
      <c r="LB67" s="71"/>
      <c r="LC67" s="71"/>
      <c r="LD67" s="71"/>
      <c r="LE67" s="71"/>
      <c r="LF67" s="71"/>
      <c r="LG67" s="71"/>
      <c r="LH67" s="71"/>
      <c r="LI67" s="71"/>
      <c r="LJ67" s="71"/>
      <c r="LK67" s="71"/>
      <c r="LL67" s="71"/>
      <c r="LM67" s="71"/>
      <c r="LN67" s="71"/>
      <c r="LO67" s="71"/>
      <c r="LP67" s="71"/>
      <c r="LQ67" s="71"/>
      <c r="LR67" s="71"/>
      <c r="LS67" s="71"/>
      <c r="LT67" s="71"/>
      <c r="LU67" s="71"/>
      <c r="LV67" s="71"/>
      <c r="LW67" s="71"/>
      <c r="LX67" s="71"/>
      <c r="LY67" s="71"/>
      <c r="LZ67" s="71"/>
      <c r="MA67" s="71"/>
      <c r="MB67" s="71"/>
      <c r="MC67" s="71"/>
      <c r="MD67" s="71"/>
      <c r="ME67" s="71"/>
      <c r="MF67" s="71"/>
      <c r="MG67" s="71"/>
      <c r="MH67" s="71"/>
      <c r="MI67" s="71"/>
      <c r="MJ67" s="71"/>
      <c r="MK67" s="71"/>
      <c r="ML67" s="71"/>
      <c r="MM67" s="71"/>
      <c r="MN67" s="71"/>
      <c r="MO67" s="71"/>
      <c r="MP67" s="71"/>
      <c r="MQ67" s="71"/>
      <c r="MR67" s="71"/>
      <c r="MS67" s="71"/>
      <c r="MT67" s="71"/>
      <c r="MU67" s="71"/>
      <c r="MV67" s="71"/>
      <c r="MW67" s="71"/>
      <c r="MX67" s="71"/>
      <c r="MY67" s="71"/>
      <c r="MZ67" s="71"/>
      <c r="NA67" s="71"/>
      <c r="NB67" s="71"/>
      <c r="NC67" s="71"/>
      <c r="ND67" s="71"/>
      <c r="NE67" s="71"/>
      <c r="NF67" s="71"/>
      <c r="NG67" s="71"/>
      <c r="NH67" s="71"/>
      <c r="NI67" s="71"/>
      <c r="NJ67" s="71"/>
      <c r="NK67" s="71"/>
      <c r="NL67" s="71"/>
      <c r="NM67" s="71"/>
      <c r="NN67" s="71"/>
      <c r="NO67" s="71"/>
      <c r="NP67" s="71"/>
      <c r="NQ67" s="71"/>
      <c r="NR67" s="71"/>
      <c r="NS67" s="71"/>
      <c r="NT67" s="123"/>
    </row>
    <row r="68" spans="1:384" ht="17.25" thickBot="1" x14ac:dyDescent="0.65">
      <c r="A68" s="141" t="s">
        <v>70</v>
      </c>
      <c r="B68" s="301"/>
      <c r="C68" s="322"/>
      <c r="D68" s="318" t="s">
        <v>23</v>
      </c>
      <c r="E68" s="319"/>
      <c r="F68" s="319"/>
      <c r="G68" s="320"/>
      <c r="H68" s="142">
        <f t="shared" ref="H68:Q68" si="65">SUM(H44:H67)</f>
        <v>15996</v>
      </c>
      <c r="I68" s="143">
        <f t="shared" si="65"/>
        <v>7936</v>
      </c>
      <c r="J68" s="144">
        <f t="shared" si="65"/>
        <v>507</v>
      </c>
      <c r="K68" s="145">
        <f t="shared" si="65"/>
        <v>507</v>
      </c>
      <c r="L68" s="145">
        <f t="shared" si="65"/>
        <v>889</v>
      </c>
      <c r="M68" s="145">
        <f t="shared" si="65"/>
        <v>43</v>
      </c>
      <c r="N68" s="145">
        <f t="shared" si="65"/>
        <v>1696</v>
      </c>
      <c r="O68" s="145">
        <f t="shared" si="65"/>
        <v>0</v>
      </c>
      <c r="P68" s="145">
        <f t="shared" si="65"/>
        <v>4208</v>
      </c>
      <c r="Q68" s="180">
        <f t="shared" si="65"/>
        <v>86</v>
      </c>
      <c r="R68" s="7"/>
      <c r="S68" s="187">
        <f t="shared" ref="S68:CD68" si="66">SUM(S44:S67)</f>
        <v>3960</v>
      </c>
      <c r="T68" s="188">
        <f t="shared" si="66"/>
        <v>3960</v>
      </c>
      <c r="U68" s="188">
        <f t="shared" si="66"/>
        <v>3901</v>
      </c>
      <c r="V68" s="188">
        <f t="shared" si="66"/>
        <v>4017</v>
      </c>
      <c r="W68" s="188">
        <f t="shared" si="66"/>
        <v>4067</v>
      </c>
      <c r="X68" s="188">
        <f t="shared" si="66"/>
        <v>4024</v>
      </c>
      <c r="Y68" s="188">
        <f t="shared" si="66"/>
        <v>3934</v>
      </c>
      <c r="Z68" s="188">
        <f t="shared" si="66"/>
        <v>3934</v>
      </c>
      <c r="AA68" s="188">
        <f t="shared" si="66"/>
        <v>4123</v>
      </c>
      <c r="AB68" s="188">
        <f t="shared" si="66"/>
        <v>4193</v>
      </c>
      <c r="AC68" s="188">
        <f t="shared" si="66"/>
        <v>4239</v>
      </c>
      <c r="AD68" s="188">
        <f t="shared" si="66"/>
        <v>4268</v>
      </c>
      <c r="AE68" s="188">
        <f t="shared" si="66"/>
        <v>4277</v>
      </c>
      <c r="AF68" s="188">
        <f t="shared" si="66"/>
        <v>4219</v>
      </c>
      <c r="AG68" s="188">
        <f t="shared" si="66"/>
        <v>4219</v>
      </c>
      <c r="AH68" s="188">
        <f t="shared" si="66"/>
        <v>4241</v>
      </c>
      <c r="AI68" s="188">
        <f t="shared" si="66"/>
        <v>4407</v>
      </c>
      <c r="AJ68" s="188">
        <f t="shared" si="66"/>
        <v>4497</v>
      </c>
      <c r="AK68" s="188">
        <f t="shared" si="66"/>
        <v>4613</v>
      </c>
      <c r="AL68" s="188">
        <f t="shared" si="66"/>
        <v>4602</v>
      </c>
      <c r="AM68" s="188">
        <f t="shared" si="66"/>
        <v>4538</v>
      </c>
      <c r="AN68" s="188">
        <f t="shared" si="66"/>
        <v>4538</v>
      </c>
      <c r="AO68" s="188">
        <f t="shared" si="66"/>
        <v>4544</v>
      </c>
      <c r="AP68" s="188">
        <f t="shared" si="66"/>
        <v>4544</v>
      </c>
      <c r="AQ68" s="188">
        <f t="shared" si="66"/>
        <v>4521</v>
      </c>
      <c r="AR68" s="188">
        <f t="shared" si="66"/>
        <v>4521</v>
      </c>
      <c r="AS68" s="188">
        <f t="shared" si="66"/>
        <v>4585</v>
      </c>
      <c r="AT68" s="188">
        <f t="shared" si="66"/>
        <v>4491</v>
      </c>
      <c r="AU68" s="188">
        <f t="shared" si="66"/>
        <v>4491</v>
      </c>
      <c r="AV68" s="188">
        <f t="shared" si="66"/>
        <v>4455</v>
      </c>
      <c r="AW68" s="188">
        <f t="shared" si="66"/>
        <v>4549</v>
      </c>
      <c r="AX68" s="188">
        <f t="shared" si="66"/>
        <v>4615</v>
      </c>
      <c r="AY68" s="188">
        <f t="shared" si="66"/>
        <v>4726</v>
      </c>
      <c r="AZ68" s="188">
        <f t="shared" si="66"/>
        <v>4761</v>
      </c>
      <c r="BA68" s="188">
        <f t="shared" si="66"/>
        <v>4697</v>
      </c>
      <c r="BB68" s="188">
        <f t="shared" si="66"/>
        <v>4697</v>
      </c>
      <c r="BC68" s="188">
        <f t="shared" si="66"/>
        <v>4688</v>
      </c>
      <c r="BD68" s="188">
        <f t="shared" si="66"/>
        <v>4799</v>
      </c>
      <c r="BE68" s="188">
        <f t="shared" si="66"/>
        <v>4883</v>
      </c>
      <c r="BF68" s="188">
        <f t="shared" si="66"/>
        <v>4910</v>
      </c>
      <c r="BG68" s="188">
        <f t="shared" si="66"/>
        <v>4836</v>
      </c>
      <c r="BH68" s="188">
        <f t="shared" si="66"/>
        <v>4836</v>
      </c>
      <c r="BI68" s="188">
        <f t="shared" si="66"/>
        <v>4836</v>
      </c>
      <c r="BJ68" s="188">
        <f t="shared" si="66"/>
        <v>4781</v>
      </c>
      <c r="BK68" s="188">
        <f t="shared" si="66"/>
        <v>4745</v>
      </c>
      <c r="BL68" s="188">
        <f t="shared" si="66"/>
        <v>4960</v>
      </c>
      <c r="BM68" s="188">
        <f t="shared" si="66"/>
        <v>5044</v>
      </c>
      <c r="BN68" s="188">
        <f t="shared" si="66"/>
        <v>5167</v>
      </c>
      <c r="BO68" s="188">
        <f t="shared" si="66"/>
        <v>5119</v>
      </c>
      <c r="BP68" s="188">
        <f t="shared" si="66"/>
        <v>5119</v>
      </c>
      <c r="BQ68" s="188">
        <f t="shared" si="66"/>
        <v>5122</v>
      </c>
      <c r="BR68" s="188">
        <f t="shared" si="66"/>
        <v>5222</v>
      </c>
      <c r="BS68" s="188">
        <f t="shared" si="66"/>
        <v>5251</v>
      </c>
      <c r="BT68" s="188">
        <f t="shared" si="66"/>
        <v>5255</v>
      </c>
      <c r="BU68" s="188">
        <f t="shared" si="66"/>
        <v>5197</v>
      </c>
      <c r="BV68" s="188">
        <f t="shared" si="66"/>
        <v>5152</v>
      </c>
      <c r="BW68" s="188">
        <f t="shared" si="66"/>
        <v>5152</v>
      </c>
      <c r="BX68" s="188">
        <f t="shared" si="66"/>
        <v>5154</v>
      </c>
      <c r="BY68" s="188">
        <f t="shared" si="66"/>
        <v>5157</v>
      </c>
      <c r="BZ68" s="188">
        <f t="shared" si="66"/>
        <v>5106</v>
      </c>
      <c r="CA68" s="188">
        <f t="shared" si="66"/>
        <v>5105</v>
      </c>
      <c r="CB68" s="188">
        <f t="shared" si="66"/>
        <v>5025</v>
      </c>
      <c r="CC68" s="188">
        <f t="shared" si="66"/>
        <v>4974</v>
      </c>
      <c r="CD68" s="188">
        <f t="shared" si="66"/>
        <v>4974</v>
      </c>
      <c r="CE68" s="188">
        <f t="shared" ref="CE68:EP68" si="67">SUM(CE44:CE67)</f>
        <v>4997</v>
      </c>
      <c r="CF68" s="188">
        <f t="shared" si="67"/>
        <v>5044</v>
      </c>
      <c r="CG68" s="188">
        <f t="shared" si="67"/>
        <v>4990</v>
      </c>
      <c r="CH68" s="188">
        <f t="shared" si="67"/>
        <v>4963</v>
      </c>
      <c r="CI68" s="188">
        <f t="shared" si="67"/>
        <v>5124</v>
      </c>
      <c r="CJ68" s="188">
        <f t="shared" si="67"/>
        <v>5044</v>
      </c>
      <c r="CK68" s="188">
        <f t="shared" si="67"/>
        <v>5044</v>
      </c>
      <c r="CL68" s="188">
        <f t="shared" si="67"/>
        <v>5072</v>
      </c>
      <c r="CM68" s="188">
        <f t="shared" si="67"/>
        <v>5172</v>
      </c>
      <c r="CN68" s="188">
        <f t="shared" si="67"/>
        <v>5304</v>
      </c>
      <c r="CO68" s="188">
        <f t="shared" si="67"/>
        <v>5301</v>
      </c>
      <c r="CP68" s="188">
        <f t="shared" si="67"/>
        <v>5317</v>
      </c>
      <c r="CQ68" s="188">
        <f t="shared" si="67"/>
        <v>5239</v>
      </c>
      <c r="CR68" s="188">
        <f t="shared" si="67"/>
        <v>5239</v>
      </c>
      <c r="CS68" s="188">
        <f t="shared" si="67"/>
        <v>5205</v>
      </c>
      <c r="CT68" s="188">
        <f t="shared" si="67"/>
        <v>5184</v>
      </c>
      <c r="CU68" s="188">
        <f t="shared" si="67"/>
        <v>5256</v>
      </c>
      <c r="CV68" s="188">
        <f t="shared" si="67"/>
        <v>5335</v>
      </c>
      <c r="CW68" s="188">
        <f t="shared" si="67"/>
        <v>5312</v>
      </c>
      <c r="CX68" s="188">
        <f t="shared" si="67"/>
        <v>5272</v>
      </c>
      <c r="CY68" s="188">
        <f t="shared" si="67"/>
        <v>5272</v>
      </c>
      <c r="CZ68" s="188">
        <f t="shared" si="67"/>
        <v>5216</v>
      </c>
      <c r="DA68" s="188">
        <f t="shared" si="67"/>
        <v>5262</v>
      </c>
      <c r="DB68" s="188">
        <f t="shared" si="67"/>
        <v>5259</v>
      </c>
      <c r="DC68" s="188">
        <f t="shared" si="67"/>
        <v>5352</v>
      </c>
      <c r="DD68" s="188">
        <f t="shared" si="67"/>
        <v>5372</v>
      </c>
      <c r="DE68" s="188">
        <f t="shared" si="67"/>
        <v>5324</v>
      </c>
      <c r="DF68" s="188">
        <f t="shared" si="67"/>
        <v>5324</v>
      </c>
      <c r="DG68" s="188">
        <f t="shared" si="67"/>
        <v>5334</v>
      </c>
      <c r="DH68" s="188">
        <f t="shared" si="67"/>
        <v>5280</v>
      </c>
      <c r="DI68" s="188">
        <f t="shared" si="67"/>
        <v>5335</v>
      </c>
      <c r="DJ68" s="188">
        <f t="shared" si="67"/>
        <v>5374</v>
      </c>
      <c r="DK68" s="188">
        <f t="shared" si="67"/>
        <v>5344</v>
      </c>
      <c r="DL68" s="188">
        <f t="shared" si="67"/>
        <v>5238</v>
      </c>
      <c r="DM68" s="188">
        <f t="shared" si="67"/>
        <v>5238</v>
      </c>
      <c r="DN68" s="188">
        <f t="shared" si="67"/>
        <v>5216</v>
      </c>
      <c r="DO68" s="188">
        <f t="shared" si="67"/>
        <v>5214</v>
      </c>
      <c r="DP68" s="188">
        <f t="shared" si="67"/>
        <v>5135</v>
      </c>
      <c r="DQ68" s="188">
        <f t="shared" si="67"/>
        <v>5283</v>
      </c>
      <c r="DR68" s="188">
        <f t="shared" si="67"/>
        <v>5290</v>
      </c>
      <c r="DS68" s="188">
        <f t="shared" si="67"/>
        <v>5168</v>
      </c>
      <c r="DT68" s="188">
        <f t="shared" si="67"/>
        <v>5168</v>
      </c>
      <c r="DU68" s="188">
        <f t="shared" si="67"/>
        <v>5175</v>
      </c>
      <c r="DV68" s="188">
        <f t="shared" si="67"/>
        <v>5245</v>
      </c>
      <c r="DW68" s="188">
        <f t="shared" si="67"/>
        <v>5420</v>
      </c>
      <c r="DX68" s="188">
        <f t="shared" si="67"/>
        <v>5455</v>
      </c>
      <c r="DY68" s="188">
        <f t="shared" si="67"/>
        <v>5386</v>
      </c>
      <c r="DZ68" s="188">
        <f t="shared" si="67"/>
        <v>5250</v>
      </c>
      <c r="EA68" s="188">
        <f t="shared" si="67"/>
        <v>5250</v>
      </c>
      <c r="EB68" s="188">
        <f t="shared" si="67"/>
        <v>5125</v>
      </c>
      <c r="EC68" s="188">
        <f t="shared" si="67"/>
        <v>5054</v>
      </c>
      <c r="ED68" s="188">
        <f t="shared" si="67"/>
        <v>5007</v>
      </c>
      <c r="EE68" s="188">
        <f t="shared" si="67"/>
        <v>5153</v>
      </c>
      <c r="EF68" s="188">
        <f t="shared" si="67"/>
        <v>5247</v>
      </c>
      <c r="EG68" s="188">
        <f t="shared" si="67"/>
        <v>5106</v>
      </c>
      <c r="EH68" s="188">
        <f t="shared" si="67"/>
        <v>5106</v>
      </c>
      <c r="EI68" s="188">
        <f t="shared" si="67"/>
        <v>5069</v>
      </c>
      <c r="EJ68" s="188">
        <f t="shared" si="67"/>
        <v>5162</v>
      </c>
      <c r="EK68" s="188">
        <f t="shared" si="67"/>
        <v>5044</v>
      </c>
      <c r="EL68" s="188">
        <f t="shared" si="67"/>
        <v>5068</v>
      </c>
      <c r="EM68" s="188">
        <f t="shared" si="67"/>
        <v>4986</v>
      </c>
      <c r="EN68" s="188">
        <f t="shared" si="67"/>
        <v>4822</v>
      </c>
      <c r="EO68" s="188">
        <f t="shared" ref="EO68" si="68">SUM(EO44:EO67)</f>
        <v>4822</v>
      </c>
      <c r="EP68" s="188">
        <f t="shared" si="67"/>
        <v>4628</v>
      </c>
      <c r="EQ68" s="188">
        <f t="shared" ref="EQ68:HB68" si="69">SUM(EQ44:EQ67)</f>
        <v>4708</v>
      </c>
      <c r="ER68" s="188">
        <f t="shared" si="69"/>
        <v>4746</v>
      </c>
      <c r="ES68" s="188">
        <f t="shared" si="69"/>
        <v>5047</v>
      </c>
      <c r="ET68" s="188">
        <f t="shared" si="69"/>
        <v>5136</v>
      </c>
      <c r="EU68" s="188">
        <f t="shared" si="69"/>
        <v>5024</v>
      </c>
      <c r="EV68" s="188">
        <f t="shared" si="69"/>
        <v>5024</v>
      </c>
      <c r="EW68" s="188">
        <f t="shared" si="69"/>
        <v>5028</v>
      </c>
      <c r="EX68" s="188">
        <f t="shared" si="69"/>
        <v>5144</v>
      </c>
      <c r="EY68" s="188">
        <f t="shared" si="69"/>
        <v>5065</v>
      </c>
      <c r="EZ68" s="188">
        <f t="shared" si="69"/>
        <v>5112</v>
      </c>
      <c r="FA68" s="188">
        <f t="shared" si="69"/>
        <v>5156</v>
      </c>
      <c r="FB68" s="188">
        <f t="shared" ref="FB68" si="70">SUM(FB44:FB67)</f>
        <v>5043</v>
      </c>
      <c r="FC68" s="188">
        <f t="shared" si="69"/>
        <v>5043</v>
      </c>
      <c r="FD68" s="188">
        <f t="shared" si="69"/>
        <v>5038</v>
      </c>
      <c r="FE68" s="188">
        <f t="shared" si="69"/>
        <v>5176</v>
      </c>
      <c r="FF68" s="188">
        <f t="shared" si="69"/>
        <v>5218</v>
      </c>
      <c r="FG68" s="188">
        <f t="shared" si="69"/>
        <v>5427</v>
      </c>
      <c r="FH68" s="188">
        <f t="shared" si="69"/>
        <v>5492</v>
      </c>
      <c r="FI68" s="188">
        <f t="shared" si="69"/>
        <v>5302</v>
      </c>
      <c r="FJ68" s="188">
        <f t="shared" si="69"/>
        <v>5302</v>
      </c>
      <c r="FK68" s="188">
        <f t="shared" si="69"/>
        <v>5344</v>
      </c>
      <c r="FL68" s="188">
        <f t="shared" si="69"/>
        <v>5454</v>
      </c>
      <c r="FM68" s="188">
        <f t="shared" si="69"/>
        <v>5483</v>
      </c>
      <c r="FN68" s="188">
        <f t="shared" si="69"/>
        <v>5510</v>
      </c>
      <c r="FO68" s="188">
        <f t="shared" si="69"/>
        <v>5333</v>
      </c>
      <c r="FP68" s="188">
        <f t="shared" si="69"/>
        <v>5082</v>
      </c>
      <c r="FQ68" s="188">
        <f t="shared" ref="FQ68" si="71">SUM(FQ44:FQ67)</f>
        <v>5082</v>
      </c>
      <c r="FR68" s="188">
        <f t="shared" si="69"/>
        <v>4915</v>
      </c>
      <c r="FS68" s="188">
        <f t="shared" si="69"/>
        <v>4918</v>
      </c>
      <c r="FT68" s="188">
        <f t="shared" si="69"/>
        <v>4982</v>
      </c>
      <c r="FU68" s="188">
        <f t="shared" si="69"/>
        <v>4911</v>
      </c>
      <c r="FV68" s="188">
        <f t="shared" si="69"/>
        <v>4740</v>
      </c>
      <c r="FW68" s="188">
        <f t="shared" si="69"/>
        <v>4626</v>
      </c>
      <c r="FX68" s="188">
        <f t="shared" ref="FX68" si="72">SUM(FX44:FX67)</f>
        <v>4626</v>
      </c>
      <c r="FY68" s="188">
        <f t="shared" si="69"/>
        <v>4571</v>
      </c>
      <c r="FZ68" s="188">
        <f t="shared" si="69"/>
        <v>4795</v>
      </c>
      <c r="GA68" s="188">
        <f t="shared" si="69"/>
        <v>4796</v>
      </c>
      <c r="GB68" s="188">
        <f t="shared" si="69"/>
        <v>5076</v>
      </c>
      <c r="GC68" s="188">
        <f t="shared" si="69"/>
        <v>5128</v>
      </c>
      <c r="GD68" s="188">
        <f t="shared" si="69"/>
        <v>4949</v>
      </c>
      <c r="GE68" s="188">
        <f t="shared" ref="GE68" si="73">SUM(GE44:GE67)</f>
        <v>4949</v>
      </c>
      <c r="GF68" s="188">
        <f t="shared" si="69"/>
        <v>4959</v>
      </c>
      <c r="GG68" s="188">
        <f t="shared" si="69"/>
        <v>4943</v>
      </c>
      <c r="GH68" s="188">
        <f t="shared" si="69"/>
        <v>4992</v>
      </c>
      <c r="GI68" s="188">
        <f t="shared" si="69"/>
        <v>5124</v>
      </c>
      <c r="GJ68" s="188">
        <f t="shared" si="69"/>
        <v>5038</v>
      </c>
      <c r="GK68" s="188">
        <f t="shared" si="69"/>
        <v>4947</v>
      </c>
      <c r="GL68" s="188">
        <f t="shared" si="69"/>
        <v>4947</v>
      </c>
      <c r="GM68" s="188">
        <f t="shared" si="69"/>
        <v>5082</v>
      </c>
      <c r="GN68" s="188">
        <f t="shared" si="69"/>
        <v>5190</v>
      </c>
      <c r="GO68" s="188">
        <f t="shared" si="69"/>
        <v>5259</v>
      </c>
      <c r="GP68" s="188">
        <f t="shared" si="69"/>
        <v>5334</v>
      </c>
      <c r="GQ68" s="188">
        <f t="shared" si="69"/>
        <v>5305</v>
      </c>
      <c r="GR68" s="188">
        <f t="shared" si="69"/>
        <v>5215</v>
      </c>
      <c r="GS68" s="188">
        <f t="shared" si="69"/>
        <v>5215</v>
      </c>
      <c r="GT68" s="188">
        <f t="shared" si="69"/>
        <v>5339</v>
      </c>
      <c r="GU68" s="188">
        <f t="shared" si="69"/>
        <v>5352</v>
      </c>
      <c r="GV68" s="188">
        <f t="shared" si="69"/>
        <v>5331</v>
      </c>
      <c r="GW68" s="188">
        <f t="shared" si="69"/>
        <v>5327</v>
      </c>
      <c r="GX68" s="188">
        <f t="shared" si="69"/>
        <v>5515</v>
      </c>
      <c r="GY68" s="188">
        <f t="shared" ref="GY68" si="74">SUM(GY44:GY67)</f>
        <v>5403</v>
      </c>
      <c r="GZ68" s="188">
        <f t="shared" si="69"/>
        <v>5403</v>
      </c>
      <c r="HA68" s="188">
        <f t="shared" si="69"/>
        <v>5302</v>
      </c>
      <c r="HB68" s="188">
        <f t="shared" si="69"/>
        <v>5435</v>
      </c>
      <c r="HC68" s="188">
        <f t="shared" ref="HC68:JN68" si="75">SUM(HC44:HC67)</f>
        <v>5542</v>
      </c>
      <c r="HD68" s="188">
        <f t="shared" si="75"/>
        <v>5746</v>
      </c>
      <c r="HE68" s="188">
        <f t="shared" si="75"/>
        <v>5727</v>
      </c>
      <c r="HF68" s="188">
        <f t="shared" ref="HF68" si="76">SUM(HF44:HF67)</f>
        <v>5624</v>
      </c>
      <c r="HG68" s="188">
        <f t="shared" si="75"/>
        <v>5624</v>
      </c>
      <c r="HH68" s="188">
        <f t="shared" si="75"/>
        <v>5743</v>
      </c>
      <c r="HI68" s="188">
        <f t="shared" si="75"/>
        <v>6031</v>
      </c>
      <c r="HJ68" s="188">
        <f t="shared" si="75"/>
        <v>6011</v>
      </c>
      <c r="HK68" s="188">
        <f t="shared" si="75"/>
        <v>6054</v>
      </c>
      <c r="HL68" s="188">
        <f t="shared" si="75"/>
        <v>6054</v>
      </c>
      <c r="HM68" s="188">
        <f t="shared" si="75"/>
        <v>5939</v>
      </c>
      <c r="HN68" s="188">
        <f t="shared" ref="HN68" si="77">SUM(HN44:HN67)</f>
        <v>5939</v>
      </c>
      <c r="HO68" s="188">
        <f t="shared" si="75"/>
        <v>6081</v>
      </c>
      <c r="HP68" s="188">
        <f t="shared" si="75"/>
        <v>6189</v>
      </c>
      <c r="HQ68" s="188">
        <f t="shared" si="75"/>
        <v>6332</v>
      </c>
      <c r="HR68" s="188">
        <f t="shared" si="75"/>
        <v>6519</v>
      </c>
      <c r="HS68" s="188">
        <f t="shared" si="75"/>
        <v>6505</v>
      </c>
      <c r="HT68" s="188">
        <f t="shared" si="75"/>
        <v>6447</v>
      </c>
      <c r="HU68" s="188">
        <f t="shared" ref="HU68" si="78">SUM(HU44:HU67)</f>
        <v>6447</v>
      </c>
      <c r="HV68" s="188">
        <f t="shared" si="75"/>
        <v>6429</v>
      </c>
      <c r="HW68" s="188">
        <f t="shared" si="75"/>
        <v>6514</v>
      </c>
      <c r="HX68" s="188">
        <f t="shared" si="75"/>
        <v>6583</v>
      </c>
      <c r="HY68" s="188">
        <f t="shared" si="75"/>
        <v>6568</v>
      </c>
      <c r="HZ68" s="188">
        <f t="shared" si="75"/>
        <v>6534</v>
      </c>
      <c r="IA68" s="188">
        <f t="shared" si="75"/>
        <v>6442</v>
      </c>
      <c r="IB68" s="188">
        <f t="shared" si="75"/>
        <v>6442</v>
      </c>
      <c r="IC68" s="188">
        <f t="shared" si="75"/>
        <v>6496</v>
      </c>
      <c r="ID68" s="188">
        <f t="shared" si="75"/>
        <v>6610</v>
      </c>
      <c r="IE68" s="188">
        <f t="shared" si="75"/>
        <v>6644</v>
      </c>
      <c r="IF68" s="188">
        <f t="shared" si="75"/>
        <v>6700</v>
      </c>
      <c r="IG68" s="188">
        <f t="shared" si="75"/>
        <v>6612</v>
      </c>
      <c r="IH68" s="188">
        <f t="shared" si="75"/>
        <v>6571</v>
      </c>
      <c r="II68" s="188">
        <f t="shared" ref="II68:IK68" si="79">SUM(II44:II67)</f>
        <v>6571</v>
      </c>
      <c r="IJ68" s="188">
        <f t="shared" si="79"/>
        <v>6553</v>
      </c>
      <c r="IK68" s="188">
        <f t="shared" si="79"/>
        <v>6714</v>
      </c>
      <c r="IL68" s="188">
        <f t="shared" si="75"/>
        <v>0</v>
      </c>
      <c r="IM68" s="188">
        <f t="shared" si="75"/>
        <v>0</v>
      </c>
      <c r="IN68" s="188">
        <f t="shared" si="75"/>
        <v>0</v>
      </c>
      <c r="IO68" s="188">
        <f t="shared" si="75"/>
        <v>0</v>
      </c>
      <c r="IP68" s="188">
        <f t="shared" si="75"/>
        <v>0</v>
      </c>
      <c r="IQ68" s="188">
        <f t="shared" si="75"/>
        <v>0</v>
      </c>
      <c r="IR68" s="188">
        <f t="shared" si="75"/>
        <v>0</v>
      </c>
      <c r="IS68" s="188">
        <f t="shared" si="75"/>
        <v>0</v>
      </c>
      <c r="IT68" s="188">
        <f t="shared" si="75"/>
        <v>0</v>
      </c>
      <c r="IU68" s="188">
        <f t="shared" si="75"/>
        <v>0</v>
      </c>
      <c r="IV68" s="188">
        <f t="shared" si="75"/>
        <v>0</v>
      </c>
      <c r="IW68" s="188">
        <f t="shared" si="75"/>
        <v>0</v>
      </c>
      <c r="IX68" s="188">
        <f t="shared" si="75"/>
        <v>0</v>
      </c>
      <c r="IY68" s="188">
        <f t="shared" si="75"/>
        <v>0</v>
      </c>
      <c r="IZ68" s="188">
        <f t="shared" si="75"/>
        <v>0</v>
      </c>
      <c r="JA68" s="188">
        <f t="shared" si="75"/>
        <v>0</v>
      </c>
      <c r="JB68" s="188">
        <f t="shared" si="75"/>
        <v>0</v>
      </c>
      <c r="JC68" s="188">
        <f t="shared" si="75"/>
        <v>0</v>
      </c>
      <c r="JD68" s="188">
        <f t="shared" si="75"/>
        <v>0</v>
      </c>
      <c r="JE68" s="188">
        <f t="shared" si="75"/>
        <v>0</v>
      </c>
      <c r="JF68" s="188">
        <f t="shared" si="75"/>
        <v>0</v>
      </c>
      <c r="JG68" s="188">
        <f t="shared" si="75"/>
        <v>0</v>
      </c>
      <c r="JH68" s="188">
        <f t="shared" si="75"/>
        <v>0</v>
      </c>
      <c r="JI68" s="188">
        <f t="shared" si="75"/>
        <v>0</v>
      </c>
      <c r="JJ68" s="188">
        <f t="shared" si="75"/>
        <v>0</v>
      </c>
      <c r="JK68" s="188">
        <f t="shared" si="75"/>
        <v>0</v>
      </c>
      <c r="JL68" s="188">
        <f t="shared" si="75"/>
        <v>0</v>
      </c>
      <c r="JM68" s="188">
        <f t="shared" si="75"/>
        <v>0</v>
      </c>
      <c r="JN68" s="188">
        <f t="shared" si="75"/>
        <v>0</v>
      </c>
      <c r="JO68" s="188">
        <f t="shared" ref="JO68:LZ68" si="80">SUM(JO44:JO67)</f>
        <v>0</v>
      </c>
      <c r="JP68" s="188">
        <f t="shared" si="80"/>
        <v>0</v>
      </c>
      <c r="JQ68" s="188">
        <f t="shared" si="80"/>
        <v>0</v>
      </c>
      <c r="JR68" s="188">
        <f t="shared" si="80"/>
        <v>0</v>
      </c>
      <c r="JS68" s="188">
        <f t="shared" si="80"/>
        <v>0</v>
      </c>
      <c r="JT68" s="188">
        <f t="shared" si="80"/>
        <v>0</v>
      </c>
      <c r="JU68" s="188">
        <f t="shared" si="80"/>
        <v>0</v>
      </c>
      <c r="JV68" s="188">
        <f t="shared" si="80"/>
        <v>0</v>
      </c>
      <c r="JW68" s="188">
        <f t="shared" si="80"/>
        <v>0</v>
      </c>
      <c r="JX68" s="188">
        <f t="shared" si="80"/>
        <v>0</v>
      </c>
      <c r="JY68" s="188">
        <f t="shared" si="80"/>
        <v>0</v>
      </c>
      <c r="JZ68" s="188">
        <f t="shared" si="80"/>
        <v>0</v>
      </c>
      <c r="KA68" s="188">
        <f t="shared" si="80"/>
        <v>0</v>
      </c>
      <c r="KB68" s="188">
        <f t="shared" si="80"/>
        <v>0</v>
      </c>
      <c r="KC68" s="188">
        <f t="shared" si="80"/>
        <v>0</v>
      </c>
      <c r="KD68" s="188">
        <f t="shared" si="80"/>
        <v>0</v>
      </c>
      <c r="KE68" s="188">
        <f t="shared" si="80"/>
        <v>0</v>
      </c>
      <c r="KF68" s="188">
        <f t="shared" si="80"/>
        <v>0</v>
      </c>
      <c r="KG68" s="188">
        <f t="shared" si="80"/>
        <v>0</v>
      </c>
      <c r="KH68" s="188">
        <f t="shared" si="80"/>
        <v>0</v>
      </c>
      <c r="KI68" s="188">
        <f t="shared" si="80"/>
        <v>0</v>
      </c>
      <c r="KJ68" s="188">
        <f t="shared" si="80"/>
        <v>0</v>
      </c>
      <c r="KK68" s="188">
        <f t="shared" si="80"/>
        <v>0</v>
      </c>
      <c r="KL68" s="188">
        <f t="shared" si="80"/>
        <v>0</v>
      </c>
      <c r="KM68" s="188">
        <f t="shared" si="80"/>
        <v>0</v>
      </c>
      <c r="KN68" s="188">
        <f t="shared" si="80"/>
        <v>0</v>
      </c>
      <c r="KO68" s="188">
        <f t="shared" si="80"/>
        <v>0</v>
      </c>
      <c r="KP68" s="188">
        <f t="shared" si="80"/>
        <v>0</v>
      </c>
      <c r="KQ68" s="188">
        <f t="shared" si="80"/>
        <v>0</v>
      </c>
      <c r="KR68" s="188">
        <f t="shared" si="80"/>
        <v>0</v>
      </c>
      <c r="KS68" s="188">
        <f t="shared" si="80"/>
        <v>0</v>
      </c>
      <c r="KT68" s="188">
        <f t="shared" si="80"/>
        <v>0</v>
      </c>
      <c r="KU68" s="188">
        <f t="shared" si="80"/>
        <v>0</v>
      </c>
      <c r="KV68" s="188">
        <f t="shared" si="80"/>
        <v>0</v>
      </c>
      <c r="KW68" s="188">
        <f t="shared" si="80"/>
        <v>0</v>
      </c>
      <c r="KX68" s="188">
        <f t="shared" si="80"/>
        <v>0</v>
      </c>
      <c r="KY68" s="188">
        <f t="shared" si="80"/>
        <v>0</v>
      </c>
      <c r="KZ68" s="188">
        <f t="shared" si="80"/>
        <v>0</v>
      </c>
      <c r="LA68" s="188">
        <f t="shared" si="80"/>
        <v>0</v>
      </c>
      <c r="LB68" s="188">
        <f t="shared" si="80"/>
        <v>0</v>
      </c>
      <c r="LC68" s="188">
        <f t="shared" si="80"/>
        <v>0</v>
      </c>
      <c r="LD68" s="188">
        <f t="shared" si="80"/>
        <v>0</v>
      </c>
      <c r="LE68" s="188">
        <f t="shared" si="80"/>
        <v>0</v>
      </c>
      <c r="LF68" s="188">
        <f t="shared" si="80"/>
        <v>0</v>
      </c>
      <c r="LG68" s="188">
        <f t="shared" si="80"/>
        <v>0</v>
      </c>
      <c r="LH68" s="188">
        <f t="shared" si="80"/>
        <v>0</v>
      </c>
      <c r="LI68" s="188">
        <f t="shared" si="80"/>
        <v>0</v>
      </c>
      <c r="LJ68" s="188">
        <f t="shared" si="80"/>
        <v>0</v>
      </c>
      <c r="LK68" s="188">
        <f t="shared" si="80"/>
        <v>0</v>
      </c>
      <c r="LL68" s="188">
        <f t="shared" si="80"/>
        <v>0</v>
      </c>
      <c r="LM68" s="188">
        <f t="shared" si="80"/>
        <v>0</v>
      </c>
      <c r="LN68" s="188">
        <f t="shared" si="80"/>
        <v>0</v>
      </c>
      <c r="LO68" s="188">
        <f t="shared" si="80"/>
        <v>0</v>
      </c>
      <c r="LP68" s="188">
        <f t="shared" si="80"/>
        <v>0</v>
      </c>
      <c r="LQ68" s="188">
        <f t="shared" si="80"/>
        <v>0</v>
      </c>
      <c r="LR68" s="188">
        <f t="shared" si="80"/>
        <v>0</v>
      </c>
      <c r="LS68" s="188">
        <f t="shared" si="80"/>
        <v>0</v>
      </c>
      <c r="LT68" s="188">
        <f t="shared" si="80"/>
        <v>0</v>
      </c>
      <c r="LU68" s="188">
        <f t="shared" si="80"/>
        <v>0</v>
      </c>
      <c r="LV68" s="188">
        <f t="shared" si="80"/>
        <v>0</v>
      </c>
      <c r="LW68" s="188">
        <f t="shared" si="80"/>
        <v>0</v>
      </c>
      <c r="LX68" s="188">
        <f t="shared" si="80"/>
        <v>0</v>
      </c>
      <c r="LY68" s="188">
        <f t="shared" si="80"/>
        <v>0</v>
      </c>
      <c r="LZ68" s="188">
        <f t="shared" si="80"/>
        <v>0</v>
      </c>
      <c r="MA68" s="188">
        <f t="shared" ref="MA68:NT68" si="81">SUM(MA44:MA67)</f>
        <v>0</v>
      </c>
      <c r="MB68" s="188">
        <f t="shared" si="81"/>
        <v>0</v>
      </c>
      <c r="MC68" s="188">
        <f t="shared" si="81"/>
        <v>0</v>
      </c>
      <c r="MD68" s="188">
        <f t="shared" si="81"/>
        <v>0</v>
      </c>
      <c r="ME68" s="188">
        <f t="shared" si="81"/>
        <v>0</v>
      </c>
      <c r="MF68" s="188">
        <f t="shared" si="81"/>
        <v>0</v>
      </c>
      <c r="MG68" s="188">
        <f t="shared" si="81"/>
        <v>0</v>
      </c>
      <c r="MH68" s="188">
        <f t="shared" si="81"/>
        <v>0</v>
      </c>
      <c r="MI68" s="188">
        <f t="shared" si="81"/>
        <v>0</v>
      </c>
      <c r="MJ68" s="188">
        <f t="shared" si="81"/>
        <v>0</v>
      </c>
      <c r="MK68" s="188">
        <f t="shared" si="81"/>
        <v>0</v>
      </c>
      <c r="ML68" s="188">
        <f t="shared" si="81"/>
        <v>0</v>
      </c>
      <c r="MM68" s="188">
        <f t="shared" si="81"/>
        <v>0</v>
      </c>
      <c r="MN68" s="188">
        <f t="shared" si="81"/>
        <v>0</v>
      </c>
      <c r="MO68" s="188">
        <f t="shared" si="81"/>
        <v>0</v>
      </c>
      <c r="MP68" s="188">
        <f t="shared" si="81"/>
        <v>0</v>
      </c>
      <c r="MQ68" s="188">
        <f t="shared" si="81"/>
        <v>0</v>
      </c>
      <c r="MR68" s="188">
        <f t="shared" si="81"/>
        <v>0</v>
      </c>
      <c r="MS68" s="188">
        <f t="shared" si="81"/>
        <v>0</v>
      </c>
      <c r="MT68" s="188">
        <f t="shared" si="81"/>
        <v>0</v>
      </c>
      <c r="MU68" s="188">
        <f t="shared" si="81"/>
        <v>0</v>
      </c>
      <c r="MV68" s="188">
        <f t="shared" si="81"/>
        <v>0</v>
      </c>
      <c r="MW68" s="188">
        <f t="shared" si="81"/>
        <v>0</v>
      </c>
      <c r="MX68" s="188">
        <f t="shared" si="81"/>
        <v>0</v>
      </c>
      <c r="MY68" s="188">
        <f t="shared" si="81"/>
        <v>0</v>
      </c>
      <c r="MZ68" s="188">
        <f t="shared" si="81"/>
        <v>0</v>
      </c>
      <c r="NA68" s="188">
        <f t="shared" si="81"/>
        <v>0</v>
      </c>
      <c r="NB68" s="188">
        <f t="shared" si="81"/>
        <v>0</v>
      </c>
      <c r="NC68" s="188">
        <f t="shared" si="81"/>
        <v>0</v>
      </c>
      <c r="ND68" s="188">
        <f t="shared" si="81"/>
        <v>0</v>
      </c>
      <c r="NE68" s="188">
        <f t="shared" si="81"/>
        <v>0</v>
      </c>
      <c r="NF68" s="188">
        <f t="shared" si="81"/>
        <v>0</v>
      </c>
      <c r="NG68" s="188">
        <f t="shared" si="81"/>
        <v>0</v>
      </c>
      <c r="NH68" s="188">
        <f t="shared" si="81"/>
        <v>0</v>
      </c>
      <c r="NI68" s="188">
        <f t="shared" si="81"/>
        <v>0</v>
      </c>
      <c r="NJ68" s="188">
        <f t="shared" si="81"/>
        <v>0</v>
      </c>
      <c r="NK68" s="188">
        <f t="shared" si="81"/>
        <v>0</v>
      </c>
      <c r="NL68" s="188">
        <f t="shared" si="81"/>
        <v>0</v>
      </c>
      <c r="NM68" s="188">
        <f t="shared" si="81"/>
        <v>0</v>
      </c>
      <c r="NN68" s="188">
        <f t="shared" si="81"/>
        <v>0</v>
      </c>
      <c r="NO68" s="188">
        <f t="shared" si="81"/>
        <v>0</v>
      </c>
      <c r="NP68" s="188">
        <f t="shared" si="81"/>
        <v>0</v>
      </c>
      <c r="NQ68" s="188">
        <f t="shared" si="81"/>
        <v>0</v>
      </c>
      <c r="NR68" s="188">
        <f t="shared" si="81"/>
        <v>0</v>
      </c>
      <c r="NS68" s="188">
        <f t="shared" si="81"/>
        <v>0</v>
      </c>
      <c r="NT68" s="189">
        <f t="shared" si="81"/>
        <v>0</v>
      </c>
    </row>
    <row r="69" spans="1:384" ht="17.25" thickBot="1" x14ac:dyDescent="0.65">
      <c r="A69" s="141" t="s">
        <v>70</v>
      </c>
      <c r="B69" s="323"/>
      <c r="C69" s="307" t="s">
        <v>25</v>
      </c>
      <c r="D69" s="308"/>
      <c r="E69" s="309"/>
      <c r="F69" s="186"/>
      <c r="G69" s="186"/>
      <c r="H69" s="154">
        <f t="shared" ref="H69:Q69" si="82">SUM(H68,H43)</f>
        <v>28083</v>
      </c>
      <c r="I69" s="155">
        <f t="shared" si="82"/>
        <v>17126</v>
      </c>
      <c r="J69" s="156">
        <f t="shared" si="82"/>
        <v>1319</v>
      </c>
      <c r="K69" s="157">
        <f t="shared" si="82"/>
        <v>1309</v>
      </c>
      <c r="L69" s="157">
        <f t="shared" si="82"/>
        <v>1843</v>
      </c>
      <c r="M69" s="157">
        <f t="shared" si="82"/>
        <v>148</v>
      </c>
      <c r="N69" s="157">
        <f t="shared" si="82"/>
        <v>2056</v>
      </c>
      <c r="O69" s="157">
        <f t="shared" si="82"/>
        <v>320</v>
      </c>
      <c r="P69" s="157">
        <f t="shared" si="82"/>
        <v>9652</v>
      </c>
      <c r="Q69" s="158">
        <f t="shared" si="82"/>
        <v>563</v>
      </c>
      <c r="R69" s="7"/>
      <c r="S69" s="190">
        <f t="shared" ref="S69:CD69" si="83">SUM(S68,S43)</f>
        <v>8789</v>
      </c>
      <c r="T69" s="157">
        <f t="shared" si="83"/>
        <v>8789</v>
      </c>
      <c r="U69" s="157">
        <f t="shared" si="83"/>
        <v>8728</v>
      </c>
      <c r="V69" s="157">
        <f t="shared" si="83"/>
        <v>9032</v>
      </c>
      <c r="W69" s="157">
        <f t="shared" si="83"/>
        <v>9201</v>
      </c>
      <c r="X69" s="157">
        <f t="shared" si="83"/>
        <v>8976</v>
      </c>
      <c r="Y69" s="157">
        <f t="shared" si="83"/>
        <v>8767</v>
      </c>
      <c r="Z69" s="157">
        <f t="shared" si="83"/>
        <v>8767</v>
      </c>
      <c r="AA69" s="157">
        <f t="shared" si="83"/>
        <v>8964</v>
      </c>
      <c r="AB69" s="157">
        <f t="shared" si="83"/>
        <v>9258</v>
      </c>
      <c r="AC69" s="157">
        <f t="shared" si="83"/>
        <v>9244</v>
      </c>
      <c r="AD69" s="157">
        <f t="shared" si="83"/>
        <v>9300</v>
      </c>
      <c r="AE69" s="157">
        <f t="shared" si="83"/>
        <v>9528</v>
      </c>
      <c r="AF69" s="157">
        <f t="shared" si="83"/>
        <v>9307</v>
      </c>
      <c r="AG69" s="157">
        <f t="shared" si="83"/>
        <v>9307</v>
      </c>
      <c r="AH69" s="157">
        <f t="shared" si="83"/>
        <v>9498</v>
      </c>
      <c r="AI69" s="157">
        <f t="shared" si="83"/>
        <v>9741</v>
      </c>
      <c r="AJ69" s="157">
        <f t="shared" si="83"/>
        <v>9966</v>
      </c>
      <c r="AK69" s="157">
        <f t="shared" si="83"/>
        <v>10229</v>
      </c>
      <c r="AL69" s="157">
        <f t="shared" si="83"/>
        <v>10101</v>
      </c>
      <c r="AM69" s="157">
        <f t="shared" si="83"/>
        <v>9936</v>
      </c>
      <c r="AN69" s="157">
        <f t="shared" si="83"/>
        <v>9936</v>
      </c>
      <c r="AO69" s="157">
        <f t="shared" si="83"/>
        <v>10010</v>
      </c>
      <c r="AP69" s="157">
        <f t="shared" si="83"/>
        <v>10010</v>
      </c>
      <c r="AQ69" s="157">
        <f t="shared" si="83"/>
        <v>10039</v>
      </c>
      <c r="AR69" s="157">
        <f t="shared" si="83"/>
        <v>10039</v>
      </c>
      <c r="AS69" s="157">
        <f t="shared" si="83"/>
        <v>10060</v>
      </c>
      <c r="AT69" s="157">
        <f t="shared" si="83"/>
        <v>9896</v>
      </c>
      <c r="AU69" s="157">
        <f t="shared" si="83"/>
        <v>9896</v>
      </c>
      <c r="AV69" s="157">
        <f t="shared" si="83"/>
        <v>9848</v>
      </c>
      <c r="AW69" s="157">
        <f t="shared" si="83"/>
        <v>10042</v>
      </c>
      <c r="AX69" s="157">
        <f t="shared" si="83"/>
        <v>10203</v>
      </c>
      <c r="AY69" s="157">
        <f t="shared" si="83"/>
        <v>10370</v>
      </c>
      <c r="AZ69" s="157">
        <f t="shared" si="83"/>
        <v>10350</v>
      </c>
      <c r="BA69" s="157">
        <f t="shared" si="83"/>
        <v>10219</v>
      </c>
      <c r="BB69" s="157">
        <f t="shared" si="83"/>
        <v>10219</v>
      </c>
      <c r="BC69" s="157">
        <f t="shared" si="83"/>
        <v>10267</v>
      </c>
      <c r="BD69" s="157">
        <f t="shared" si="83"/>
        <v>10524</v>
      </c>
      <c r="BE69" s="157">
        <f t="shared" si="83"/>
        <v>10832</v>
      </c>
      <c r="BF69" s="157">
        <f t="shared" si="83"/>
        <v>10910</v>
      </c>
      <c r="BG69" s="157">
        <f t="shared" si="83"/>
        <v>10740</v>
      </c>
      <c r="BH69" s="157">
        <f t="shared" si="83"/>
        <v>10740</v>
      </c>
      <c r="BI69" s="157">
        <f t="shared" si="83"/>
        <v>10740</v>
      </c>
      <c r="BJ69" s="157">
        <f t="shared" si="83"/>
        <v>10599</v>
      </c>
      <c r="BK69" s="157">
        <f t="shared" si="83"/>
        <v>10540</v>
      </c>
      <c r="BL69" s="157">
        <f t="shared" si="83"/>
        <v>10927</v>
      </c>
      <c r="BM69" s="157">
        <f t="shared" si="83"/>
        <v>11121</v>
      </c>
      <c r="BN69" s="157">
        <f t="shared" si="83"/>
        <v>11123</v>
      </c>
      <c r="BO69" s="157">
        <f t="shared" si="83"/>
        <v>10974</v>
      </c>
      <c r="BP69" s="157">
        <f t="shared" si="83"/>
        <v>10974</v>
      </c>
      <c r="BQ69" s="157">
        <f t="shared" si="83"/>
        <v>10952</v>
      </c>
      <c r="BR69" s="157">
        <f t="shared" si="83"/>
        <v>11261</v>
      </c>
      <c r="BS69" s="157">
        <f t="shared" si="83"/>
        <v>11501</v>
      </c>
      <c r="BT69" s="157">
        <f t="shared" si="83"/>
        <v>11619</v>
      </c>
      <c r="BU69" s="157">
        <f t="shared" si="83"/>
        <v>11436</v>
      </c>
      <c r="BV69" s="157">
        <f t="shared" si="83"/>
        <v>11290</v>
      </c>
      <c r="BW69" s="157">
        <f t="shared" si="83"/>
        <v>11290</v>
      </c>
      <c r="BX69" s="157">
        <f t="shared" si="83"/>
        <v>11302</v>
      </c>
      <c r="BY69" s="157">
        <f t="shared" si="83"/>
        <v>11344</v>
      </c>
      <c r="BZ69" s="157">
        <f t="shared" si="83"/>
        <v>11178</v>
      </c>
      <c r="CA69" s="157">
        <f t="shared" si="83"/>
        <v>11161</v>
      </c>
      <c r="CB69" s="157">
        <f t="shared" si="83"/>
        <v>10836</v>
      </c>
      <c r="CC69" s="157">
        <f t="shared" si="83"/>
        <v>10620</v>
      </c>
      <c r="CD69" s="157">
        <f t="shared" si="83"/>
        <v>10620</v>
      </c>
      <c r="CE69" s="157">
        <f t="shared" ref="CE69:EP69" si="84">SUM(CE68,CE43)</f>
        <v>10582</v>
      </c>
      <c r="CF69" s="157">
        <f t="shared" si="84"/>
        <v>10765</v>
      </c>
      <c r="CG69" s="157">
        <f t="shared" si="84"/>
        <v>10550</v>
      </c>
      <c r="CH69" s="157">
        <f t="shared" si="84"/>
        <v>10461</v>
      </c>
      <c r="CI69" s="157">
        <f t="shared" si="84"/>
        <v>10525</v>
      </c>
      <c r="CJ69" s="157">
        <f t="shared" si="84"/>
        <v>10333</v>
      </c>
      <c r="CK69" s="157">
        <f t="shared" si="84"/>
        <v>10333</v>
      </c>
      <c r="CL69" s="157">
        <f t="shared" si="84"/>
        <v>10481</v>
      </c>
      <c r="CM69" s="157">
        <f t="shared" si="84"/>
        <v>10738</v>
      </c>
      <c r="CN69" s="157">
        <f t="shared" si="84"/>
        <v>10810</v>
      </c>
      <c r="CO69" s="157">
        <f t="shared" si="84"/>
        <v>10803</v>
      </c>
      <c r="CP69" s="157">
        <f t="shared" si="84"/>
        <v>10758</v>
      </c>
      <c r="CQ69" s="157">
        <f t="shared" si="84"/>
        <v>10605</v>
      </c>
      <c r="CR69" s="157">
        <f t="shared" si="84"/>
        <v>10605</v>
      </c>
      <c r="CS69" s="157">
        <f t="shared" si="84"/>
        <v>10522</v>
      </c>
      <c r="CT69" s="157">
        <f t="shared" si="84"/>
        <v>10545</v>
      </c>
      <c r="CU69" s="157">
        <f t="shared" si="84"/>
        <v>10510</v>
      </c>
      <c r="CV69" s="157">
        <f t="shared" si="84"/>
        <v>10681</v>
      </c>
      <c r="CW69" s="157">
        <f t="shared" si="84"/>
        <v>10652</v>
      </c>
      <c r="CX69" s="157">
        <f t="shared" si="84"/>
        <v>10539</v>
      </c>
      <c r="CY69" s="157">
        <f t="shared" si="84"/>
        <v>10539</v>
      </c>
      <c r="CZ69" s="157">
        <f t="shared" si="84"/>
        <v>10480</v>
      </c>
      <c r="DA69" s="157">
        <f t="shared" si="84"/>
        <v>10572</v>
      </c>
      <c r="DB69" s="157">
        <f t="shared" si="84"/>
        <v>10469</v>
      </c>
      <c r="DC69" s="157">
        <f t="shared" si="84"/>
        <v>10643</v>
      </c>
      <c r="DD69" s="157">
        <f t="shared" si="84"/>
        <v>10515</v>
      </c>
      <c r="DE69" s="157">
        <f t="shared" si="84"/>
        <v>10368</v>
      </c>
      <c r="DF69" s="157">
        <f t="shared" si="84"/>
        <v>10368</v>
      </c>
      <c r="DG69" s="157">
        <f t="shared" si="84"/>
        <v>10321</v>
      </c>
      <c r="DH69" s="157">
        <f t="shared" si="84"/>
        <v>10265</v>
      </c>
      <c r="DI69" s="157">
        <f t="shared" si="84"/>
        <v>10315</v>
      </c>
      <c r="DJ69" s="157">
        <f t="shared" si="84"/>
        <v>10381</v>
      </c>
      <c r="DK69" s="157">
        <f t="shared" si="84"/>
        <v>10214</v>
      </c>
      <c r="DL69" s="157">
        <f t="shared" si="84"/>
        <v>9959</v>
      </c>
      <c r="DM69" s="157">
        <f t="shared" si="84"/>
        <v>9959</v>
      </c>
      <c r="DN69" s="157">
        <f t="shared" si="84"/>
        <v>9919</v>
      </c>
      <c r="DO69" s="157">
        <f t="shared" si="84"/>
        <v>10088</v>
      </c>
      <c r="DP69" s="157">
        <f t="shared" si="84"/>
        <v>9867</v>
      </c>
      <c r="DQ69" s="157">
        <f t="shared" si="84"/>
        <v>10150</v>
      </c>
      <c r="DR69" s="157">
        <f t="shared" si="84"/>
        <v>10120</v>
      </c>
      <c r="DS69" s="157">
        <f t="shared" si="84"/>
        <v>9835</v>
      </c>
      <c r="DT69" s="157">
        <f t="shared" si="84"/>
        <v>9835</v>
      </c>
      <c r="DU69" s="157">
        <f t="shared" si="84"/>
        <v>9757</v>
      </c>
      <c r="DV69" s="157">
        <f t="shared" si="84"/>
        <v>9988</v>
      </c>
      <c r="DW69" s="157">
        <f t="shared" si="84"/>
        <v>10135</v>
      </c>
      <c r="DX69" s="157">
        <f t="shared" si="84"/>
        <v>10223</v>
      </c>
      <c r="DY69" s="157">
        <f t="shared" si="84"/>
        <v>10006</v>
      </c>
      <c r="DZ69" s="157">
        <f t="shared" si="84"/>
        <v>9763</v>
      </c>
      <c r="EA69" s="157">
        <f t="shared" si="84"/>
        <v>9763</v>
      </c>
      <c r="EB69" s="157">
        <f t="shared" si="84"/>
        <v>9539</v>
      </c>
      <c r="EC69" s="157">
        <f t="shared" si="84"/>
        <v>9687</v>
      </c>
      <c r="ED69" s="157">
        <f t="shared" si="84"/>
        <v>9611</v>
      </c>
      <c r="EE69" s="157">
        <f t="shared" si="84"/>
        <v>9917</v>
      </c>
      <c r="EF69" s="157">
        <f t="shared" si="84"/>
        <v>9966</v>
      </c>
      <c r="EG69" s="157">
        <f t="shared" si="84"/>
        <v>9578</v>
      </c>
      <c r="EH69" s="157">
        <f t="shared" si="84"/>
        <v>9578</v>
      </c>
      <c r="EI69" s="157">
        <f t="shared" si="84"/>
        <v>9537</v>
      </c>
      <c r="EJ69" s="157">
        <f t="shared" si="84"/>
        <v>9844</v>
      </c>
      <c r="EK69" s="157">
        <f t="shared" si="84"/>
        <v>9581</v>
      </c>
      <c r="EL69" s="157">
        <f t="shared" si="84"/>
        <v>9586</v>
      </c>
      <c r="EM69" s="157">
        <f t="shared" si="84"/>
        <v>9270</v>
      </c>
      <c r="EN69" s="157">
        <f t="shared" si="84"/>
        <v>9022</v>
      </c>
      <c r="EO69" s="157">
        <f t="shared" ref="EO69" si="85">SUM(EO68,EO43)</f>
        <v>9022</v>
      </c>
      <c r="EP69" s="157">
        <f t="shared" si="84"/>
        <v>8701</v>
      </c>
      <c r="EQ69" s="157">
        <f t="shared" ref="EQ69:HB69" si="86">SUM(EQ68,EQ43)</f>
        <v>8803</v>
      </c>
      <c r="ER69" s="157">
        <f t="shared" si="86"/>
        <v>8870</v>
      </c>
      <c r="ES69" s="157">
        <f t="shared" si="86"/>
        <v>9258</v>
      </c>
      <c r="ET69" s="157">
        <f t="shared" si="86"/>
        <v>9383</v>
      </c>
      <c r="EU69" s="157">
        <f t="shared" si="86"/>
        <v>9147</v>
      </c>
      <c r="EV69" s="157">
        <f t="shared" si="86"/>
        <v>9147</v>
      </c>
      <c r="EW69" s="157">
        <f t="shared" si="86"/>
        <v>9271</v>
      </c>
      <c r="EX69" s="157">
        <f t="shared" si="86"/>
        <v>9569</v>
      </c>
      <c r="EY69" s="157">
        <f t="shared" si="86"/>
        <v>9403</v>
      </c>
      <c r="EZ69" s="157">
        <f t="shared" si="86"/>
        <v>9469</v>
      </c>
      <c r="FA69" s="157">
        <f t="shared" si="86"/>
        <v>9477</v>
      </c>
      <c r="FB69" s="157">
        <f t="shared" ref="FB69" si="87">SUM(FB68,FB43)</f>
        <v>9279</v>
      </c>
      <c r="FC69" s="157">
        <f t="shared" si="86"/>
        <v>9279</v>
      </c>
      <c r="FD69" s="157">
        <f t="shared" si="86"/>
        <v>9293</v>
      </c>
      <c r="FE69" s="157">
        <f t="shared" si="86"/>
        <v>9601</v>
      </c>
      <c r="FF69" s="157">
        <f t="shared" si="86"/>
        <v>9572</v>
      </c>
      <c r="FG69" s="157">
        <f t="shared" si="86"/>
        <v>9825</v>
      </c>
      <c r="FH69" s="157">
        <f t="shared" si="86"/>
        <v>9840</v>
      </c>
      <c r="FI69" s="157">
        <f t="shared" si="86"/>
        <v>9491</v>
      </c>
      <c r="FJ69" s="157">
        <f t="shared" si="86"/>
        <v>9491</v>
      </c>
      <c r="FK69" s="157">
        <f t="shared" si="86"/>
        <v>9609</v>
      </c>
      <c r="FL69" s="157">
        <f t="shared" si="86"/>
        <v>9917</v>
      </c>
      <c r="FM69" s="157">
        <f t="shared" si="86"/>
        <v>10020</v>
      </c>
      <c r="FN69" s="157">
        <f t="shared" si="86"/>
        <v>9946</v>
      </c>
      <c r="FO69" s="157">
        <f t="shared" si="86"/>
        <v>9756</v>
      </c>
      <c r="FP69" s="157">
        <f t="shared" si="86"/>
        <v>9411</v>
      </c>
      <c r="FQ69" s="157">
        <f t="shared" ref="FQ69" si="88">SUM(FQ68,FQ43)</f>
        <v>9411</v>
      </c>
      <c r="FR69" s="157">
        <f t="shared" si="86"/>
        <v>9338</v>
      </c>
      <c r="FS69" s="157">
        <f t="shared" si="86"/>
        <v>9377</v>
      </c>
      <c r="FT69" s="157">
        <f t="shared" si="86"/>
        <v>9467</v>
      </c>
      <c r="FU69" s="157">
        <f t="shared" si="86"/>
        <v>9363</v>
      </c>
      <c r="FV69" s="157">
        <f t="shared" si="86"/>
        <v>9049</v>
      </c>
      <c r="FW69" s="157">
        <f t="shared" si="86"/>
        <v>8819</v>
      </c>
      <c r="FX69" s="157">
        <f t="shared" ref="FX69" si="89">SUM(FX68,FX43)</f>
        <v>8819</v>
      </c>
      <c r="FY69" s="157">
        <f t="shared" si="86"/>
        <v>8817</v>
      </c>
      <c r="FZ69" s="157">
        <f t="shared" si="86"/>
        <v>9140</v>
      </c>
      <c r="GA69" s="157">
        <f t="shared" si="86"/>
        <v>9253</v>
      </c>
      <c r="GB69" s="157">
        <f t="shared" si="86"/>
        <v>9683</v>
      </c>
      <c r="GC69" s="157">
        <f t="shared" si="86"/>
        <v>9901</v>
      </c>
      <c r="GD69" s="157">
        <f t="shared" si="86"/>
        <v>9624</v>
      </c>
      <c r="GE69" s="157">
        <f t="shared" ref="GE69" si="90">SUM(GE68,GE43)</f>
        <v>9624</v>
      </c>
      <c r="GF69" s="157">
        <f t="shared" si="86"/>
        <v>9779</v>
      </c>
      <c r="GG69" s="157">
        <f t="shared" si="86"/>
        <v>9994</v>
      </c>
      <c r="GH69" s="157">
        <f t="shared" si="86"/>
        <v>10050</v>
      </c>
      <c r="GI69" s="157">
        <f t="shared" si="86"/>
        <v>10205</v>
      </c>
      <c r="GJ69" s="157">
        <f t="shared" si="86"/>
        <v>10007</v>
      </c>
      <c r="GK69" s="157">
        <f t="shared" si="86"/>
        <v>9840</v>
      </c>
      <c r="GL69" s="157">
        <f t="shared" si="86"/>
        <v>9840</v>
      </c>
      <c r="GM69" s="157">
        <f t="shared" si="86"/>
        <v>10064</v>
      </c>
      <c r="GN69" s="157">
        <f t="shared" si="86"/>
        <v>10531</v>
      </c>
      <c r="GO69" s="157">
        <f t="shared" si="86"/>
        <v>10738</v>
      </c>
      <c r="GP69" s="157">
        <f t="shared" si="86"/>
        <v>11020</v>
      </c>
      <c r="GQ69" s="157">
        <f t="shared" si="86"/>
        <v>10831</v>
      </c>
      <c r="GR69" s="157">
        <f t="shared" si="86"/>
        <v>10655</v>
      </c>
      <c r="GS69" s="157">
        <f t="shared" si="86"/>
        <v>10655</v>
      </c>
      <c r="GT69" s="157">
        <f t="shared" si="86"/>
        <v>10792</v>
      </c>
      <c r="GU69" s="157">
        <f t="shared" si="86"/>
        <v>11094</v>
      </c>
      <c r="GV69" s="157">
        <f t="shared" si="86"/>
        <v>11181</v>
      </c>
      <c r="GW69" s="157">
        <f t="shared" si="86"/>
        <v>11161</v>
      </c>
      <c r="GX69" s="157">
        <f t="shared" si="86"/>
        <v>11272</v>
      </c>
      <c r="GY69" s="157">
        <f t="shared" ref="GY69" si="91">SUM(GY68,GY43)</f>
        <v>11082</v>
      </c>
      <c r="GZ69" s="157">
        <f t="shared" si="86"/>
        <v>11082</v>
      </c>
      <c r="HA69" s="157">
        <f t="shared" si="86"/>
        <v>11105</v>
      </c>
      <c r="HB69" s="157">
        <f t="shared" si="86"/>
        <v>11455</v>
      </c>
      <c r="HC69" s="157">
        <f t="shared" ref="HC69:JN69" si="92">SUM(HC68,HC43)</f>
        <v>11599</v>
      </c>
      <c r="HD69" s="157">
        <f t="shared" si="92"/>
        <v>11987</v>
      </c>
      <c r="HE69" s="157">
        <f t="shared" si="92"/>
        <v>11949</v>
      </c>
      <c r="HF69" s="157">
        <f t="shared" ref="HF69" si="93">SUM(HF68,HF43)</f>
        <v>11725</v>
      </c>
      <c r="HG69" s="157">
        <f t="shared" si="92"/>
        <v>11725</v>
      </c>
      <c r="HH69" s="157">
        <f t="shared" si="92"/>
        <v>11901</v>
      </c>
      <c r="HI69" s="157">
        <f t="shared" si="92"/>
        <v>12287</v>
      </c>
      <c r="HJ69" s="157">
        <f t="shared" si="92"/>
        <v>12362</v>
      </c>
      <c r="HK69" s="157">
        <f t="shared" si="92"/>
        <v>12440</v>
      </c>
      <c r="HL69" s="157">
        <f t="shared" si="92"/>
        <v>12327</v>
      </c>
      <c r="HM69" s="157">
        <f t="shared" si="92"/>
        <v>12118</v>
      </c>
      <c r="HN69" s="157">
        <f t="shared" ref="HN69" si="94">SUM(HN68,HN43)</f>
        <v>12118</v>
      </c>
      <c r="HO69" s="157">
        <f t="shared" si="92"/>
        <v>12385</v>
      </c>
      <c r="HP69" s="157">
        <f t="shared" si="92"/>
        <v>12583</v>
      </c>
      <c r="HQ69" s="157">
        <f t="shared" si="92"/>
        <v>12859</v>
      </c>
      <c r="HR69" s="157">
        <f t="shared" si="92"/>
        <v>13231</v>
      </c>
      <c r="HS69" s="157">
        <f t="shared" si="92"/>
        <v>13179</v>
      </c>
      <c r="HT69" s="157">
        <f t="shared" si="92"/>
        <v>13044</v>
      </c>
      <c r="HU69" s="157">
        <f t="shared" ref="HU69" si="95">SUM(HU68,HU43)</f>
        <v>13044</v>
      </c>
      <c r="HV69" s="157">
        <f t="shared" si="92"/>
        <v>13022</v>
      </c>
      <c r="HW69" s="157">
        <f t="shared" si="92"/>
        <v>13183</v>
      </c>
      <c r="HX69" s="157">
        <f t="shared" si="92"/>
        <v>13373</v>
      </c>
      <c r="HY69" s="157">
        <f t="shared" si="92"/>
        <v>13575</v>
      </c>
      <c r="HZ69" s="157">
        <f t="shared" si="92"/>
        <v>13417</v>
      </c>
      <c r="IA69" s="157">
        <f t="shared" si="92"/>
        <v>13260</v>
      </c>
      <c r="IB69" s="157">
        <f t="shared" si="92"/>
        <v>13260</v>
      </c>
      <c r="IC69" s="157">
        <f t="shared" si="92"/>
        <v>13383</v>
      </c>
      <c r="ID69" s="157">
        <f t="shared" si="92"/>
        <v>13604</v>
      </c>
      <c r="IE69" s="157">
        <f t="shared" si="92"/>
        <v>13582</v>
      </c>
      <c r="IF69" s="157">
        <f t="shared" si="92"/>
        <v>13855</v>
      </c>
      <c r="IG69" s="157">
        <f t="shared" si="92"/>
        <v>13670</v>
      </c>
      <c r="IH69" s="157">
        <f t="shared" si="92"/>
        <v>13587</v>
      </c>
      <c r="II69" s="157">
        <f t="shared" ref="II69:IK69" si="96">SUM(II68,II43)</f>
        <v>13587</v>
      </c>
      <c r="IJ69" s="157">
        <f t="shared" si="96"/>
        <v>13593</v>
      </c>
      <c r="IK69" s="157">
        <f t="shared" si="96"/>
        <v>13970</v>
      </c>
      <c r="IL69" s="157">
        <f t="shared" si="92"/>
        <v>0</v>
      </c>
      <c r="IM69" s="157">
        <f t="shared" si="92"/>
        <v>0</v>
      </c>
      <c r="IN69" s="157">
        <f t="shared" si="92"/>
        <v>0</v>
      </c>
      <c r="IO69" s="157">
        <f t="shared" si="92"/>
        <v>0</v>
      </c>
      <c r="IP69" s="157">
        <f t="shared" si="92"/>
        <v>0</v>
      </c>
      <c r="IQ69" s="157">
        <f t="shared" si="92"/>
        <v>0</v>
      </c>
      <c r="IR69" s="157">
        <f t="shared" si="92"/>
        <v>0</v>
      </c>
      <c r="IS69" s="157">
        <f t="shared" si="92"/>
        <v>0</v>
      </c>
      <c r="IT69" s="157">
        <f t="shared" si="92"/>
        <v>0</v>
      </c>
      <c r="IU69" s="157">
        <f t="shared" si="92"/>
        <v>0</v>
      </c>
      <c r="IV69" s="157">
        <f t="shared" si="92"/>
        <v>0</v>
      </c>
      <c r="IW69" s="157">
        <f t="shared" si="92"/>
        <v>0</v>
      </c>
      <c r="IX69" s="157">
        <f t="shared" si="92"/>
        <v>0</v>
      </c>
      <c r="IY69" s="157">
        <f t="shared" si="92"/>
        <v>0</v>
      </c>
      <c r="IZ69" s="157">
        <f t="shared" si="92"/>
        <v>0</v>
      </c>
      <c r="JA69" s="157">
        <f t="shared" si="92"/>
        <v>0</v>
      </c>
      <c r="JB69" s="157">
        <f t="shared" si="92"/>
        <v>0</v>
      </c>
      <c r="JC69" s="157">
        <f t="shared" si="92"/>
        <v>0</v>
      </c>
      <c r="JD69" s="157">
        <f t="shared" si="92"/>
        <v>0</v>
      </c>
      <c r="JE69" s="157">
        <f t="shared" si="92"/>
        <v>0</v>
      </c>
      <c r="JF69" s="157">
        <f t="shared" si="92"/>
        <v>0</v>
      </c>
      <c r="JG69" s="157">
        <f t="shared" si="92"/>
        <v>0</v>
      </c>
      <c r="JH69" s="157">
        <f t="shared" si="92"/>
        <v>0</v>
      </c>
      <c r="JI69" s="157">
        <f t="shared" si="92"/>
        <v>0</v>
      </c>
      <c r="JJ69" s="157">
        <f t="shared" si="92"/>
        <v>0</v>
      </c>
      <c r="JK69" s="157">
        <f t="shared" si="92"/>
        <v>0</v>
      </c>
      <c r="JL69" s="157">
        <f t="shared" si="92"/>
        <v>0</v>
      </c>
      <c r="JM69" s="157">
        <f t="shared" si="92"/>
        <v>0</v>
      </c>
      <c r="JN69" s="157">
        <f t="shared" si="92"/>
        <v>0</v>
      </c>
      <c r="JO69" s="157">
        <f t="shared" ref="JO69:LZ69" si="97">SUM(JO68,JO43)</f>
        <v>0</v>
      </c>
      <c r="JP69" s="157">
        <f t="shared" si="97"/>
        <v>0</v>
      </c>
      <c r="JQ69" s="157">
        <f t="shared" si="97"/>
        <v>0</v>
      </c>
      <c r="JR69" s="157">
        <f t="shared" si="97"/>
        <v>0</v>
      </c>
      <c r="JS69" s="157">
        <f t="shared" si="97"/>
        <v>0</v>
      </c>
      <c r="JT69" s="157">
        <f t="shared" si="97"/>
        <v>0</v>
      </c>
      <c r="JU69" s="157">
        <f t="shared" si="97"/>
        <v>0</v>
      </c>
      <c r="JV69" s="157">
        <f t="shared" si="97"/>
        <v>0</v>
      </c>
      <c r="JW69" s="157">
        <f t="shared" si="97"/>
        <v>0</v>
      </c>
      <c r="JX69" s="157">
        <f t="shared" si="97"/>
        <v>0</v>
      </c>
      <c r="JY69" s="157">
        <f t="shared" si="97"/>
        <v>0</v>
      </c>
      <c r="JZ69" s="157">
        <f t="shared" si="97"/>
        <v>0</v>
      </c>
      <c r="KA69" s="157">
        <f t="shared" si="97"/>
        <v>0</v>
      </c>
      <c r="KB69" s="157">
        <f t="shared" si="97"/>
        <v>0</v>
      </c>
      <c r="KC69" s="157">
        <f t="shared" si="97"/>
        <v>0</v>
      </c>
      <c r="KD69" s="157">
        <f t="shared" si="97"/>
        <v>0</v>
      </c>
      <c r="KE69" s="157">
        <f t="shared" si="97"/>
        <v>0</v>
      </c>
      <c r="KF69" s="157">
        <f t="shared" si="97"/>
        <v>0</v>
      </c>
      <c r="KG69" s="157">
        <f t="shared" si="97"/>
        <v>0</v>
      </c>
      <c r="KH69" s="157">
        <f t="shared" si="97"/>
        <v>0</v>
      </c>
      <c r="KI69" s="157">
        <f t="shared" si="97"/>
        <v>0</v>
      </c>
      <c r="KJ69" s="157">
        <f t="shared" si="97"/>
        <v>0</v>
      </c>
      <c r="KK69" s="157">
        <f t="shared" si="97"/>
        <v>0</v>
      </c>
      <c r="KL69" s="157">
        <f t="shared" si="97"/>
        <v>0</v>
      </c>
      <c r="KM69" s="157">
        <f t="shared" si="97"/>
        <v>0</v>
      </c>
      <c r="KN69" s="157">
        <f t="shared" si="97"/>
        <v>0</v>
      </c>
      <c r="KO69" s="157">
        <f t="shared" si="97"/>
        <v>0</v>
      </c>
      <c r="KP69" s="157">
        <f t="shared" si="97"/>
        <v>0</v>
      </c>
      <c r="KQ69" s="157">
        <f t="shared" si="97"/>
        <v>0</v>
      </c>
      <c r="KR69" s="157">
        <f t="shared" si="97"/>
        <v>0</v>
      </c>
      <c r="KS69" s="157">
        <f t="shared" si="97"/>
        <v>0</v>
      </c>
      <c r="KT69" s="157">
        <f t="shared" si="97"/>
        <v>0</v>
      </c>
      <c r="KU69" s="157">
        <f t="shared" si="97"/>
        <v>0</v>
      </c>
      <c r="KV69" s="157">
        <f t="shared" si="97"/>
        <v>0</v>
      </c>
      <c r="KW69" s="157">
        <f t="shared" si="97"/>
        <v>0</v>
      </c>
      <c r="KX69" s="157">
        <f t="shared" si="97"/>
        <v>0</v>
      </c>
      <c r="KY69" s="157">
        <f t="shared" si="97"/>
        <v>0</v>
      </c>
      <c r="KZ69" s="157">
        <f t="shared" si="97"/>
        <v>0</v>
      </c>
      <c r="LA69" s="157">
        <f t="shared" si="97"/>
        <v>0</v>
      </c>
      <c r="LB69" s="157">
        <f t="shared" si="97"/>
        <v>0</v>
      </c>
      <c r="LC69" s="157">
        <f t="shared" si="97"/>
        <v>0</v>
      </c>
      <c r="LD69" s="157">
        <f t="shared" si="97"/>
        <v>0</v>
      </c>
      <c r="LE69" s="157">
        <f t="shared" si="97"/>
        <v>0</v>
      </c>
      <c r="LF69" s="157">
        <f t="shared" si="97"/>
        <v>0</v>
      </c>
      <c r="LG69" s="157">
        <f t="shared" si="97"/>
        <v>0</v>
      </c>
      <c r="LH69" s="157">
        <f t="shared" si="97"/>
        <v>0</v>
      </c>
      <c r="LI69" s="157">
        <f t="shared" si="97"/>
        <v>0</v>
      </c>
      <c r="LJ69" s="157">
        <f t="shared" si="97"/>
        <v>0</v>
      </c>
      <c r="LK69" s="157">
        <f t="shared" si="97"/>
        <v>0</v>
      </c>
      <c r="LL69" s="157">
        <f t="shared" si="97"/>
        <v>0</v>
      </c>
      <c r="LM69" s="157">
        <f t="shared" si="97"/>
        <v>0</v>
      </c>
      <c r="LN69" s="157">
        <f t="shared" si="97"/>
        <v>0</v>
      </c>
      <c r="LO69" s="157">
        <f t="shared" si="97"/>
        <v>0</v>
      </c>
      <c r="LP69" s="157">
        <f t="shared" si="97"/>
        <v>0</v>
      </c>
      <c r="LQ69" s="157">
        <f t="shared" si="97"/>
        <v>0</v>
      </c>
      <c r="LR69" s="157">
        <f t="shared" si="97"/>
        <v>0</v>
      </c>
      <c r="LS69" s="157">
        <f t="shared" si="97"/>
        <v>0</v>
      </c>
      <c r="LT69" s="157">
        <f t="shared" si="97"/>
        <v>0</v>
      </c>
      <c r="LU69" s="157">
        <f t="shared" si="97"/>
        <v>0</v>
      </c>
      <c r="LV69" s="157">
        <f t="shared" si="97"/>
        <v>0</v>
      </c>
      <c r="LW69" s="157">
        <f t="shared" si="97"/>
        <v>0</v>
      </c>
      <c r="LX69" s="157">
        <f t="shared" si="97"/>
        <v>0</v>
      </c>
      <c r="LY69" s="157">
        <f t="shared" si="97"/>
        <v>0</v>
      </c>
      <c r="LZ69" s="157">
        <f t="shared" si="97"/>
        <v>0</v>
      </c>
      <c r="MA69" s="157">
        <f t="shared" ref="MA69:NT69" si="98">SUM(MA68,MA43)</f>
        <v>0</v>
      </c>
      <c r="MB69" s="157">
        <f t="shared" si="98"/>
        <v>0</v>
      </c>
      <c r="MC69" s="157">
        <f t="shared" si="98"/>
        <v>0</v>
      </c>
      <c r="MD69" s="157">
        <f t="shared" si="98"/>
        <v>0</v>
      </c>
      <c r="ME69" s="157">
        <f t="shared" si="98"/>
        <v>0</v>
      </c>
      <c r="MF69" s="157">
        <f t="shared" si="98"/>
        <v>0</v>
      </c>
      <c r="MG69" s="157">
        <f t="shared" si="98"/>
        <v>0</v>
      </c>
      <c r="MH69" s="157">
        <f t="shared" si="98"/>
        <v>0</v>
      </c>
      <c r="MI69" s="157">
        <f t="shared" si="98"/>
        <v>0</v>
      </c>
      <c r="MJ69" s="157">
        <f t="shared" si="98"/>
        <v>0</v>
      </c>
      <c r="MK69" s="157">
        <f t="shared" si="98"/>
        <v>0</v>
      </c>
      <c r="ML69" s="157">
        <f t="shared" si="98"/>
        <v>0</v>
      </c>
      <c r="MM69" s="157">
        <f t="shared" si="98"/>
        <v>0</v>
      </c>
      <c r="MN69" s="157">
        <f t="shared" si="98"/>
        <v>0</v>
      </c>
      <c r="MO69" s="157">
        <f t="shared" si="98"/>
        <v>0</v>
      </c>
      <c r="MP69" s="157">
        <f t="shared" si="98"/>
        <v>0</v>
      </c>
      <c r="MQ69" s="157">
        <f t="shared" si="98"/>
        <v>0</v>
      </c>
      <c r="MR69" s="157">
        <f t="shared" si="98"/>
        <v>0</v>
      </c>
      <c r="MS69" s="157">
        <f t="shared" si="98"/>
        <v>0</v>
      </c>
      <c r="MT69" s="157">
        <f t="shared" si="98"/>
        <v>0</v>
      </c>
      <c r="MU69" s="157">
        <f t="shared" si="98"/>
        <v>0</v>
      </c>
      <c r="MV69" s="157">
        <f t="shared" si="98"/>
        <v>0</v>
      </c>
      <c r="MW69" s="157">
        <f t="shared" si="98"/>
        <v>0</v>
      </c>
      <c r="MX69" s="157">
        <f t="shared" si="98"/>
        <v>0</v>
      </c>
      <c r="MY69" s="157">
        <f t="shared" si="98"/>
        <v>0</v>
      </c>
      <c r="MZ69" s="157">
        <f t="shared" si="98"/>
        <v>0</v>
      </c>
      <c r="NA69" s="157">
        <f t="shared" si="98"/>
        <v>0</v>
      </c>
      <c r="NB69" s="157">
        <f t="shared" si="98"/>
        <v>0</v>
      </c>
      <c r="NC69" s="157">
        <f t="shared" si="98"/>
        <v>0</v>
      </c>
      <c r="ND69" s="157">
        <f t="shared" si="98"/>
        <v>0</v>
      </c>
      <c r="NE69" s="157">
        <f t="shared" si="98"/>
        <v>0</v>
      </c>
      <c r="NF69" s="157">
        <f t="shared" si="98"/>
        <v>0</v>
      </c>
      <c r="NG69" s="157">
        <f t="shared" si="98"/>
        <v>0</v>
      </c>
      <c r="NH69" s="157">
        <f t="shared" si="98"/>
        <v>0</v>
      </c>
      <c r="NI69" s="157">
        <f t="shared" si="98"/>
        <v>0</v>
      </c>
      <c r="NJ69" s="157">
        <f t="shared" si="98"/>
        <v>0</v>
      </c>
      <c r="NK69" s="157">
        <f t="shared" si="98"/>
        <v>0</v>
      </c>
      <c r="NL69" s="157">
        <f t="shared" si="98"/>
        <v>0</v>
      </c>
      <c r="NM69" s="157">
        <f t="shared" si="98"/>
        <v>0</v>
      </c>
      <c r="NN69" s="157">
        <f t="shared" si="98"/>
        <v>0</v>
      </c>
      <c r="NO69" s="157">
        <f t="shared" si="98"/>
        <v>0</v>
      </c>
      <c r="NP69" s="157">
        <f t="shared" si="98"/>
        <v>0</v>
      </c>
      <c r="NQ69" s="157">
        <f t="shared" si="98"/>
        <v>0</v>
      </c>
      <c r="NR69" s="157">
        <f t="shared" si="98"/>
        <v>0</v>
      </c>
      <c r="NS69" s="157">
        <f t="shared" si="98"/>
        <v>0</v>
      </c>
      <c r="NT69" s="191">
        <f t="shared" si="98"/>
        <v>0</v>
      </c>
    </row>
    <row r="70" spans="1:384" x14ac:dyDescent="0.6">
      <c r="A70" s="141" t="s">
        <v>70</v>
      </c>
      <c r="B70" s="340" t="s">
        <v>26</v>
      </c>
      <c r="C70" s="270" t="s">
        <v>24</v>
      </c>
      <c r="D70" s="273" t="s">
        <v>27</v>
      </c>
      <c r="E70" s="48">
        <v>51</v>
      </c>
      <c r="F70" s="275" t="s">
        <v>55</v>
      </c>
      <c r="G70" s="270" t="s">
        <v>49</v>
      </c>
      <c r="H70" s="277">
        <v>717.5</v>
      </c>
      <c r="I70" s="57">
        <v>1243</v>
      </c>
      <c r="J70" s="150">
        <v>0</v>
      </c>
      <c r="K70" s="151">
        <v>0</v>
      </c>
      <c r="L70" s="152">
        <v>316</v>
      </c>
      <c r="M70" s="152">
        <v>0</v>
      </c>
      <c r="N70" s="151">
        <v>0</v>
      </c>
      <c r="O70" s="58">
        <v>0</v>
      </c>
      <c r="P70" s="152">
        <v>948</v>
      </c>
      <c r="Q70" s="153">
        <v>0</v>
      </c>
      <c r="R70" s="7"/>
      <c r="S70" s="237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8"/>
      <c r="AX70" s="238"/>
      <c r="AY70" s="238"/>
      <c r="AZ70" s="238"/>
      <c r="BA70" s="238"/>
      <c r="BB70" s="238"/>
      <c r="BC70" s="238"/>
      <c r="BD70" s="238"/>
      <c r="BE70" s="238"/>
      <c r="BF70" s="238"/>
      <c r="BG70" s="238"/>
      <c r="BH70" s="238"/>
      <c r="BI70" s="238"/>
      <c r="BJ70" s="238"/>
      <c r="BK70" s="238"/>
      <c r="BL70" s="238"/>
      <c r="BM70" s="238"/>
      <c r="BN70" s="238"/>
      <c r="BO70" s="238"/>
      <c r="BP70" s="238"/>
      <c r="BQ70" s="238"/>
      <c r="BR70" s="238"/>
      <c r="BS70" s="238"/>
      <c r="BT70" s="238"/>
      <c r="BU70" s="238"/>
      <c r="BV70" s="238"/>
      <c r="BW70" s="238"/>
      <c r="BX70" s="238"/>
      <c r="BY70" s="238"/>
      <c r="BZ70" s="238"/>
      <c r="CA70" s="238"/>
      <c r="CB70" s="238"/>
      <c r="CC70" s="238"/>
      <c r="CD70" s="238"/>
      <c r="CE70" s="238"/>
      <c r="CF70" s="238"/>
      <c r="CG70" s="238"/>
      <c r="CH70" s="238"/>
      <c r="CI70" s="238"/>
      <c r="CJ70" s="238"/>
      <c r="CK70" s="238"/>
      <c r="CL70" s="238"/>
      <c r="CM70" s="238"/>
      <c r="CN70" s="238"/>
      <c r="CO70" s="238"/>
      <c r="CP70" s="238"/>
      <c r="CQ70" s="238"/>
      <c r="CR70" s="238"/>
      <c r="CS70" s="238"/>
      <c r="CT70" s="238"/>
      <c r="CU70" s="238"/>
      <c r="CV70" s="238">
        <v>764</v>
      </c>
      <c r="CW70" s="238">
        <v>784</v>
      </c>
      <c r="CX70" s="238">
        <v>778</v>
      </c>
      <c r="CY70" s="238">
        <v>778</v>
      </c>
      <c r="CZ70" s="238">
        <v>778</v>
      </c>
      <c r="DA70" s="238">
        <v>784</v>
      </c>
      <c r="DB70" s="238">
        <v>783</v>
      </c>
      <c r="DC70" s="238">
        <v>789</v>
      </c>
      <c r="DD70" s="238">
        <v>794</v>
      </c>
      <c r="DE70" s="238">
        <v>787</v>
      </c>
      <c r="DF70" s="238">
        <v>787</v>
      </c>
      <c r="DG70" s="238">
        <v>789</v>
      </c>
      <c r="DH70" s="238">
        <v>790</v>
      </c>
      <c r="DI70" s="238">
        <v>789</v>
      </c>
      <c r="DJ70" s="238">
        <v>797</v>
      </c>
      <c r="DK70" s="238">
        <v>770</v>
      </c>
      <c r="DL70" s="238">
        <v>767</v>
      </c>
      <c r="DM70" s="238">
        <v>767</v>
      </c>
      <c r="DN70" s="238">
        <v>772</v>
      </c>
      <c r="DO70" s="238">
        <v>780</v>
      </c>
      <c r="DP70" s="238">
        <v>778</v>
      </c>
      <c r="DQ70" s="238">
        <v>778</v>
      </c>
      <c r="DR70" s="238">
        <v>781</v>
      </c>
      <c r="DS70" s="238">
        <v>791</v>
      </c>
      <c r="DT70" s="238">
        <v>791</v>
      </c>
      <c r="DU70" s="238">
        <v>788</v>
      </c>
      <c r="DV70" s="238">
        <v>809</v>
      </c>
      <c r="DW70" s="238">
        <v>811</v>
      </c>
      <c r="DX70" s="238">
        <v>813</v>
      </c>
      <c r="DY70" s="238">
        <v>809</v>
      </c>
      <c r="DZ70" s="238">
        <v>781</v>
      </c>
      <c r="EA70" s="238">
        <v>781</v>
      </c>
      <c r="EB70" s="238">
        <v>783</v>
      </c>
      <c r="EC70" s="238">
        <v>798</v>
      </c>
      <c r="ED70" s="238">
        <v>791</v>
      </c>
      <c r="EE70" s="238">
        <v>846</v>
      </c>
      <c r="EF70" s="238">
        <v>847</v>
      </c>
      <c r="EG70" s="238">
        <v>861</v>
      </c>
      <c r="EH70" s="238">
        <v>861</v>
      </c>
      <c r="EI70" s="238">
        <v>856</v>
      </c>
      <c r="EJ70" s="238">
        <f>841+234</f>
        <v>1075</v>
      </c>
      <c r="EK70" s="238">
        <f>813+234</f>
        <v>1047</v>
      </c>
      <c r="EL70" s="238">
        <f>800+234</f>
        <v>1034</v>
      </c>
      <c r="EM70" s="238">
        <f>794+234</f>
        <v>1028</v>
      </c>
      <c r="EN70" s="238">
        <f>808+234</f>
        <v>1042</v>
      </c>
      <c r="EO70" s="238">
        <f>808+234</f>
        <v>1042</v>
      </c>
      <c r="EP70" s="238">
        <f>798+234</f>
        <v>1032</v>
      </c>
      <c r="EQ70" s="238">
        <f>775+234</f>
        <v>1009</v>
      </c>
      <c r="ER70" s="238">
        <f>767+234</f>
        <v>1001</v>
      </c>
      <c r="ES70" s="238">
        <f>778+234</f>
        <v>1012</v>
      </c>
      <c r="ET70" s="238">
        <f>802+234</f>
        <v>1036</v>
      </c>
      <c r="EU70" s="238">
        <f>782+234</f>
        <v>1016</v>
      </c>
      <c r="EV70" s="238">
        <f>782+234</f>
        <v>1016</v>
      </c>
      <c r="EW70" s="238">
        <f>756+234</f>
        <v>990</v>
      </c>
      <c r="EX70" s="238">
        <f>767+234</f>
        <v>1001</v>
      </c>
      <c r="EY70" s="238">
        <f>759+234</f>
        <v>993</v>
      </c>
      <c r="EZ70" s="238">
        <f>754+234</f>
        <v>988</v>
      </c>
      <c r="FA70" s="238">
        <f>763+234</f>
        <v>997</v>
      </c>
      <c r="FB70" s="238">
        <f>718+234</f>
        <v>952</v>
      </c>
      <c r="FC70" s="238">
        <f>718+234</f>
        <v>952</v>
      </c>
      <c r="FD70" s="238">
        <f>698+234</f>
        <v>932</v>
      </c>
      <c r="FE70" s="238">
        <f>696+234</f>
        <v>930</v>
      </c>
      <c r="FF70" s="238">
        <f>693+234</f>
        <v>927</v>
      </c>
      <c r="FG70" s="238">
        <f>689+234</f>
        <v>923</v>
      </c>
      <c r="FH70" s="238">
        <f>671+234</f>
        <v>905</v>
      </c>
      <c r="FI70" s="238">
        <f>666+234</f>
        <v>900</v>
      </c>
      <c r="FJ70" s="238">
        <f>666+234</f>
        <v>900</v>
      </c>
      <c r="FK70" s="238">
        <f>672+234</f>
        <v>906</v>
      </c>
      <c r="FL70" s="238">
        <f>670+234</f>
        <v>904</v>
      </c>
      <c r="FM70" s="238">
        <f>666+234</f>
        <v>900</v>
      </c>
      <c r="FN70" s="238">
        <f>667+234</f>
        <v>901</v>
      </c>
      <c r="FO70" s="238">
        <f>633+234</f>
        <v>867</v>
      </c>
      <c r="FP70" s="238">
        <f>633+234</f>
        <v>867</v>
      </c>
      <c r="FQ70" s="238">
        <f>633+234</f>
        <v>867</v>
      </c>
      <c r="FR70" s="238">
        <f>626+234</f>
        <v>860</v>
      </c>
      <c r="FS70" s="238">
        <f>655+234</f>
        <v>889</v>
      </c>
      <c r="FT70" s="238">
        <f>658+234</f>
        <v>892</v>
      </c>
      <c r="FU70" s="238">
        <f>658+234</f>
        <v>892</v>
      </c>
      <c r="FV70" s="238">
        <f>670+234</f>
        <v>904</v>
      </c>
      <c r="FW70" s="238">
        <f>660+234</f>
        <v>894</v>
      </c>
      <c r="FX70" s="238">
        <f>660+234</f>
        <v>894</v>
      </c>
      <c r="FY70" s="238">
        <f>664+234</f>
        <v>898</v>
      </c>
      <c r="FZ70" s="238">
        <f>650+234</f>
        <v>884</v>
      </c>
      <c r="GA70" s="238">
        <f>662+234</f>
        <v>896</v>
      </c>
      <c r="GB70" s="238">
        <f>691+222</f>
        <v>913</v>
      </c>
      <c r="GC70" s="238">
        <f>706+222</f>
        <v>928</v>
      </c>
      <c r="GD70" s="238">
        <f>671+222</f>
        <v>893</v>
      </c>
      <c r="GE70" s="238">
        <f>671+222</f>
        <v>893</v>
      </c>
      <c r="GF70" s="238">
        <f>673+222</f>
        <v>895</v>
      </c>
      <c r="GG70" s="238">
        <f>670+222</f>
        <v>892</v>
      </c>
      <c r="GH70" s="238">
        <f>667+222</f>
        <v>889</v>
      </c>
      <c r="GI70" s="238">
        <f>672+222</f>
        <v>894</v>
      </c>
      <c r="GJ70" s="238">
        <f>646+222</f>
        <v>868</v>
      </c>
      <c r="GK70" s="238">
        <f>636+222</f>
        <v>858</v>
      </c>
      <c r="GL70" s="238">
        <f>636+222</f>
        <v>858</v>
      </c>
      <c r="GM70" s="238">
        <f>622+222</f>
        <v>844</v>
      </c>
      <c r="GN70" s="238">
        <f>630+222</f>
        <v>852</v>
      </c>
      <c r="GO70" s="238">
        <f>654+222</f>
        <v>876</v>
      </c>
      <c r="GP70" s="238">
        <f>679+222</f>
        <v>901</v>
      </c>
      <c r="GQ70" s="238">
        <f>672+222</f>
        <v>894</v>
      </c>
      <c r="GR70" s="238">
        <f>667+222</f>
        <v>889</v>
      </c>
      <c r="GS70" s="238">
        <f>667+222</f>
        <v>889</v>
      </c>
      <c r="GT70" s="238">
        <f>683+222</f>
        <v>905</v>
      </c>
      <c r="GU70" s="238">
        <f>682+222</f>
        <v>904</v>
      </c>
      <c r="GV70" s="238">
        <f>692+222</f>
        <v>914</v>
      </c>
      <c r="GW70" s="238">
        <f>700+222</f>
        <v>922</v>
      </c>
      <c r="GX70" s="238">
        <f>695+222</f>
        <v>917</v>
      </c>
      <c r="GY70" s="238">
        <f>709+222</f>
        <v>931</v>
      </c>
      <c r="GZ70" s="238">
        <f>709+222</f>
        <v>931</v>
      </c>
      <c r="HA70" s="238">
        <f>725+222</f>
        <v>947</v>
      </c>
      <c r="HB70" s="238">
        <f>726+222</f>
        <v>948</v>
      </c>
      <c r="HC70" s="238">
        <f>740+222</f>
        <v>962</v>
      </c>
      <c r="HD70" s="238">
        <f>780+222</f>
        <v>1002</v>
      </c>
      <c r="HE70" s="238">
        <f>792+222</f>
        <v>1014</v>
      </c>
      <c r="HF70" s="238">
        <f>809+222</f>
        <v>1031</v>
      </c>
      <c r="HG70" s="238">
        <f>809+222</f>
        <v>1031</v>
      </c>
      <c r="HH70" s="238">
        <f>813+222</f>
        <v>1035</v>
      </c>
      <c r="HI70" s="238">
        <f>813+222</f>
        <v>1035</v>
      </c>
      <c r="HJ70" s="238">
        <f>806+222</f>
        <v>1028</v>
      </c>
      <c r="HK70" s="238">
        <f>807+222</f>
        <v>1029</v>
      </c>
      <c r="HL70" s="238">
        <f>805+222</f>
        <v>1027</v>
      </c>
      <c r="HM70" s="238">
        <f>802+222</f>
        <v>1024</v>
      </c>
      <c r="HN70" s="238">
        <f>802+222</f>
        <v>1024</v>
      </c>
      <c r="HO70" s="238">
        <f>806+222</f>
        <v>1028</v>
      </c>
      <c r="HP70" s="238">
        <f>859+222</f>
        <v>1081</v>
      </c>
      <c r="HQ70" s="238">
        <f>873+222</f>
        <v>1095</v>
      </c>
      <c r="HR70" s="238">
        <f>905+222</f>
        <v>1127</v>
      </c>
      <c r="HS70" s="238">
        <f>904+222</f>
        <v>1126</v>
      </c>
      <c r="HT70" s="238">
        <f>913+222</f>
        <v>1135</v>
      </c>
      <c r="HU70" s="238">
        <f>913+222</f>
        <v>1135</v>
      </c>
      <c r="HV70" s="238">
        <f>913+222</f>
        <v>1135</v>
      </c>
      <c r="HW70" s="238">
        <f>910+222</f>
        <v>1132</v>
      </c>
      <c r="HX70" s="238">
        <f>908+222</f>
        <v>1130</v>
      </c>
      <c r="HY70" s="238">
        <f>910+222</f>
        <v>1132</v>
      </c>
      <c r="HZ70" s="238">
        <f>909+222</f>
        <v>1131</v>
      </c>
      <c r="IA70" s="238">
        <f>907</f>
        <v>907</v>
      </c>
      <c r="IB70" s="238">
        <f>907</f>
        <v>907</v>
      </c>
      <c r="IC70" s="238">
        <f>900</f>
        <v>900</v>
      </c>
      <c r="ID70" s="238">
        <f>899</f>
        <v>899</v>
      </c>
      <c r="IE70" s="238">
        <v>902</v>
      </c>
      <c r="IF70" s="238">
        <v>903</v>
      </c>
      <c r="IG70" s="238">
        <v>902</v>
      </c>
      <c r="IH70" s="238">
        <v>902</v>
      </c>
      <c r="II70" s="238">
        <v>902</v>
      </c>
      <c r="IJ70" s="238">
        <v>902</v>
      </c>
      <c r="IK70" s="238">
        <v>888</v>
      </c>
      <c r="IL70" s="238"/>
      <c r="IM70" s="238"/>
      <c r="IN70" s="238"/>
      <c r="IO70" s="238"/>
      <c r="IP70" s="238"/>
      <c r="IQ70" s="238"/>
      <c r="IR70" s="238"/>
      <c r="IS70" s="238"/>
      <c r="IT70" s="238"/>
      <c r="IU70" s="238"/>
      <c r="IV70" s="238"/>
      <c r="IW70" s="238"/>
      <c r="IX70" s="238"/>
      <c r="IY70" s="238"/>
      <c r="IZ70" s="238"/>
      <c r="JA70" s="238"/>
      <c r="JB70" s="238"/>
      <c r="JC70" s="238"/>
      <c r="JD70" s="238"/>
      <c r="JE70" s="238"/>
      <c r="JF70" s="238"/>
      <c r="JG70" s="238"/>
      <c r="JH70" s="238"/>
      <c r="JI70" s="238"/>
      <c r="JJ70" s="238"/>
      <c r="JK70" s="238"/>
      <c r="JL70" s="238"/>
      <c r="JM70" s="238"/>
      <c r="JN70" s="238"/>
      <c r="JO70" s="238"/>
      <c r="JP70" s="238"/>
      <c r="JQ70" s="238"/>
      <c r="JR70" s="238"/>
      <c r="JS70" s="238"/>
      <c r="JT70" s="238"/>
      <c r="JU70" s="238"/>
      <c r="JV70" s="238"/>
      <c r="JW70" s="238"/>
      <c r="JX70" s="238"/>
      <c r="JY70" s="238"/>
      <c r="JZ70" s="238"/>
      <c r="KA70" s="238"/>
      <c r="KB70" s="238"/>
      <c r="KC70" s="238"/>
      <c r="KD70" s="238"/>
      <c r="KE70" s="238"/>
      <c r="KF70" s="238"/>
      <c r="KG70" s="238"/>
      <c r="KH70" s="238"/>
      <c r="KI70" s="238"/>
      <c r="KJ70" s="238"/>
      <c r="KK70" s="238"/>
      <c r="KL70" s="238"/>
      <c r="KM70" s="238"/>
      <c r="KN70" s="238"/>
      <c r="KO70" s="238"/>
      <c r="KP70" s="238"/>
      <c r="KQ70" s="238"/>
      <c r="KR70" s="238"/>
      <c r="KS70" s="238"/>
      <c r="KT70" s="238"/>
      <c r="KU70" s="238"/>
      <c r="KV70" s="238"/>
      <c r="KW70" s="238"/>
      <c r="KX70" s="238"/>
      <c r="KY70" s="238"/>
      <c r="KZ70" s="238"/>
      <c r="LA70" s="238"/>
      <c r="LB70" s="238"/>
      <c r="LC70" s="238"/>
      <c r="LD70" s="238"/>
      <c r="LE70" s="238"/>
      <c r="LF70" s="238"/>
      <c r="LG70" s="238"/>
      <c r="LH70" s="238"/>
      <c r="LI70" s="238"/>
      <c r="LJ70" s="238"/>
      <c r="LK70" s="238"/>
      <c r="LL70" s="238"/>
      <c r="LM70" s="238"/>
      <c r="LN70" s="238"/>
      <c r="LO70" s="238"/>
      <c r="LP70" s="238"/>
      <c r="LQ70" s="238"/>
      <c r="LR70" s="238"/>
      <c r="LS70" s="238"/>
      <c r="LT70" s="238"/>
      <c r="LU70" s="238"/>
      <c r="LV70" s="238"/>
      <c r="LW70" s="238"/>
      <c r="LX70" s="238"/>
      <c r="LY70" s="238"/>
      <c r="LZ70" s="238"/>
      <c r="MA70" s="238"/>
      <c r="MB70" s="238"/>
      <c r="MC70" s="238"/>
      <c r="MD70" s="238"/>
      <c r="ME70" s="238"/>
      <c r="MF70" s="238"/>
      <c r="MG70" s="238"/>
      <c r="MH70" s="238"/>
      <c r="MI70" s="238"/>
      <c r="MJ70" s="238"/>
      <c r="MK70" s="238"/>
      <c r="ML70" s="238"/>
      <c r="MM70" s="238"/>
      <c r="MN70" s="238"/>
      <c r="MO70" s="238"/>
      <c r="MP70" s="238"/>
      <c r="MQ70" s="238"/>
      <c r="MR70" s="238"/>
      <c r="MS70" s="238"/>
      <c r="MT70" s="238"/>
      <c r="MU70" s="238"/>
      <c r="MV70" s="238"/>
      <c r="MW70" s="238"/>
      <c r="MX70" s="238"/>
      <c r="MY70" s="238"/>
      <c r="MZ70" s="238"/>
      <c r="NA70" s="238"/>
      <c r="NB70" s="238"/>
      <c r="NC70" s="238"/>
      <c r="ND70" s="238"/>
      <c r="NE70" s="238"/>
      <c r="NF70" s="238"/>
      <c r="NG70" s="238"/>
      <c r="NH70" s="238"/>
      <c r="NI70" s="238"/>
      <c r="NJ70" s="238"/>
      <c r="NK70" s="238"/>
      <c r="NL70" s="238"/>
      <c r="NM70" s="238"/>
      <c r="NN70" s="238"/>
      <c r="NO70" s="238"/>
      <c r="NP70" s="238"/>
      <c r="NQ70" s="238"/>
      <c r="NR70" s="238"/>
      <c r="NS70" s="238"/>
      <c r="NT70" s="239"/>
    </row>
    <row r="71" spans="1:384" x14ac:dyDescent="0.6">
      <c r="A71" s="141"/>
      <c r="B71" s="342"/>
      <c r="C71" s="271"/>
      <c r="D71" s="274"/>
      <c r="E71" s="48" t="s">
        <v>82</v>
      </c>
      <c r="F71" s="276"/>
      <c r="G71" s="271"/>
      <c r="H71" s="278"/>
      <c r="I71" s="57">
        <v>410</v>
      </c>
      <c r="J71" s="150"/>
      <c r="K71" s="151"/>
      <c r="L71" s="152"/>
      <c r="M71" s="152"/>
      <c r="N71" s="151"/>
      <c r="O71" s="58"/>
      <c r="P71" s="152"/>
      <c r="Q71" s="153"/>
      <c r="R71" s="7"/>
      <c r="S71" s="16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>
        <v>313</v>
      </c>
      <c r="CW71" s="5">
        <v>312</v>
      </c>
      <c r="CX71" s="5">
        <v>312</v>
      </c>
      <c r="CY71" s="5">
        <v>312</v>
      </c>
      <c r="CZ71" s="5">
        <v>312</v>
      </c>
      <c r="DA71" s="5">
        <v>310</v>
      </c>
      <c r="DB71" s="5">
        <v>310</v>
      </c>
      <c r="DC71" s="5">
        <v>307</v>
      </c>
      <c r="DD71" s="5">
        <v>307</v>
      </c>
      <c r="DE71" s="5">
        <v>307</v>
      </c>
      <c r="DF71" s="5">
        <v>307</v>
      </c>
      <c r="DG71" s="5">
        <v>307</v>
      </c>
      <c r="DH71" s="5">
        <v>309</v>
      </c>
      <c r="DI71" s="5">
        <v>308</v>
      </c>
      <c r="DJ71" s="5">
        <v>308</v>
      </c>
      <c r="DK71" s="5">
        <v>308</v>
      </c>
      <c r="DL71" s="5">
        <v>306</v>
      </c>
      <c r="DM71" s="5">
        <v>306</v>
      </c>
      <c r="DN71" s="5">
        <v>307</v>
      </c>
      <c r="DO71" s="5">
        <v>308</v>
      </c>
      <c r="DP71" s="5">
        <v>307</v>
      </c>
      <c r="DQ71" s="5">
        <v>307</v>
      </c>
      <c r="DR71" s="5">
        <v>303</v>
      </c>
      <c r="DS71" s="5">
        <v>300</v>
      </c>
      <c r="DT71" s="5">
        <v>300</v>
      </c>
      <c r="DU71" s="5">
        <v>297</v>
      </c>
      <c r="DV71" s="5">
        <v>295</v>
      </c>
      <c r="DW71" s="5">
        <v>296</v>
      </c>
      <c r="DX71" s="5">
        <v>295</v>
      </c>
      <c r="DY71" s="5">
        <v>287</v>
      </c>
      <c r="DZ71" s="5">
        <v>287</v>
      </c>
      <c r="EA71" s="5">
        <v>287</v>
      </c>
      <c r="EB71" s="5">
        <v>292</v>
      </c>
      <c r="EC71" s="5">
        <v>295</v>
      </c>
      <c r="ED71" s="5">
        <v>294</v>
      </c>
      <c r="EE71" s="5">
        <v>294</v>
      </c>
      <c r="EF71" s="5">
        <v>295</v>
      </c>
      <c r="EG71" s="5">
        <v>293</v>
      </c>
      <c r="EH71" s="5">
        <v>293</v>
      </c>
      <c r="EI71" s="5">
        <v>290</v>
      </c>
      <c r="EJ71" s="5">
        <v>287</v>
      </c>
      <c r="EK71" s="5">
        <v>306</v>
      </c>
      <c r="EL71" s="5">
        <v>304</v>
      </c>
      <c r="EM71" s="5">
        <v>303</v>
      </c>
      <c r="EN71" s="5">
        <v>316</v>
      </c>
      <c r="EO71" s="5">
        <v>316</v>
      </c>
      <c r="EP71" s="5">
        <v>311</v>
      </c>
      <c r="EQ71" s="5">
        <v>310</v>
      </c>
      <c r="ER71" s="5">
        <v>305</v>
      </c>
      <c r="ES71" s="5">
        <v>305</v>
      </c>
      <c r="ET71" s="5">
        <v>313</v>
      </c>
      <c r="EU71" s="5">
        <v>312</v>
      </c>
      <c r="EV71" s="5">
        <v>312</v>
      </c>
      <c r="EW71" s="5">
        <v>310</v>
      </c>
      <c r="EX71" s="5">
        <v>318</v>
      </c>
      <c r="EY71" s="5">
        <v>316</v>
      </c>
      <c r="EZ71" s="5">
        <v>311</v>
      </c>
      <c r="FA71" s="5">
        <v>308</v>
      </c>
      <c r="FB71" s="5">
        <v>298</v>
      </c>
      <c r="FC71" s="5">
        <v>298</v>
      </c>
      <c r="FD71" s="5">
        <v>298</v>
      </c>
      <c r="FE71" s="5">
        <v>293</v>
      </c>
      <c r="FF71" s="5">
        <v>288</v>
      </c>
      <c r="FG71" s="5">
        <v>284</v>
      </c>
      <c r="FH71" s="5">
        <v>284</v>
      </c>
      <c r="FI71" s="5">
        <v>265</v>
      </c>
      <c r="FJ71" s="5">
        <v>265</v>
      </c>
      <c r="FK71" s="5">
        <v>180</v>
      </c>
      <c r="FL71" s="5">
        <v>189</v>
      </c>
      <c r="FM71" s="5">
        <v>194</v>
      </c>
      <c r="FN71" s="5">
        <v>200</v>
      </c>
      <c r="FO71" s="5">
        <v>203</v>
      </c>
      <c r="FP71" s="5">
        <v>199</v>
      </c>
      <c r="FQ71" s="5">
        <v>199</v>
      </c>
      <c r="FR71" s="5">
        <v>198</v>
      </c>
      <c r="FS71" s="5">
        <v>196</v>
      </c>
      <c r="FT71" s="5">
        <v>199</v>
      </c>
      <c r="FU71" s="5">
        <v>196</v>
      </c>
      <c r="FV71" s="5">
        <v>194</v>
      </c>
      <c r="FW71" s="5">
        <v>192</v>
      </c>
      <c r="FX71" s="5">
        <v>192</v>
      </c>
      <c r="FY71" s="5">
        <v>196</v>
      </c>
      <c r="FZ71" s="5">
        <v>189</v>
      </c>
      <c r="GA71" s="5">
        <v>197</v>
      </c>
      <c r="GB71" s="5">
        <v>196</v>
      </c>
      <c r="GC71" s="5">
        <v>194</v>
      </c>
      <c r="GD71" s="5">
        <v>190</v>
      </c>
      <c r="GE71" s="5">
        <v>190</v>
      </c>
      <c r="GF71" s="5">
        <v>192</v>
      </c>
      <c r="GG71" s="5">
        <v>201</v>
      </c>
      <c r="GH71" s="5">
        <v>204</v>
      </c>
      <c r="GI71" s="5">
        <v>205</v>
      </c>
      <c r="GJ71" s="5">
        <v>205</v>
      </c>
      <c r="GK71" s="5">
        <v>201</v>
      </c>
      <c r="GL71" s="5">
        <v>201</v>
      </c>
      <c r="GM71" s="5">
        <v>199</v>
      </c>
      <c r="GN71" s="5">
        <v>197</v>
      </c>
      <c r="GO71" s="5">
        <v>198</v>
      </c>
      <c r="GP71" s="5">
        <v>205</v>
      </c>
      <c r="GQ71" s="5">
        <v>210</v>
      </c>
      <c r="GR71" s="5">
        <v>210</v>
      </c>
      <c r="GS71" s="5">
        <v>210</v>
      </c>
      <c r="GT71" s="5">
        <v>210</v>
      </c>
      <c r="GU71" s="5">
        <v>209</v>
      </c>
      <c r="GV71" s="5">
        <v>207</v>
      </c>
      <c r="GW71" s="5">
        <v>207</v>
      </c>
      <c r="GX71" s="5">
        <v>204</v>
      </c>
      <c r="GY71" s="5">
        <v>200</v>
      </c>
      <c r="GZ71" s="5">
        <v>200</v>
      </c>
      <c r="HA71" s="5">
        <v>202</v>
      </c>
      <c r="HB71" s="5">
        <v>205</v>
      </c>
      <c r="HC71" s="5">
        <v>204</v>
      </c>
      <c r="HD71" s="5">
        <v>206</v>
      </c>
      <c r="HE71" s="5">
        <v>206</v>
      </c>
      <c r="HF71" s="5">
        <v>206</v>
      </c>
      <c r="HG71" s="5">
        <v>206</v>
      </c>
      <c r="HH71" s="5">
        <v>206</v>
      </c>
      <c r="HI71" s="5">
        <v>204</v>
      </c>
      <c r="HJ71" s="5">
        <v>199</v>
      </c>
      <c r="HK71" s="5">
        <v>197</v>
      </c>
      <c r="HL71" s="5">
        <v>193</v>
      </c>
      <c r="HM71" s="5">
        <v>193</v>
      </c>
      <c r="HN71" s="5">
        <v>193</v>
      </c>
      <c r="HO71" s="5">
        <v>195</v>
      </c>
      <c r="HP71" s="5">
        <v>198</v>
      </c>
      <c r="HQ71" s="5">
        <v>198</v>
      </c>
      <c r="HR71" s="5">
        <v>202</v>
      </c>
      <c r="HS71" s="5">
        <v>200</v>
      </c>
      <c r="HT71" s="5">
        <v>203</v>
      </c>
      <c r="HU71" s="5">
        <v>203</v>
      </c>
      <c r="HV71" s="5">
        <v>202</v>
      </c>
      <c r="HW71" s="5">
        <v>204</v>
      </c>
      <c r="HX71" s="5">
        <v>201</v>
      </c>
      <c r="HY71" s="5">
        <v>199</v>
      </c>
      <c r="HZ71" s="5">
        <v>198</v>
      </c>
      <c r="IA71" s="5">
        <v>196</v>
      </c>
      <c r="IB71" s="5">
        <v>196</v>
      </c>
      <c r="IC71" s="5">
        <v>198</v>
      </c>
      <c r="ID71" s="5">
        <v>196</v>
      </c>
      <c r="IE71" s="5">
        <v>199</v>
      </c>
      <c r="IF71" s="5">
        <v>201</v>
      </c>
      <c r="IG71" s="5">
        <v>200</v>
      </c>
      <c r="IH71" s="5">
        <v>200</v>
      </c>
      <c r="II71" s="5">
        <v>200</v>
      </c>
      <c r="IJ71" s="5">
        <v>201</v>
      </c>
      <c r="IK71" s="5">
        <v>197</v>
      </c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17"/>
    </row>
    <row r="72" spans="1:384" x14ac:dyDescent="0.6">
      <c r="A72" s="141" t="s">
        <v>70</v>
      </c>
      <c r="B72" s="342"/>
      <c r="C72" s="271"/>
      <c r="D72" s="279" t="s">
        <v>16</v>
      </c>
      <c r="E72" s="53">
        <v>52</v>
      </c>
      <c r="F72" s="276"/>
      <c r="G72" s="271"/>
      <c r="H72" s="280">
        <v>717.5</v>
      </c>
      <c r="I72" s="6">
        <v>1532</v>
      </c>
      <c r="J72" s="13">
        <v>0</v>
      </c>
      <c r="K72" s="3">
        <v>0</v>
      </c>
      <c r="L72" s="3">
        <v>364</v>
      </c>
      <c r="M72" s="5">
        <v>0</v>
      </c>
      <c r="N72" s="5">
        <v>60</v>
      </c>
      <c r="O72" s="4">
        <v>0</v>
      </c>
      <c r="P72" s="3">
        <v>1092</v>
      </c>
      <c r="Q72" s="11">
        <v>0</v>
      </c>
      <c r="R72" s="7"/>
      <c r="S72" s="16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>
        <f>526+779</f>
        <v>1305</v>
      </c>
      <c r="CW72" s="5">
        <f>543+779</f>
        <v>1322</v>
      </c>
      <c r="CX72" s="5">
        <f>542+779</f>
        <v>1321</v>
      </c>
      <c r="CY72" s="5">
        <f>542+779</f>
        <v>1321</v>
      </c>
      <c r="CZ72" s="5">
        <f>541+779</f>
        <v>1320</v>
      </c>
      <c r="DA72" s="5">
        <f>539+779</f>
        <v>1318</v>
      </c>
      <c r="DB72" s="5">
        <f>542+779</f>
        <v>1321</v>
      </c>
      <c r="DC72" s="5">
        <f>548+779</f>
        <v>1327</v>
      </c>
      <c r="DD72" s="5">
        <f>558+779</f>
        <v>1337</v>
      </c>
      <c r="DE72" s="5">
        <f>556+779</f>
        <v>1335</v>
      </c>
      <c r="DF72" s="5">
        <f>556+779</f>
        <v>1335</v>
      </c>
      <c r="DG72" s="5">
        <f>554+779</f>
        <v>1333</v>
      </c>
      <c r="DH72" s="5">
        <f>553+779</f>
        <v>1332</v>
      </c>
      <c r="DI72" s="5">
        <f>553+779</f>
        <v>1332</v>
      </c>
      <c r="DJ72" s="5">
        <f>555+779</f>
        <v>1334</v>
      </c>
      <c r="DK72" s="5">
        <f>537+779</f>
        <v>1316</v>
      </c>
      <c r="DL72" s="5">
        <f>533+779</f>
        <v>1312</v>
      </c>
      <c r="DM72" s="5">
        <f>533+779</f>
        <v>1312</v>
      </c>
      <c r="DN72" s="5">
        <f>534+779</f>
        <v>1313</v>
      </c>
      <c r="DO72" s="5">
        <f>534+779</f>
        <v>1313</v>
      </c>
      <c r="DP72" s="5">
        <f>532+779</f>
        <v>1311</v>
      </c>
      <c r="DQ72" s="5">
        <f>532+779</f>
        <v>1311</v>
      </c>
      <c r="DR72" s="5">
        <f>534+779</f>
        <v>1313</v>
      </c>
      <c r="DS72" s="5">
        <f>540+779</f>
        <v>1319</v>
      </c>
      <c r="DT72" s="5">
        <f>540+779</f>
        <v>1319</v>
      </c>
      <c r="DU72" s="5">
        <f>539+779</f>
        <v>1318</v>
      </c>
      <c r="DV72" s="5">
        <f>537+779</f>
        <v>1316</v>
      </c>
      <c r="DW72" s="5">
        <f>539+779</f>
        <v>1318</v>
      </c>
      <c r="DX72" s="5">
        <f>546+779</f>
        <v>1325</v>
      </c>
      <c r="DY72" s="5">
        <f>547+779</f>
        <v>1326</v>
      </c>
      <c r="DZ72" s="5">
        <f>537+779</f>
        <v>1316</v>
      </c>
      <c r="EA72" s="5">
        <f>537+779</f>
        <v>1316</v>
      </c>
      <c r="EB72" s="5">
        <f>537+779</f>
        <v>1316</v>
      </c>
      <c r="EC72" s="5">
        <f>547+779</f>
        <v>1326</v>
      </c>
      <c r="ED72" s="5">
        <f>542+779</f>
        <v>1321</v>
      </c>
      <c r="EE72" s="5">
        <f>548+779</f>
        <v>1327</v>
      </c>
      <c r="EF72" s="5">
        <f>548+779</f>
        <v>1327</v>
      </c>
      <c r="EG72" s="5">
        <f>539+779</f>
        <v>1318</v>
      </c>
      <c r="EH72" s="5">
        <f>539+779</f>
        <v>1318</v>
      </c>
      <c r="EI72" s="5">
        <f>538+779</f>
        <v>1317</v>
      </c>
      <c r="EJ72" s="5">
        <f>539+779</f>
        <v>1318</v>
      </c>
      <c r="EK72" s="5">
        <f>520+779</f>
        <v>1299</v>
      </c>
      <c r="EL72" s="5">
        <f>517+779</f>
        <v>1296</v>
      </c>
      <c r="EM72" s="5">
        <f>512+779</f>
        <v>1291</v>
      </c>
      <c r="EN72" s="5">
        <f>514+779</f>
        <v>1293</v>
      </c>
      <c r="EO72" s="5">
        <f>514+779</f>
        <v>1293</v>
      </c>
      <c r="EP72" s="5">
        <f>502+779</f>
        <v>1281</v>
      </c>
      <c r="EQ72" s="5">
        <f>474+779</f>
        <v>1253</v>
      </c>
      <c r="ER72" s="5">
        <f>468+779</f>
        <v>1247</v>
      </c>
      <c r="ES72" s="5">
        <f>463+779</f>
        <v>1242</v>
      </c>
      <c r="ET72" s="5">
        <f>461+779</f>
        <v>1240</v>
      </c>
      <c r="EU72" s="5">
        <f>453+779</f>
        <v>1232</v>
      </c>
      <c r="EV72" s="5">
        <f>453+779</f>
        <v>1232</v>
      </c>
      <c r="EW72" s="5">
        <f>436+779</f>
        <v>1215</v>
      </c>
      <c r="EX72" s="5">
        <f>437+779</f>
        <v>1216</v>
      </c>
      <c r="EY72" s="5">
        <f>433+779</f>
        <v>1212</v>
      </c>
      <c r="EZ72" s="5">
        <f>431+779</f>
        <v>1210</v>
      </c>
      <c r="FA72" s="5">
        <f>426+779</f>
        <v>1205</v>
      </c>
      <c r="FB72" s="5">
        <f>401+779</f>
        <v>1180</v>
      </c>
      <c r="FC72" s="5">
        <f>401+742</f>
        <v>1143</v>
      </c>
      <c r="FD72" s="5">
        <f>392+742</f>
        <v>1134</v>
      </c>
      <c r="FE72" s="5">
        <f>388+742</f>
        <v>1130</v>
      </c>
      <c r="FF72" s="5">
        <f>386+742</f>
        <v>1128</v>
      </c>
      <c r="FG72" s="5">
        <f>378+742</f>
        <v>1120</v>
      </c>
      <c r="FH72" s="5">
        <f>361+742</f>
        <v>1103</v>
      </c>
      <c r="FI72" s="5">
        <f>358+742</f>
        <v>1100</v>
      </c>
      <c r="FJ72" s="5">
        <f>358+742</f>
        <v>1100</v>
      </c>
      <c r="FK72" s="5">
        <f>354+742</f>
        <v>1096</v>
      </c>
      <c r="FL72" s="5">
        <f>357+742</f>
        <v>1099</v>
      </c>
      <c r="FM72" s="5">
        <f>368+742</f>
        <v>1110</v>
      </c>
      <c r="FN72" s="5">
        <f>370+662</f>
        <v>1032</v>
      </c>
      <c r="FO72" s="5">
        <f>368+662</f>
        <v>1030</v>
      </c>
      <c r="FP72" s="5">
        <f>359+662</f>
        <v>1021</v>
      </c>
      <c r="FQ72" s="5">
        <f>359+662</f>
        <v>1021</v>
      </c>
      <c r="FR72" s="5">
        <f>342+662</f>
        <v>1004</v>
      </c>
      <c r="FS72" s="5">
        <f>344+662</f>
        <v>1006</v>
      </c>
      <c r="FT72" s="5">
        <f>347+662</f>
        <v>1009</v>
      </c>
      <c r="FU72" s="5">
        <f>355+662</f>
        <v>1017</v>
      </c>
      <c r="FV72" s="5">
        <f>383+662</f>
        <v>1045</v>
      </c>
      <c r="FW72" s="5">
        <f>358+662</f>
        <v>1020</v>
      </c>
      <c r="FX72" s="5">
        <f>358+662</f>
        <v>1020</v>
      </c>
      <c r="FY72" s="5">
        <f>339+662</f>
        <v>1001</v>
      </c>
      <c r="FZ72" s="5">
        <f>345+662</f>
        <v>1007</v>
      </c>
      <c r="GA72" s="5">
        <f>347+662</f>
        <v>1009</v>
      </c>
      <c r="GB72" s="5">
        <f>355+514</f>
        <v>869</v>
      </c>
      <c r="GC72" s="5">
        <f>351+514</f>
        <v>865</v>
      </c>
      <c r="GD72" s="5">
        <f>335+514</f>
        <v>849</v>
      </c>
      <c r="GE72" s="5">
        <f>335+514</f>
        <v>849</v>
      </c>
      <c r="GF72" s="5">
        <f>343+514</f>
        <v>857</v>
      </c>
      <c r="GG72" s="5">
        <f>363+514</f>
        <v>877</v>
      </c>
      <c r="GH72" s="5">
        <f>364+514</f>
        <v>878</v>
      </c>
      <c r="GI72" s="5">
        <f>364+514</f>
        <v>878</v>
      </c>
      <c r="GJ72" s="5">
        <f>362+514</f>
        <v>876</v>
      </c>
      <c r="GK72" s="5">
        <f>366+514</f>
        <v>880</v>
      </c>
      <c r="GL72" s="5">
        <f>366+514</f>
        <v>880</v>
      </c>
      <c r="GM72" s="5">
        <f>373+514</f>
        <v>887</v>
      </c>
      <c r="GN72" s="5">
        <f>400+514</f>
        <v>914</v>
      </c>
      <c r="GO72" s="5">
        <f>403+514</f>
        <v>917</v>
      </c>
      <c r="GP72" s="5">
        <f>393+514</f>
        <v>907</v>
      </c>
      <c r="GQ72" s="5">
        <f>363+514</f>
        <v>877</v>
      </c>
      <c r="GR72" s="5">
        <f>363+514</f>
        <v>877</v>
      </c>
      <c r="GS72" s="5">
        <f>363+514</f>
        <v>877</v>
      </c>
      <c r="GT72" s="5">
        <f>370+514</f>
        <v>884</v>
      </c>
      <c r="GU72" s="5">
        <f>369+514</f>
        <v>883</v>
      </c>
      <c r="GV72" s="5">
        <f>399+514</f>
        <v>913</v>
      </c>
      <c r="GW72" s="5">
        <f>405+246</f>
        <v>651</v>
      </c>
      <c r="GX72" s="5">
        <f>405+246</f>
        <v>651</v>
      </c>
      <c r="GY72" s="5">
        <f>429+246</f>
        <v>675</v>
      </c>
      <c r="GZ72" s="5">
        <f>429+246</f>
        <v>675</v>
      </c>
      <c r="HA72" s="5">
        <f>429+246</f>
        <v>675</v>
      </c>
      <c r="HB72" s="5">
        <f>431+246</f>
        <v>677</v>
      </c>
      <c r="HC72" s="5">
        <f>462+246</f>
        <v>708</v>
      </c>
      <c r="HD72" s="5">
        <f>480+246</f>
        <v>726</v>
      </c>
      <c r="HE72" s="5">
        <f>498+246</f>
        <v>744</v>
      </c>
      <c r="HF72" s="5">
        <f>501+246</f>
        <v>747</v>
      </c>
      <c r="HG72" s="5">
        <f>501+246</f>
        <v>747</v>
      </c>
      <c r="HH72" s="5">
        <f>501+246</f>
        <v>747</v>
      </c>
      <c r="HI72" s="5">
        <f>594+246</f>
        <v>840</v>
      </c>
      <c r="HJ72" s="5">
        <f>617+246</f>
        <v>863</v>
      </c>
      <c r="HK72" s="5">
        <f>637+246</f>
        <v>883</v>
      </c>
      <c r="HL72" s="5">
        <f>642+246</f>
        <v>888</v>
      </c>
      <c r="HM72" s="5">
        <f>650+246</f>
        <v>896</v>
      </c>
      <c r="HN72" s="5">
        <f>650+246</f>
        <v>896</v>
      </c>
      <c r="HO72" s="5">
        <f>656+246</f>
        <v>902</v>
      </c>
      <c r="HP72" s="5">
        <f>662+246</f>
        <v>908</v>
      </c>
      <c r="HQ72" s="5">
        <f>666+246</f>
        <v>912</v>
      </c>
      <c r="HR72" s="5">
        <f>665+246</f>
        <v>911</v>
      </c>
      <c r="HS72" s="5">
        <f>679+246</f>
        <v>925</v>
      </c>
      <c r="HT72" s="5">
        <f>701+246</f>
        <v>947</v>
      </c>
      <c r="HU72" s="5">
        <f>701+246</f>
        <v>947</v>
      </c>
      <c r="HV72" s="5">
        <f>701+246</f>
        <v>947</v>
      </c>
      <c r="HW72" s="5">
        <f>702+246</f>
        <v>948</v>
      </c>
      <c r="HX72" s="5">
        <f>705+246</f>
        <v>951</v>
      </c>
      <c r="HY72" s="5">
        <f>753+246</f>
        <v>999</v>
      </c>
      <c r="HZ72" s="5">
        <f>764+246</f>
        <v>1010</v>
      </c>
      <c r="IA72" s="5">
        <f>756+178</f>
        <v>934</v>
      </c>
      <c r="IB72" s="5">
        <f>756+178</f>
        <v>934</v>
      </c>
      <c r="IC72" s="5">
        <f>758+178</f>
        <v>936</v>
      </c>
      <c r="ID72" s="5">
        <f>766+178</f>
        <v>944</v>
      </c>
      <c r="IE72" s="5">
        <f>800+178</f>
        <v>978</v>
      </c>
      <c r="IF72" s="5">
        <f>805+178</f>
        <v>983</v>
      </c>
      <c r="IG72" s="5">
        <f>819+178</f>
        <v>997</v>
      </c>
      <c r="IH72" s="5">
        <f>816+178</f>
        <v>994</v>
      </c>
      <c r="II72" s="5">
        <f>816+178</f>
        <v>994</v>
      </c>
      <c r="IJ72" s="5">
        <f>817+178</f>
        <v>995</v>
      </c>
      <c r="IK72" s="5">
        <f>851+178</f>
        <v>1029</v>
      </c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17"/>
    </row>
    <row r="73" spans="1:384" x14ac:dyDescent="0.6">
      <c r="A73" s="141"/>
      <c r="B73" s="342"/>
      <c r="C73" s="271"/>
      <c r="D73" s="274"/>
      <c r="E73" s="47" t="s">
        <v>83</v>
      </c>
      <c r="F73" s="276"/>
      <c r="G73" s="271"/>
      <c r="H73" s="278"/>
      <c r="I73" s="81">
        <v>160</v>
      </c>
      <c r="J73" s="159"/>
      <c r="K73" s="160"/>
      <c r="L73" s="160"/>
      <c r="M73" s="161"/>
      <c r="N73" s="161"/>
      <c r="O73" s="82"/>
      <c r="P73" s="160"/>
      <c r="Q73" s="162"/>
      <c r="R73" s="7"/>
      <c r="S73" s="16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>
        <v>88</v>
      </c>
      <c r="CW73" s="5">
        <v>87</v>
      </c>
      <c r="CX73" s="5">
        <v>87</v>
      </c>
      <c r="CY73" s="5">
        <v>87</v>
      </c>
      <c r="CZ73" s="5">
        <v>87</v>
      </c>
      <c r="DA73" s="5">
        <v>87</v>
      </c>
      <c r="DB73" s="5">
        <v>87</v>
      </c>
      <c r="DC73" s="5">
        <v>86</v>
      </c>
      <c r="DD73" s="5">
        <v>86</v>
      </c>
      <c r="DE73" s="5">
        <v>86</v>
      </c>
      <c r="DF73" s="5">
        <v>86</v>
      </c>
      <c r="DG73" s="5">
        <v>85</v>
      </c>
      <c r="DH73" s="5">
        <v>85</v>
      </c>
      <c r="DI73" s="5">
        <v>84</v>
      </c>
      <c r="DJ73" s="5">
        <v>84</v>
      </c>
      <c r="DK73" s="5">
        <v>76</v>
      </c>
      <c r="DL73" s="5">
        <v>75</v>
      </c>
      <c r="DM73" s="5">
        <v>75</v>
      </c>
      <c r="DN73" s="5">
        <v>75</v>
      </c>
      <c r="DO73" s="5">
        <v>75</v>
      </c>
      <c r="DP73" s="5">
        <v>75</v>
      </c>
      <c r="DQ73" s="5">
        <v>102</v>
      </c>
      <c r="DR73" s="5">
        <v>102</v>
      </c>
      <c r="DS73" s="5">
        <v>99</v>
      </c>
      <c r="DT73" s="5">
        <v>99</v>
      </c>
      <c r="DU73" s="5">
        <v>72</v>
      </c>
      <c r="DV73" s="5">
        <v>70</v>
      </c>
      <c r="DW73" s="5">
        <v>71</v>
      </c>
      <c r="DX73" s="5">
        <v>70</v>
      </c>
      <c r="DY73" s="5">
        <v>70</v>
      </c>
      <c r="DZ73" s="5">
        <v>68</v>
      </c>
      <c r="EA73" s="5">
        <v>68</v>
      </c>
      <c r="EB73" s="5">
        <v>68</v>
      </c>
      <c r="EC73" s="5">
        <v>66</v>
      </c>
      <c r="ED73" s="5">
        <v>66</v>
      </c>
      <c r="EE73" s="5">
        <v>65</v>
      </c>
      <c r="EF73" s="5">
        <v>60</v>
      </c>
      <c r="EG73" s="5">
        <v>60</v>
      </c>
      <c r="EH73" s="5">
        <v>60</v>
      </c>
      <c r="EI73" s="5">
        <v>62</v>
      </c>
      <c r="EJ73" s="5">
        <v>60</v>
      </c>
      <c r="EK73" s="5">
        <v>61</v>
      </c>
      <c r="EL73" s="5">
        <v>61</v>
      </c>
      <c r="EM73" s="5">
        <v>60</v>
      </c>
      <c r="EN73" s="5">
        <v>60</v>
      </c>
      <c r="EO73" s="5">
        <v>60</v>
      </c>
      <c r="EP73" s="5">
        <v>60</v>
      </c>
      <c r="EQ73" s="5">
        <v>58</v>
      </c>
      <c r="ER73" s="5">
        <v>58</v>
      </c>
      <c r="ES73" s="5">
        <v>58</v>
      </c>
      <c r="ET73" s="5">
        <v>56</v>
      </c>
      <c r="EU73" s="5">
        <v>56</v>
      </c>
      <c r="EV73" s="5">
        <v>56</v>
      </c>
      <c r="EW73" s="5">
        <v>56</v>
      </c>
      <c r="EX73" s="5">
        <v>59</v>
      </c>
      <c r="EY73" s="5">
        <v>56</v>
      </c>
      <c r="EZ73" s="5">
        <v>60</v>
      </c>
      <c r="FA73" s="5">
        <v>55</v>
      </c>
      <c r="FB73" s="5">
        <v>54</v>
      </c>
      <c r="FC73" s="5">
        <v>54</v>
      </c>
      <c r="FD73" s="5">
        <v>54</v>
      </c>
      <c r="FE73" s="5">
        <v>54</v>
      </c>
      <c r="FF73" s="5">
        <v>53</v>
      </c>
      <c r="FG73" s="5">
        <v>50</v>
      </c>
      <c r="FH73" s="5">
        <v>46</v>
      </c>
      <c r="FI73" s="5">
        <v>30</v>
      </c>
      <c r="FJ73" s="5">
        <v>30</v>
      </c>
      <c r="FK73" s="5">
        <v>30</v>
      </c>
      <c r="FL73" s="5">
        <v>30</v>
      </c>
      <c r="FM73" s="5">
        <v>30</v>
      </c>
      <c r="FN73" s="5">
        <v>28</v>
      </c>
      <c r="FO73" s="5">
        <v>28</v>
      </c>
      <c r="FP73" s="5">
        <v>28</v>
      </c>
      <c r="FQ73" s="5">
        <v>28</v>
      </c>
      <c r="FR73" s="5">
        <v>28</v>
      </c>
      <c r="FS73" s="5">
        <v>27</v>
      </c>
      <c r="FT73" s="5">
        <v>27</v>
      </c>
      <c r="FU73" s="5">
        <v>27</v>
      </c>
      <c r="FV73" s="5">
        <v>27</v>
      </c>
      <c r="FW73" s="5">
        <v>27</v>
      </c>
      <c r="FX73" s="5">
        <v>27</v>
      </c>
      <c r="FY73" s="5">
        <v>27</v>
      </c>
      <c r="FZ73" s="5">
        <v>25</v>
      </c>
      <c r="GA73" s="5">
        <v>25</v>
      </c>
      <c r="GB73" s="5">
        <v>24</v>
      </c>
      <c r="GC73" s="5">
        <v>24</v>
      </c>
      <c r="GD73" s="5">
        <v>24</v>
      </c>
      <c r="GE73" s="5">
        <v>24</v>
      </c>
      <c r="GF73" s="5">
        <v>24</v>
      </c>
      <c r="GG73" s="5">
        <v>26</v>
      </c>
      <c r="GH73" s="5">
        <v>25</v>
      </c>
      <c r="GI73" s="5">
        <v>25</v>
      </c>
      <c r="GJ73" s="5">
        <v>25</v>
      </c>
      <c r="GK73" s="5">
        <v>25</v>
      </c>
      <c r="GL73" s="5">
        <v>25</v>
      </c>
      <c r="GM73" s="5">
        <v>25</v>
      </c>
      <c r="GN73" s="5">
        <v>25</v>
      </c>
      <c r="GO73" s="5">
        <v>24</v>
      </c>
      <c r="GP73" s="5">
        <v>24</v>
      </c>
      <c r="GQ73" s="5">
        <v>24</v>
      </c>
      <c r="GR73" s="5">
        <v>24</v>
      </c>
      <c r="GS73" s="5">
        <v>24</v>
      </c>
      <c r="GT73" s="5">
        <v>24</v>
      </c>
      <c r="GU73" s="5">
        <v>24</v>
      </c>
      <c r="GV73" s="5">
        <v>24</v>
      </c>
      <c r="GW73" s="5">
        <v>25</v>
      </c>
      <c r="GX73" s="5">
        <v>25</v>
      </c>
      <c r="GY73" s="5">
        <v>25</v>
      </c>
      <c r="GZ73" s="5">
        <v>25</v>
      </c>
      <c r="HA73" s="5">
        <v>25</v>
      </c>
      <c r="HB73" s="5">
        <v>25</v>
      </c>
      <c r="HC73" s="5">
        <v>25</v>
      </c>
      <c r="HD73" s="5">
        <v>25</v>
      </c>
      <c r="HE73" s="5">
        <v>25</v>
      </c>
      <c r="HF73" s="5">
        <v>25</v>
      </c>
      <c r="HG73" s="5">
        <v>25</v>
      </c>
      <c r="HH73" s="5">
        <v>25</v>
      </c>
      <c r="HI73" s="5">
        <v>34</v>
      </c>
      <c r="HJ73" s="5">
        <v>33</v>
      </c>
      <c r="HK73" s="5">
        <v>31</v>
      </c>
      <c r="HL73" s="5">
        <v>31</v>
      </c>
      <c r="HM73" s="5">
        <v>32</v>
      </c>
      <c r="HN73" s="5">
        <v>32</v>
      </c>
      <c r="HO73" s="5">
        <v>31</v>
      </c>
      <c r="HP73" s="5">
        <v>31</v>
      </c>
      <c r="HQ73" s="5">
        <v>31</v>
      </c>
      <c r="HR73" s="5">
        <v>28</v>
      </c>
      <c r="HS73" s="5">
        <v>24</v>
      </c>
      <c r="HT73" s="5">
        <v>24</v>
      </c>
      <c r="HU73" s="5">
        <v>24</v>
      </c>
      <c r="HV73" s="5">
        <v>24</v>
      </c>
      <c r="HW73" s="5">
        <v>24</v>
      </c>
      <c r="HX73" s="5">
        <v>24</v>
      </c>
      <c r="HY73" s="5">
        <v>22</v>
      </c>
      <c r="HZ73" s="5">
        <v>22</v>
      </c>
      <c r="IA73" s="5">
        <v>22</v>
      </c>
      <c r="IB73" s="5">
        <v>22</v>
      </c>
      <c r="IC73" s="5">
        <v>24</v>
      </c>
      <c r="ID73" s="5">
        <v>24</v>
      </c>
      <c r="IE73" s="5">
        <v>24</v>
      </c>
      <c r="IF73" s="5">
        <v>24</v>
      </c>
      <c r="IG73" s="5">
        <v>24</v>
      </c>
      <c r="IH73" s="5">
        <v>24</v>
      </c>
      <c r="II73" s="5">
        <v>24</v>
      </c>
      <c r="IJ73" s="5">
        <v>24</v>
      </c>
      <c r="IK73" s="5">
        <v>24</v>
      </c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17"/>
    </row>
    <row r="74" spans="1:384" x14ac:dyDescent="0.6">
      <c r="A74" s="141" t="s">
        <v>70</v>
      </c>
      <c r="B74" s="342"/>
      <c r="C74" s="271"/>
      <c r="D74" s="281" t="s">
        <v>17</v>
      </c>
      <c r="E74" s="53" t="s">
        <v>84</v>
      </c>
      <c r="F74" s="276"/>
      <c r="G74" s="271"/>
      <c r="H74" s="280">
        <v>615</v>
      </c>
      <c r="I74" s="6">
        <v>618</v>
      </c>
      <c r="J74" s="159">
        <v>0</v>
      </c>
      <c r="K74" s="160">
        <v>0</v>
      </c>
      <c r="L74" s="160">
        <v>0</v>
      </c>
      <c r="M74" s="161">
        <v>0</v>
      </c>
      <c r="N74" s="161">
        <v>0</v>
      </c>
      <c r="O74" s="82">
        <v>0</v>
      </c>
      <c r="P74" s="160">
        <v>0</v>
      </c>
      <c r="Q74" s="162">
        <v>0</v>
      </c>
      <c r="R74" s="7"/>
      <c r="S74" s="16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>
        <v>419</v>
      </c>
      <c r="CW74" s="5">
        <v>427</v>
      </c>
      <c r="CX74" s="5">
        <v>427</v>
      </c>
      <c r="CY74" s="5">
        <v>427</v>
      </c>
      <c r="CZ74" s="5">
        <v>427</v>
      </c>
      <c r="DA74" s="5">
        <v>430</v>
      </c>
      <c r="DB74" s="5">
        <v>435</v>
      </c>
      <c r="DC74" s="5">
        <v>435</v>
      </c>
      <c r="DD74" s="5">
        <v>436</v>
      </c>
      <c r="DE74" s="5">
        <v>438</v>
      </c>
      <c r="DF74" s="5">
        <v>438</v>
      </c>
      <c r="DG74" s="5">
        <v>432</v>
      </c>
      <c r="DH74" s="5">
        <v>430</v>
      </c>
      <c r="DI74" s="5">
        <v>430</v>
      </c>
      <c r="DJ74" s="5">
        <v>439</v>
      </c>
      <c r="DK74" s="5">
        <v>443</v>
      </c>
      <c r="DL74" s="5">
        <v>442</v>
      </c>
      <c r="DM74" s="5">
        <v>442</v>
      </c>
      <c r="DN74" s="5">
        <v>439</v>
      </c>
      <c r="DO74" s="5">
        <v>439</v>
      </c>
      <c r="DP74" s="5">
        <v>438</v>
      </c>
      <c r="DQ74" s="5">
        <v>438</v>
      </c>
      <c r="DR74" s="5">
        <v>449</v>
      </c>
      <c r="DS74" s="5">
        <v>457</v>
      </c>
      <c r="DT74" s="5">
        <v>457</v>
      </c>
      <c r="DU74" s="5">
        <v>456</v>
      </c>
      <c r="DV74" s="5">
        <v>472</v>
      </c>
      <c r="DW74" s="5">
        <v>467</v>
      </c>
      <c r="DX74" s="5">
        <v>466</v>
      </c>
      <c r="DY74" s="5">
        <v>483</v>
      </c>
      <c r="DZ74" s="5">
        <v>480</v>
      </c>
      <c r="EA74" s="5">
        <v>480</v>
      </c>
      <c r="EB74" s="5">
        <v>482</v>
      </c>
      <c r="EC74" s="5">
        <v>479</v>
      </c>
      <c r="ED74" s="5">
        <v>476</v>
      </c>
      <c r="EE74" s="5">
        <v>469</v>
      </c>
      <c r="EF74" s="5">
        <v>463</v>
      </c>
      <c r="EG74" s="5">
        <v>468</v>
      </c>
      <c r="EH74" s="5">
        <v>468</v>
      </c>
      <c r="EI74" s="5">
        <v>466</v>
      </c>
      <c r="EJ74" s="5">
        <v>464</v>
      </c>
      <c r="EK74" s="5">
        <v>457</v>
      </c>
      <c r="EL74" s="5">
        <v>451</v>
      </c>
      <c r="EM74" s="5">
        <v>441</v>
      </c>
      <c r="EN74" s="5">
        <v>439</v>
      </c>
      <c r="EO74" s="5">
        <v>439</v>
      </c>
      <c r="EP74" s="5">
        <v>427</v>
      </c>
      <c r="EQ74" s="5">
        <v>412</v>
      </c>
      <c r="ER74" s="5">
        <v>407</v>
      </c>
      <c r="ES74" s="5">
        <v>404</v>
      </c>
      <c r="ET74" s="5">
        <v>401</v>
      </c>
      <c r="EU74" s="5">
        <v>399</v>
      </c>
      <c r="EV74" s="5">
        <v>399</v>
      </c>
      <c r="EW74" s="5">
        <v>396</v>
      </c>
      <c r="EX74" s="5">
        <v>407</v>
      </c>
      <c r="EY74" s="5">
        <v>401</v>
      </c>
      <c r="EZ74" s="5">
        <v>394</v>
      </c>
      <c r="FA74" s="5">
        <v>391</v>
      </c>
      <c r="FB74" s="5">
        <v>376</v>
      </c>
      <c r="FC74" s="5">
        <v>376</v>
      </c>
      <c r="FD74" s="5">
        <v>391</v>
      </c>
      <c r="FE74" s="5">
        <v>385</v>
      </c>
      <c r="FF74" s="5">
        <v>382</v>
      </c>
      <c r="FG74" s="5">
        <v>401</v>
      </c>
      <c r="FH74" s="5">
        <v>393</v>
      </c>
      <c r="FI74" s="5">
        <v>390</v>
      </c>
      <c r="FJ74" s="5">
        <v>390</v>
      </c>
      <c r="FK74" s="5">
        <v>378</v>
      </c>
      <c r="FL74" s="5">
        <v>366</v>
      </c>
      <c r="FM74" s="5">
        <v>361</v>
      </c>
      <c r="FN74" s="5">
        <v>355</v>
      </c>
      <c r="FO74" s="5">
        <v>348</v>
      </c>
      <c r="FP74" s="5">
        <v>339</v>
      </c>
      <c r="FQ74" s="5">
        <v>339</v>
      </c>
      <c r="FR74" s="5">
        <v>335</v>
      </c>
      <c r="FS74" s="5">
        <v>333</v>
      </c>
      <c r="FT74" s="5">
        <v>325</v>
      </c>
      <c r="FU74" s="5">
        <v>325</v>
      </c>
      <c r="FV74" s="5">
        <v>332</v>
      </c>
      <c r="FW74" s="5">
        <v>330</v>
      </c>
      <c r="FX74" s="5">
        <v>330</v>
      </c>
      <c r="FY74" s="5">
        <v>320</v>
      </c>
      <c r="FZ74" s="5">
        <v>314</v>
      </c>
      <c r="GA74" s="5">
        <v>306</v>
      </c>
      <c r="GB74" s="5">
        <v>310</v>
      </c>
      <c r="GC74" s="5">
        <v>312</v>
      </c>
      <c r="GD74" s="5">
        <v>302</v>
      </c>
      <c r="GE74" s="5">
        <v>302</v>
      </c>
      <c r="GF74" s="5">
        <v>305</v>
      </c>
      <c r="GG74" s="5">
        <v>300</v>
      </c>
      <c r="GH74" s="5">
        <v>318</v>
      </c>
      <c r="GI74" s="5">
        <v>307</v>
      </c>
      <c r="GJ74" s="5">
        <v>301</v>
      </c>
      <c r="GK74" s="5">
        <v>298</v>
      </c>
      <c r="GL74" s="5">
        <v>298</v>
      </c>
      <c r="GM74" s="5">
        <v>303</v>
      </c>
      <c r="GN74" s="5">
        <v>300</v>
      </c>
      <c r="GO74" s="5">
        <v>299</v>
      </c>
      <c r="GP74" s="5">
        <v>303</v>
      </c>
      <c r="GQ74" s="5">
        <v>300</v>
      </c>
      <c r="GR74" s="5">
        <v>297</v>
      </c>
      <c r="GS74" s="5">
        <v>297</v>
      </c>
      <c r="GT74" s="5">
        <v>301</v>
      </c>
      <c r="GU74" s="5">
        <v>294</v>
      </c>
      <c r="GV74" s="5">
        <v>289</v>
      </c>
      <c r="GW74" s="5">
        <v>304</v>
      </c>
      <c r="GX74" s="5">
        <v>311</v>
      </c>
      <c r="GY74" s="5">
        <v>311</v>
      </c>
      <c r="GZ74" s="5">
        <v>311</v>
      </c>
      <c r="HA74" s="5">
        <v>319</v>
      </c>
      <c r="HB74" s="5">
        <v>333</v>
      </c>
      <c r="HC74" s="5">
        <v>336</v>
      </c>
      <c r="HD74" s="5">
        <v>336</v>
      </c>
      <c r="HE74" s="5">
        <v>352</v>
      </c>
      <c r="HF74" s="5">
        <v>352</v>
      </c>
      <c r="HG74" s="5">
        <v>352</v>
      </c>
      <c r="HH74" s="5">
        <v>355</v>
      </c>
      <c r="HI74" s="5">
        <v>347</v>
      </c>
      <c r="HJ74" s="5">
        <v>350</v>
      </c>
      <c r="HK74" s="5">
        <v>355</v>
      </c>
      <c r="HL74" s="5">
        <v>351</v>
      </c>
      <c r="HM74" s="5">
        <v>353</v>
      </c>
      <c r="HN74" s="5">
        <v>353</v>
      </c>
      <c r="HO74" s="5">
        <v>366</v>
      </c>
      <c r="HP74" s="5">
        <v>370</v>
      </c>
      <c r="HQ74" s="5">
        <v>368</v>
      </c>
      <c r="HR74" s="5">
        <v>381</v>
      </c>
      <c r="HS74" s="5">
        <v>381</v>
      </c>
      <c r="HT74" s="5">
        <v>382</v>
      </c>
      <c r="HU74" s="5">
        <v>382</v>
      </c>
      <c r="HV74" s="5">
        <v>382</v>
      </c>
      <c r="HW74" s="5">
        <v>378</v>
      </c>
      <c r="HX74" s="5">
        <v>380</v>
      </c>
      <c r="HY74" s="5">
        <v>397</v>
      </c>
      <c r="HZ74" s="5">
        <v>398</v>
      </c>
      <c r="IA74" s="5">
        <v>396</v>
      </c>
      <c r="IB74" s="5">
        <v>396</v>
      </c>
      <c r="IC74" s="5">
        <v>394</v>
      </c>
      <c r="ID74" s="5">
        <v>400</v>
      </c>
      <c r="IE74" s="5">
        <v>412</v>
      </c>
      <c r="IF74" s="5">
        <v>422</v>
      </c>
      <c r="IG74" s="5">
        <v>449</v>
      </c>
      <c r="IH74" s="5">
        <v>449</v>
      </c>
      <c r="II74" s="5">
        <v>449</v>
      </c>
      <c r="IJ74" s="5">
        <v>449</v>
      </c>
      <c r="IK74" s="5">
        <v>449</v>
      </c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17"/>
    </row>
    <row r="75" spans="1:384" ht="17.25" thickBot="1" x14ac:dyDescent="0.65">
      <c r="A75" s="141"/>
      <c r="B75" s="342"/>
      <c r="C75" s="272"/>
      <c r="D75" s="272"/>
      <c r="E75" s="77" t="s">
        <v>85</v>
      </c>
      <c r="F75" s="276"/>
      <c r="G75" s="272"/>
      <c r="H75" s="282"/>
      <c r="I75" s="69">
        <v>379</v>
      </c>
      <c r="J75" s="232"/>
      <c r="K75" s="233"/>
      <c r="L75" s="233"/>
      <c r="M75" s="234"/>
      <c r="N75" s="234"/>
      <c r="O75" s="235"/>
      <c r="P75" s="233"/>
      <c r="Q75" s="236"/>
      <c r="R75" s="7"/>
      <c r="S75" s="240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41"/>
      <c r="AT75" s="241"/>
      <c r="AU75" s="241"/>
      <c r="AV75" s="241"/>
      <c r="AW75" s="241"/>
      <c r="AX75" s="241"/>
      <c r="AY75" s="241"/>
      <c r="AZ75" s="241"/>
      <c r="BA75" s="241"/>
      <c r="BB75" s="241"/>
      <c r="BC75" s="241"/>
      <c r="BD75" s="241"/>
      <c r="BE75" s="241"/>
      <c r="BF75" s="241"/>
      <c r="BG75" s="241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241"/>
      <c r="CM75" s="241"/>
      <c r="CN75" s="241"/>
      <c r="CO75" s="241"/>
      <c r="CP75" s="241"/>
      <c r="CQ75" s="241"/>
      <c r="CR75" s="241"/>
      <c r="CS75" s="241"/>
      <c r="CT75" s="241"/>
      <c r="CU75" s="241"/>
      <c r="CV75" s="241">
        <v>186</v>
      </c>
      <c r="CW75" s="241">
        <v>191</v>
      </c>
      <c r="CX75" s="241">
        <v>191</v>
      </c>
      <c r="CY75" s="241">
        <v>191</v>
      </c>
      <c r="CZ75" s="241">
        <v>191</v>
      </c>
      <c r="DA75" s="241">
        <v>196</v>
      </c>
      <c r="DB75" s="241">
        <v>203</v>
      </c>
      <c r="DC75" s="241">
        <v>202</v>
      </c>
      <c r="DD75" s="241">
        <v>202</v>
      </c>
      <c r="DE75" s="241">
        <v>201</v>
      </c>
      <c r="DF75" s="241">
        <v>201</v>
      </c>
      <c r="DG75" s="241">
        <v>201</v>
      </c>
      <c r="DH75" s="241">
        <v>201</v>
      </c>
      <c r="DI75" s="241">
        <v>200</v>
      </c>
      <c r="DJ75" s="241">
        <v>200</v>
      </c>
      <c r="DK75" s="241">
        <v>203</v>
      </c>
      <c r="DL75" s="241">
        <v>201</v>
      </c>
      <c r="DM75" s="241">
        <v>201</v>
      </c>
      <c r="DN75" s="241">
        <v>198</v>
      </c>
      <c r="DO75" s="241">
        <v>198</v>
      </c>
      <c r="DP75" s="241">
        <v>193</v>
      </c>
      <c r="DQ75" s="241">
        <v>192</v>
      </c>
      <c r="DR75" s="241">
        <v>195</v>
      </c>
      <c r="DS75" s="241">
        <v>197</v>
      </c>
      <c r="DT75" s="241">
        <v>197</v>
      </c>
      <c r="DU75" s="241">
        <v>196</v>
      </c>
      <c r="DV75" s="241">
        <v>208</v>
      </c>
      <c r="DW75" s="241">
        <v>218</v>
      </c>
      <c r="DX75" s="241">
        <v>216</v>
      </c>
      <c r="DY75" s="241">
        <v>218</v>
      </c>
      <c r="DZ75" s="241">
        <v>217</v>
      </c>
      <c r="EA75" s="241">
        <v>217</v>
      </c>
      <c r="EB75" s="241">
        <v>217</v>
      </c>
      <c r="EC75" s="241">
        <v>215</v>
      </c>
      <c r="ED75" s="241">
        <v>215</v>
      </c>
      <c r="EE75" s="241">
        <v>211</v>
      </c>
      <c r="EF75" s="241">
        <v>211</v>
      </c>
      <c r="EG75" s="241">
        <v>210</v>
      </c>
      <c r="EH75" s="241">
        <v>210</v>
      </c>
      <c r="EI75" s="241">
        <v>209</v>
      </c>
      <c r="EJ75" s="241">
        <v>206</v>
      </c>
      <c r="EK75" s="241">
        <v>202</v>
      </c>
      <c r="EL75" s="241">
        <v>201</v>
      </c>
      <c r="EM75" s="241">
        <v>198</v>
      </c>
      <c r="EN75" s="241">
        <v>198</v>
      </c>
      <c r="EO75" s="241">
        <v>198</v>
      </c>
      <c r="EP75" s="241">
        <v>178</v>
      </c>
      <c r="EQ75" s="241">
        <v>175</v>
      </c>
      <c r="ER75" s="241">
        <v>170</v>
      </c>
      <c r="ES75" s="241">
        <v>168</v>
      </c>
      <c r="ET75" s="241">
        <v>166</v>
      </c>
      <c r="EU75" s="241">
        <v>165</v>
      </c>
      <c r="EV75" s="241">
        <v>165</v>
      </c>
      <c r="EW75" s="241">
        <v>163</v>
      </c>
      <c r="EX75" s="241">
        <v>166</v>
      </c>
      <c r="EY75" s="241">
        <v>160</v>
      </c>
      <c r="EZ75" s="241">
        <v>156</v>
      </c>
      <c r="FA75" s="241">
        <v>150</v>
      </c>
      <c r="FB75" s="241">
        <v>145</v>
      </c>
      <c r="FC75" s="241">
        <v>145</v>
      </c>
      <c r="FD75" s="241">
        <v>149</v>
      </c>
      <c r="FE75" s="241">
        <v>160</v>
      </c>
      <c r="FF75" s="241">
        <v>166</v>
      </c>
      <c r="FG75" s="241">
        <v>170</v>
      </c>
      <c r="FH75" s="241">
        <v>159</v>
      </c>
      <c r="FI75" s="241">
        <v>157</v>
      </c>
      <c r="FJ75" s="241">
        <v>157</v>
      </c>
      <c r="FK75" s="241">
        <v>188</v>
      </c>
      <c r="FL75" s="241">
        <v>187</v>
      </c>
      <c r="FM75" s="241">
        <v>182</v>
      </c>
      <c r="FN75" s="241">
        <v>188</v>
      </c>
      <c r="FO75" s="241">
        <v>183</v>
      </c>
      <c r="FP75" s="241">
        <v>179</v>
      </c>
      <c r="FQ75" s="241">
        <v>179</v>
      </c>
      <c r="FR75" s="241">
        <v>178</v>
      </c>
      <c r="FS75" s="241">
        <v>178</v>
      </c>
      <c r="FT75" s="241">
        <v>178</v>
      </c>
      <c r="FU75" s="241">
        <v>180</v>
      </c>
      <c r="FV75" s="241">
        <v>178</v>
      </c>
      <c r="FW75" s="241">
        <v>172</v>
      </c>
      <c r="FX75" s="241">
        <v>172</v>
      </c>
      <c r="FY75" s="241">
        <v>170</v>
      </c>
      <c r="FZ75" s="241">
        <v>162</v>
      </c>
      <c r="GA75" s="241">
        <v>165</v>
      </c>
      <c r="GB75" s="241">
        <v>166</v>
      </c>
      <c r="GC75" s="241">
        <v>167</v>
      </c>
      <c r="GD75" s="241">
        <v>164</v>
      </c>
      <c r="GE75" s="241">
        <v>164</v>
      </c>
      <c r="GF75" s="241">
        <v>162</v>
      </c>
      <c r="GG75" s="241">
        <v>159</v>
      </c>
      <c r="GH75" s="241">
        <v>158</v>
      </c>
      <c r="GI75" s="241">
        <v>157</v>
      </c>
      <c r="GJ75" s="241">
        <v>154</v>
      </c>
      <c r="GK75" s="241">
        <v>150</v>
      </c>
      <c r="GL75" s="241">
        <v>150</v>
      </c>
      <c r="GM75" s="241">
        <v>149</v>
      </c>
      <c r="GN75" s="241">
        <v>146</v>
      </c>
      <c r="GO75" s="241">
        <v>142</v>
      </c>
      <c r="GP75" s="241">
        <v>140</v>
      </c>
      <c r="GQ75" s="241">
        <v>139</v>
      </c>
      <c r="GR75" s="241">
        <v>138</v>
      </c>
      <c r="GS75" s="241">
        <v>138</v>
      </c>
      <c r="GT75" s="241">
        <v>137</v>
      </c>
      <c r="GU75" s="241">
        <v>136</v>
      </c>
      <c r="GV75" s="241">
        <v>141</v>
      </c>
      <c r="GW75" s="241">
        <v>145</v>
      </c>
      <c r="GX75" s="241">
        <v>145</v>
      </c>
      <c r="GY75" s="241">
        <v>148</v>
      </c>
      <c r="GZ75" s="241">
        <v>148</v>
      </c>
      <c r="HA75" s="241">
        <v>148</v>
      </c>
      <c r="HB75" s="241">
        <v>143</v>
      </c>
      <c r="HC75" s="241">
        <v>140</v>
      </c>
      <c r="HD75" s="241">
        <v>158</v>
      </c>
      <c r="HE75" s="241">
        <v>161</v>
      </c>
      <c r="HF75" s="241">
        <v>166</v>
      </c>
      <c r="HG75" s="241">
        <v>166</v>
      </c>
      <c r="HH75" s="241">
        <v>176</v>
      </c>
      <c r="HI75" s="241">
        <v>172</v>
      </c>
      <c r="HJ75" s="241">
        <v>163</v>
      </c>
      <c r="HK75" s="241">
        <v>161</v>
      </c>
      <c r="HL75" s="241">
        <v>161</v>
      </c>
      <c r="HM75" s="241">
        <v>160</v>
      </c>
      <c r="HN75" s="241">
        <v>160</v>
      </c>
      <c r="HO75" s="241">
        <v>165</v>
      </c>
      <c r="HP75" s="241">
        <v>165</v>
      </c>
      <c r="HQ75" s="241">
        <v>164</v>
      </c>
      <c r="HR75" s="241">
        <v>175</v>
      </c>
      <c r="HS75" s="241">
        <v>172</v>
      </c>
      <c r="HT75" s="241">
        <v>175</v>
      </c>
      <c r="HU75" s="241">
        <v>175</v>
      </c>
      <c r="HV75" s="241">
        <v>175</v>
      </c>
      <c r="HW75" s="241">
        <v>175</v>
      </c>
      <c r="HX75" s="241">
        <v>175</v>
      </c>
      <c r="HY75" s="241">
        <v>177</v>
      </c>
      <c r="HZ75" s="241">
        <v>181</v>
      </c>
      <c r="IA75" s="241">
        <v>181</v>
      </c>
      <c r="IB75" s="241">
        <v>181</v>
      </c>
      <c r="IC75" s="241">
        <v>184</v>
      </c>
      <c r="ID75" s="241">
        <v>182</v>
      </c>
      <c r="IE75" s="241">
        <v>196</v>
      </c>
      <c r="IF75" s="241">
        <v>195</v>
      </c>
      <c r="IG75" s="241">
        <v>195</v>
      </c>
      <c r="IH75" s="241">
        <v>195</v>
      </c>
      <c r="II75" s="241">
        <v>195</v>
      </c>
      <c r="IJ75" s="241">
        <v>195</v>
      </c>
      <c r="IK75" s="241">
        <v>194</v>
      </c>
      <c r="IL75" s="241"/>
      <c r="IM75" s="241"/>
      <c r="IN75" s="241"/>
      <c r="IO75" s="241"/>
      <c r="IP75" s="241"/>
      <c r="IQ75" s="241"/>
      <c r="IR75" s="241"/>
      <c r="IS75" s="241"/>
      <c r="IT75" s="241"/>
      <c r="IU75" s="241"/>
      <c r="IV75" s="241"/>
      <c r="IW75" s="241"/>
      <c r="IX75" s="241"/>
      <c r="IY75" s="241"/>
      <c r="IZ75" s="241"/>
      <c r="JA75" s="241"/>
      <c r="JB75" s="241"/>
      <c r="JC75" s="241"/>
      <c r="JD75" s="241"/>
      <c r="JE75" s="241"/>
      <c r="JF75" s="241"/>
      <c r="JG75" s="241"/>
      <c r="JH75" s="241"/>
      <c r="JI75" s="241"/>
      <c r="JJ75" s="241"/>
      <c r="JK75" s="241"/>
      <c r="JL75" s="241"/>
      <c r="JM75" s="241"/>
      <c r="JN75" s="241"/>
      <c r="JO75" s="241"/>
      <c r="JP75" s="241"/>
      <c r="JQ75" s="241"/>
      <c r="JR75" s="241"/>
      <c r="JS75" s="241"/>
      <c r="JT75" s="241"/>
      <c r="JU75" s="241"/>
      <c r="JV75" s="241"/>
      <c r="JW75" s="241"/>
      <c r="JX75" s="241"/>
      <c r="JY75" s="241"/>
      <c r="JZ75" s="241"/>
      <c r="KA75" s="241"/>
      <c r="KB75" s="241"/>
      <c r="KC75" s="241"/>
      <c r="KD75" s="241"/>
      <c r="KE75" s="241"/>
      <c r="KF75" s="241"/>
      <c r="KG75" s="241"/>
      <c r="KH75" s="241"/>
      <c r="KI75" s="241"/>
      <c r="KJ75" s="241"/>
      <c r="KK75" s="241"/>
      <c r="KL75" s="241"/>
      <c r="KM75" s="241"/>
      <c r="KN75" s="241"/>
      <c r="KO75" s="241"/>
      <c r="KP75" s="241"/>
      <c r="KQ75" s="241"/>
      <c r="KR75" s="241"/>
      <c r="KS75" s="241"/>
      <c r="KT75" s="241"/>
      <c r="KU75" s="241"/>
      <c r="KV75" s="241"/>
      <c r="KW75" s="241"/>
      <c r="KX75" s="241"/>
      <c r="KY75" s="241"/>
      <c r="KZ75" s="241"/>
      <c r="LA75" s="241"/>
      <c r="LB75" s="241"/>
      <c r="LC75" s="241"/>
      <c r="LD75" s="241"/>
      <c r="LE75" s="241"/>
      <c r="LF75" s="241"/>
      <c r="LG75" s="241"/>
      <c r="LH75" s="241"/>
      <c r="LI75" s="241"/>
      <c r="LJ75" s="241"/>
      <c r="LK75" s="241"/>
      <c r="LL75" s="241"/>
      <c r="LM75" s="241"/>
      <c r="LN75" s="241"/>
      <c r="LO75" s="241"/>
      <c r="LP75" s="241"/>
      <c r="LQ75" s="241"/>
      <c r="LR75" s="241"/>
      <c r="LS75" s="241"/>
      <c r="LT75" s="241"/>
      <c r="LU75" s="241"/>
      <c r="LV75" s="241"/>
      <c r="LW75" s="241"/>
      <c r="LX75" s="241"/>
      <c r="LY75" s="241"/>
      <c r="LZ75" s="241"/>
      <c r="MA75" s="241"/>
      <c r="MB75" s="241"/>
      <c r="MC75" s="241"/>
      <c r="MD75" s="241"/>
      <c r="ME75" s="241"/>
      <c r="MF75" s="241"/>
      <c r="MG75" s="241"/>
      <c r="MH75" s="241"/>
      <c r="MI75" s="241"/>
      <c r="MJ75" s="241"/>
      <c r="MK75" s="241"/>
      <c r="ML75" s="241"/>
      <c r="MM75" s="241"/>
      <c r="MN75" s="241"/>
      <c r="MO75" s="241"/>
      <c r="MP75" s="241"/>
      <c r="MQ75" s="241"/>
      <c r="MR75" s="241"/>
      <c r="MS75" s="241"/>
      <c r="MT75" s="241"/>
      <c r="MU75" s="241"/>
      <c r="MV75" s="241"/>
      <c r="MW75" s="241"/>
      <c r="MX75" s="241"/>
      <c r="MY75" s="241"/>
      <c r="MZ75" s="241"/>
      <c r="NA75" s="241"/>
      <c r="NB75" s="241"/>
      <c r="NC75" s="241"/>
      <c r="ND75" s="241"/>
      <c r="NE75" s="241"/>
      <c r="NF75" s="241"/>
      <c r="NG75" s="241"/>
      <c r="NH75" s="241"/>
      <c r="NI75" s="241"/>
      <c r="NJ75" s="241"/>
      <c r="NK75" s="241"/>
      <c r="NL75" s="241"/>
      <c r="NM75" s="241"/>
      <c r="NN75" s="241"/>
      <c r="NO75" s="241"/>
      <c r="NP75" s="241"/>
      <c r="NQ75" s="241"/>
      <c r="NR75" s="241"/>
      <c r="NS75" s="241"/>
      <c r="NT75" s="242"/>
    </row>
    <row r="76" spans="1:384" ht="17.25" thickBot="1" x14ac:dyDescent="0.65">
      <c r="A76" s="141" t="s">
        <v>70</v>
      </c>
      <c r="B76" s="343"/>
      <c r="C76" s="307" t="s">
        <v>23</v>
      </c>
      <c r="D76" s="308"/>
      <c r="E76" s="309"/>
      <c r="F76" s="186"/>
      <c r="G76" s="186"/>
      <c r="H76" s="168">
        <f>SUM(H70:H75)</f>
        <v>2050</v>
      </c>
      <c r="I76" s="169">
        <f>SUM(I70:I75)</f>
        <v>4342</v>
      </c>
      <c r="J76" s="170">
        <f t="shared" ref="J76:P76" si="99">SUM(J70:J74)</f>
        <v>0</v>
      </c>
      <c r="K76" s="171">
        <f t="shared" si="99"/>
        <v>0</v>
      </c>
      <c r="L76" s="171">
        <f t="shared" si="99"/>
        <v>680</v>
      </c>
      <c r="M76" s="171">
        <f>SUM(M70:M74)</f>
        <v>0</v>
      </c>
      <c r="N76" s="171">
        <f t="shared" si="99"/>
        <v>60</v>
      </c>
      <c r="O76" s="171">
        <f>SUM(O70:O74)</f>
        <v>0</v>
      </c>
      <c r="P76" s="171">
        <f t="shared" si="99"/>
        <v>2040</v>
      </c>
      <c r="Q76" s="172">
        <f>SUM(Q70:Q74)</f>
        <v>0</v>
      </c>
      <c r="R76" s="7"/>
      <c r="S76" s="178">
        <f>SUM(S70:S75)</f>
        <v>0</v>
      </c>
      <c r="T76" s="171">
        <f>SUM(T70:T75)</f>
        <v>0</v>
      </c>
      <c r="U76" s="171">
        <f t="shared" ref="U76:CF76" si="100">SUM(U70:U75)</f>
        <v>0</v>
      </c>
      <c r="V76" s="171">
        <f t="shared" si="100"/>
        <v>0</v>
      </c>
      <c r="W76" s="171">
        <f t="shared" si="100"/>
        <v>0</v>
      </c>
      <c r="X76" s="171">
        <f t="shared" si="100"/>
        <v>0</v>
      </c>
      <c r="Y76" s="171">
        <f t="shared" si="100"/>
        <v>0</v>
      </c>
      <c r="Z76" s="171">
        <f t="shared" si="100"/>
        <v>0</v>
      </c>
      <c r="AA76" s="171">
        <f t="shared" si="100"/>
        <v>0</v>
      </c>
      <c r="AB76" s="171">
        <f t="shared" si="100"/>
        <v>0</v>
      </c>
      <c r="AC76" s="171">
        <f t="shared" si="100"/>
        <v>0</v>
      </c>
      <c r="AD76" s="171">
        <f t="shared" si="100"/>
        <v>0</v>
      </c>
      <c r="AE76" s="171">
        <f t="shared" si="100"/>
        <v>0</v>
      </c>
      <c r="AF76" s="171">
        <f t="shared" si="100"/>
        <v>0</v>
      </c>
      <c r="AG76" s="171">
        <f t="shared" si="100"/>
        <v>0</v>
      </c>
      <c r="AH76" s="171">
        <f t="shared" si="100"/>
        <v>0</v>
      </c>
      <c r="AI76" s="171">
        <f t="shared" si="100"/>
        <v>0</v>
      </c>
      <c r="AJ76" s="171">
        <f t="shared" si="100"/>
        <v>0</v>
      </c>
      <c r="AK76" s="171">
        <f t="shared" si="100"/>
        <v>0</v>
      </c>
      <c r="AL76" s="171">
        <f t="shared" si="100"/>
        <v>0</v>
      </c>
      <c r="AM76" s="171">
        <f t="shared" si="100"/>
        <v>0</v>
      </c>
      <c r="AN76" s="171">
        <f t="shared" si="100"/>
        <v>0</v>
      </c>
      <c r="AO76" s="171">
        <f t="shared" si="100"/>
        <v>0</v>
      </c>
      <c r="AP76" s="171">
        <f t="shared" si="100"/>
        <v>0</v>
      </c>
      <c r="AQ76" s="171">
        <f t="shared" si="100"/>
        <v>0</v>
      </c>
      <c r="AR76" s="171">
        <f t="shared" si="100"/>
        <v>0</v>
      </c>
      <c r="AS76" s="171">
        <f t="shared" si="100"/>
        <v>0</v>
      </c>
      <c r="AT76" s="171">
        <f t="shared" si="100"/>
        <v>0</v>
      </c>
      <c r="AU76" s="171">
        <f t="shared" si="100"/>
        <v>0</v>
      </c>
      <c r="AV76" s="171">
        <f t="shared" si="100"/>
        <v>0</v>
      </c>
      <c r="AW76" s="171">
        <f t="shared" si="100"/>
        <v>0</v>
      </c>
      <c r="AX76" s="171">
        <f t="shared" si="100"/>
        <v>0</v>
      </c>
      <c r="AY76" s="171">
        <f t="shared" si="100"/>
        <v>0</v>
      </c>
      <c r="AZ76" s="171">
        <f t="shared" si="100"/>
        <v>0</v>
      </c>
      <c r="BA76" s="171">
        <f t="shared" si="100"/>
        <v>0</v>
      </c>
      <c r="BB76" s="171">
        <f t="shared" si="100"/>
        <v>0</v>
      </c>
      <c r="BC76" s="171">
        <f t="shared" si="100"/>
        <v>0</v>
      </c>
      <c r="BD76" s="171">
        <f t="shared" si="100"/>
        <v>0</v>
      </c>
      <c r="BE76" s="171">
        <f t="shared" si="100"/>
        <v>0</v>
      </c>
      <c r="BF76" s="171">
        <f t="shared" si="100"/>
        <v>0</v>
      </c>
      <c r="BG76" s="171">
        <f t="shared" si="100"/>
        <v>0</v>
      </c>
      <c r="BH76" s="171">
        <f t="shared" si="100"/>
        <v>0</v>
      </c>
      <c r="BI76" s="171">
        <f t="shared" si="100"/>
        <v>0</v>
      </c>
      <c r="BJ76" s="171">
        <f t="shared" si="100"/>
        <v>0</v>
      </c>
      <c r="BK76" s="171">
        <f t="shared" si="100"/>
        <v>0</v>
      </c>
      <c r="BL76" s="171">
        <f t="shared" si="100"/>
        <v>0</v>
      </c>
      <c r="BM76" s="171">
        <f t="shared" si="100"/>
        <v>0</v>
      </c>
      <c r="BN76" s="171">
        <f t="shared" si="100"/>
        <v>0</v>
      </c>
      <c r="BO76" s="171">
        <f t="shared" si="100"/>
        <v>0</v>
      </c>
      <c r="BP76" s="171">
        <f t="shared" si="100"/>
        <v>0</v>
      </c>
      <c r="BQ76" s="171">
        <f t="shared" si="100"/>
        <v>0</v>
      </c>
      <c r="BR76" s="171">
        <f t="shared" si="100"/>
        <v>0</v>
      </c>
      <c r="BS76" s="171">
        <f t="shared" si="100"/>
        <v>0</v>
      </c>
      <c r="BT76" s="171">
        <f t="shared" si="100"/>
        <v>0</v>
      </c>
      <c r="BU76" s="171">
        <f t="shared" si="100"/>
        <v>0</v>
      </c>
      <c r="BV76" s="171">
        <f t="shared" si="100"/>
        <v>0</v>
      </c>
      <c r="BW76" s="171">
        <f t="shared" si="100"/>
        <v>0</v>
      </c>
      <c r="BX76" s="171">
        <f t="shared" si="100"/>
        <v>0</v>
      </c>
      <c r="BY76" s="171">
        <f t="shared" si="100"/>
        <v>0</v>
      </c>
      <c r="BZ76" s="171">
        <f t="shared" si="100"/>
        <v>0</v>
      </c>
      <c r="CA76" s="171">
        <f t="shared" si="100"/>
        <v>0</v>
      </c>
      <c r="CB76" s="171">
        <f t="shared" si="100"/>
        <v>0</v>
      </c>
      <c r="CC76" s="171">
        <f t="shared" si="100"/>
        <v>0</v>
      </c>
      <c r="CD76" s="171">
        <f t="shared" si="100"/>
        <v>0</v>
      </c>
      <c r="CE76" s="171">
        <f t="shared" si="100"/>
        <v>0</v>
      </c>
      <c r="CF76" s="171">
        <f t="shared" si="100"/>
        <v>0</v>
      </c>
      <c r="CG76" s="171">
        <f t="shared" ref="CG76:ER76" si="101">SUM(CG70:CG75)</f>
        <v>0</v>
      </c>
      <c r="CH76" s="171">
        <f t="shared" si="101"/>
        <v>0</v>
      </c>
      <c r="CI76" s="171">
        <f t="shared" si="101"/>
        <v>0</v>
      </c>
      <c r="CJ76" s="171">
        <f t="shared" si="101"/>
        <v>0</v>
      </c>
      <c r="CK76" s="171">
        <f t="shared" si="101"/>
        <v>0</v>
      </c>
      <c r="CL76" s="171">
        <f t="shared" si="101"/>
        <v>0</v>
      </c>
      <c r="CM76" s="171">
        <f t="shared" si="101"/>
        <v>0</v>
      </c>
      <c r="CN76" s="171">
        <f t="shared" si="101"/>
        <v>0</v>
      </c>
      <c r="CO76" s="171">
        <f t="shared" si="101"/>
        <v>0</v>
      </c>
      <c r="CP76" s="171">
        <f t="shared" si="101"/>
        <v>0</v>
      </c>
      <c r="CQ76" s="171">
        <f t="shared" si="101"/>
        <v>0</v>
      </c>
      <c r="CR76" s="171">
        <f t="shared" si="101"/>
        <v>0</v>
      </c>
      <c r="CS76" s="171">
        <f t="shared" si="101"/>
        <v>0</v>
      </c>
      <c r="CT76" s="171">
        <f t="shared" si="101"/>
        <v>0</v>
      </c>
      <c r="CU76" s="171">
        <f t="shared" si="101"/>
        <v>0</v>
      </c>
      <c r="CV76" s="171">
        <f t="shared" si="101"/>
        <v>3075</v>
      </c>
      <c r="CW76" s="171">
        <f t="shared" si="101"/>
        <v>3123</v>
      </c>
      <c r="CX76" s="171">
        <f t="shared" si="101"/>
        <v>3116</v>
      </c>
      <c r="CY76" s="171">
        <f t="shared" si="101"/>
        <v>3116</v>
      </c>
      <c r="CZ76" s="171">
        <f t="shared" si="101"/>
        <v>3115</v>
      </c>
      <c r="DA76" s="171">
        <f t="shared" si="101"/>
        <v>3125</v>
      </c>
      <c r="DB76" s="171">
        <f t="shared" si="101"/>
        <v>3139</v>
      </c>
      <c r="DC76" s="171">
        <f t="shared" si="101"/>
        <v>3146</v>
      </c>
      <c r="DD76" s="171">
        <f t="shared" si="101"/>
        <v>3162</v>
      </c>
      <c r="DE76" s="171">
        <f t="shared" si="101"/>
        <v>3154</v>
      </c>
      <c r="DF76" s="171">
        <f t="shared" si="101"/>
        <v>3154</v>
      </c>
      <c r="DG76" s="171">
        <f t="shared" si="101"/>
        <v>3147</v>
      </c>
      <c r="DH76" s="171">
        <f t="shared" si="101"/>
        <v>3147</v>
      </c>
      <c r="DI76" s="171">
        <f t="shared" si="101"/>
        <v>3143</v>
      </c>
      <c r="DJ76" s="171">
        <f t="shared" si="101"/>
        <v>3162</v>
      </c>
      <c r="DK76" s="171">
        <f t="shared" si="101"/>
        <v>3116</v>
      </c>
      <c r="DL76" s="171">
        <f t="shared" si="101"/>
        <v>3103</v>
      </c>
      <c r="DM76" s="171">
        <f t="shared" si="101"/>
        <v>3103</v>
      </c>
      <c r="DN76" s="171">
        <f t="shared" si="101"/>
        <v>3104</v>
      </c>
      <c r="DO76" s="171">
        <f t="shared" si="101"/>
        <v>3113</v>
      </c>
      <c r="DP76" s="171">
        <f t="shared" si="101"/>
        <v>3102</v>
      </c>
      <c r="DQ76" s="171">
        <f t="shared" si="101"/>
        <v>3128</v>
      </c>
      <c r="DR76" s="171">
        <f t="shared" si="101"/>
        <v>3143</v>
      </c>
      <c r="DS76" s="171">
        <f t="shared" si="101"/>
        <v>3163</v>
      </c>
      <c r="DT76" s="171">
        <f t="shared" si="101"/>
        <v>3163</v>
      </c>
      <c r="DU76" s="171">
        <f t="shared" si="101"/>
        <v>3127</v>
      </c>
      <c r="DV76" s="171">
        <f t="shared" si="101"/>
        <v>3170</v>
      </c>
      <c r="DW76" s="171">
        <f t="shared" si="101"/>
        <v>3181</v>
      </c>
      <c r="DX76" s="171">
        <f t="shared" si="101"/>
        <v>3185</v>
      </c>
      <c r="DY76" s="171">
        <f t="shared" si="101"/>
        <v>3193</v>
      </c>
      <c r="DZ76" s="171">
        <f t="shared" si="101"/>
        <v>3149</v>
      </c>
      <c r="EA76" s="171">
        <f t="shared" si="101"/>
        <v>3149</v>
      </c>
      <c r="EB76" s="171">
        <f t="shared" si="101"/>
        <v>3158</v>
      </c>
      <c r="EC76" s="171">
        <f t="shared" si="101"/>
        <v>3179</v>
      </c>
      <c r="ED76" s="171">
        <f t="shared" si="101"/>
        <v>3163</v>
      </c>
      <c r="EE76" s="171">
        <f t="shared" si="101"/>
        <v>3212</v>
      </c>
      <c r="EF76" s="171">
        <f t="shared" si="101"/>
        <v>3203</v>
      </c>
      <c r="EG76" s="171">
        <f t="shared" si="101"/>
        <v>3210</v>
      </c>
      <c r="EH76" s="171">
        <f t="shared" si="101"/>
        <v>3210</v>
      </c>
      <c r="EI76" s="171">
        <f t="shared" si="101"/>
        <v>3200</v>
      </c>
      <c r="EJ76" s="171">
        <f t="shared" si="101"/>
        <v>3410</v>
      </c>
      <c r="EK76" s="171">
        <f t="shared" si="101"/>
        <v>3372</v>
      </c>
      <c r="EL76" s="171">
        <f t="shared" si="101"/>
        <v>3347</v>
      </c>
      <c r="EM76" s="171">
        <f t="shared" si="101"/>
        <v>3321</v>
      </c>
      <c r="EN76" s="171">
        <f t="shared" si="101"/>
        <v>3348</v>
      </c>
      <c r="EO76" s="171">
        <f t="shared" ref="EO76" si="102">SUM(EO70:EO75)</f>
        <v>3348</v>
      </c>
      <c r="EP76" s="171">
        <f t="shared" si="101"/>
        <v>3289</v>
      </c>
      <c r="EQ76" s="171">
        <f t="shared" si="101"/>
        <v>3217</v>
      </c>
      <c r="ER76" s="171">
        <f t="shared" si="101"/>
        <v>3188</v>
      </c>
      <c r="ES76" s="171">
        <f t="shared" ref="ES76:HD76" si="103">SUM(ES70:ES75)</f>
        <v>3189</v>
      </c>
      <c r="ET76" s="171">
        <f t="shared" si="103"/>
        <v>3212</v>
      </c>
      <c r="EU76" s="171">
        <f t="shared" si="103"/>
        <v>3180</v>
      </c>
      <c r="EV76" s="171">
        <f t="shared" si="103"/>
        <v>3180</v>
      </c>
      <c r="EW76" s="171">
        <f t="shared" si="103"/>
        <v>3130</v>
      </c>
      <c r="EX76" s="171">
        <f t="shared" si="103"/>
        <v>3167</v>
      </c>
      <c r="EY76" s="171">
        <f t="shared" si="103"/>
        <v>3138</v>
      </c>
      <c r="EZ76" s="171">
        <f t="shared" si="103"/>
        <v>3119</v>
      </c>
      <c r="FA76" s="171">
        <f t="shared" si="103"/>
        <v>3106</v>
      </c>
      <c r="FB76" s="171">
        <f t="shared" ref="FB76" si="104">SUM(FB70:FB75)</f>
        <v>3005</v>
      </c>
      <c r="FC76" s="171">
        <f t="shared" si="103"/>
        <v>2968</v>
      </c>
      <c r="FD76" s="171">
        <f t="shared" si="103"/>
        <v>2958</v>
      </c>
      <c r="FE76" s="171">
        <f t="shared" si="103"/>
        <v>2952</v>
      </c>
      <c r="FF76" s="171">
        <f t="shared" si="103"/>
        <v>2944</v>
      </c>
      <c r="FG76" s="171">
        <f t="shared" si="103"/>
        <v>2948</v>
      </c>
      <c r="FH76" s="171">
        <f t="shared" si="103"/>
        <v>2890</v>
      </c>
      <c r="FI76" s="171">
        <f t="shared" si="103"/>
        <v>2842</v>
      </c>
      <c r="FJ76" s="171">
        <f t="shared" si="103"/>
        <v>2842</v>
      </c>
      <c r="FK76" s="171">
        <f t="shared" si="103"/>
        <v>2778</v>
      </c>
      <c r="FL76" s="171">
        <f t="shared" si="103"/>
        <v>2775</v>
      </c>
      <c r="FM76" s="171">
        <f t="shared" si="103"/>
        <v>2777</v>
      </c>
      <c r="FN76" s="171">
        <f t="shared" si="103"/>
        <v>2704</v>
      </c>
      <c r="FO76" s="171">
        <f t="shared" si="103"/>
        <v>2659</v>
      </c>
      <c r="FP76" s="171">
        <f t="shared" si="103"/>
        <v>2633</v>
      </c>
      <c r="FQ76" s="171">
        <f t="shared" ref="FQ76" si="105">SUM(FQ70:FQ75)</f>
        <v>2633</v>
      </c>
      <c r="FR76" s="171">
        <f t="shared" si="103"/>
        <v>2603</v>
      </c>
      <c r="FS76" s="171">
        <f t="shared" si="103"/>
        <v>2629</v>
      </c>
      <c r="FT76" s="171">
        <f t="shared" si="103"/>
        <v>2630</v>
      </c>
      <c r="FU76" s="171">
        <f t="shared" si="103"/>
        <v>2637</v>
      </c>
      <c r="FV76" s="171">
        <f t="shared" si="103"/>
        <v>2680</v>
      </c>
      <c r="FW76" s="171">
        <f t="shared" si="103"/>
        <v>2635</v>
      </c>
      <c r="FX76" s="171">
        <f t="shared" ref="FX76" si="106">SUM(FX70:FX75)</f>
        <v>2635</v>
      </c>
      <c r="FY76" s="171">
        <f t="shared" si="103"/>
        <v>2612</v>
      </c>
      <c r="FZ76" s="171">
        <f t="shared" si="103"/>
        <v>2581</v>
      </c>
      <c r="GA76" s="171">
        <f t="shared" si="103"/>
        <v>2598</v>
      </c>
      <c r="GB76" s="171">
        <f t="shared" si="103"/>
        <v>2478</v>
      </c>
      <c r="GC76" s="171">
        <f t="shared" si="103"/>
        <v>2490</v>
      </c>
      <c r="GD76" s="171">
        <f t="shared" si="103"/>
        <v>2422</v>
      </c>
      <c r="GE76" s="171">
        <f t="shared" si="103"/>
        <v>2422</v>
      </c>
      <c r="GF76" s="171">
        <f t="shared" si="103"/>
        <v>2435</v>
      </c>
      <c r="GG76" s="171">
        <f t="shared" si="103"/>
        <v>2455</v>
      </c>
      <c r="GH76" s="171">
        <f t="shared" si="103"/>
        <v>2472</v>
      </c>
      <c r="GI76" s="171">
        <f t="shared" si="103"/>
        <v>2466</v>
      </c>
      <c r="GJ76" s="171">
        <f t="shared" si="103"/>
        <v>2429</v>
      </c>
      <c r="GK76" s="171">
        <f t="shared" si="103"/>
        <v>2412</v>
      </c>
      <c r="GL76" s="171">
        <f t="shared" si="103"/>
        <v>2412</v>
      </c>
      <c r="GM76" s="171">
        <f t="shared" si="103"/>
        <v>2407</v>
      </c>
      <c r="GN76" s="171">
        <f t="shared" si="103"/>
        <v>2434</v>
      </c>
      <c r="GO76" s="171">
        <f t="shared" si="103"/>
        <v>2456</v>
      </c>
      <c r="GP76" s="171">
        <f t="shared" si="103"/>
        <v>2480</v>
      </c>
      <c r="GQ76" s="171">
        <f t="shared" si="103"/>
        <v>2444</v>
      </c>
      <c r="GR76" s="171">
        <f t="shared" si="103"/>
        <v>2435</v>
      </c>
      <c r="GS76" s="171">
        <f t="shared" si="103"/>
        <v>2435</v>
      </c>
      <c r="GT76" s="171">
        <f t="shared" si="103"/>
        <v>2461</v>
      </c>
      <c r="GU76" s="171">
        <f t="shared" si="103"/>
        <v>2450</v>
      </c>
      <c r="GV76" s="171">
        <f t="shared" si="103"/>
        <v>2488</v>
      </c>
      <c r="GW76" s="171">
        <f t="shared" si="103"/>
        <v>2254</v>
      </c>
      <c r="GX76" s="171">
        <f t="shared" si="103"/>
        <v>2253</v>
      </c>
      <c r="GY76" s="171">
        <f t="shared" ref="GY76" si="107">SUM(GY70:GY75)</f>
        <v>2290</v>
      </c>
      <c r="GZ76" s="171">
        <f t="shared" si="103"/>
        <v>2290</v>
      </c>
      <c r="HA76" s="171">
        <f t="shared" si="103"/>
        <v>2316</v>
      </c>
      <c r="HB76" s="171">
        <f t="shared" si="103"/>
        <v>2331</v>
      </c>
      <c r="HC76" s="171">
        <f t="shared" si="103"/>
        <v>2375</v>
      </c>
      <c r="HD76" s="171">
        <f t="shared" si="103"/>
        <v>2453</v>
      </c>
      <c r="HE76" s="171">
        <f t="shared" ref="HE76:JP76" si="108">SUM(HE70:HE75)</f>
        <v>2502</v>
      </c>
      <c r="HF76" s="171">
        <f t="shared" ref="HF76" si="109">SUM(HF70:HF75)</f>
        <v>2527</v>
      </c>
      <c r="HG76" s="171">
        <f t="shared" si="108"/>
        <v>2527</v>
      </c>
      <c r="HH76" s="171">
        <f t="shared" si="108"/>
        <v>2544</v>
      </c>
      <c r="HI76" s="171">
        <f t="shared" si="108"/>
        <v>2632</v>
      </c>
      <c r="HJ76" s="171">
        <f t="shared" si="108"/>
        <v>2636</v>
      </c>
      <c r="HK76" s="171">
        <f t="shared" si="108"/>
        <v>2656</v>
      </c>
      <c r="HL76" s="171">
        <f t="shared" si="108"/>
        <v>2651</v>
      </c>
      <c r="HM76" s="171">
        <f t="shared" si="108"/>
        <v>2658</v>
      </c>
      <c r="HN76" s="171">
        <f t="shared" ref="HN76" si="110">SUM(HN70:HN75)</f>
        <v>2658</v>
      </c>
      <c r="HO76" s="171">
        <f t="shared" si="108"/>
        <v>2687</v>
      </c>
      <c r="HP76" s="171">
        <f t="shared" si="108"/>
        <v>2753</v>
      </c>
      <c r="HQ76" s="171">
        <f t="shared" si="108"/>
        <v>2768</v>
      </c>
      <c r="HR76" s="171">
        <f t="shared" si="108"/>
        <v>2824</v>
      </c>
      <c r="HS76" s="171">
        <f t="shared" si="108"/>
        <v>2828</v>
      </c>
      <c r="HT76" s="171">
        <f t="shared" si="108"/>
        <v>2866</v>
      </c>
      <c r="HU76" s="171">
        <f t="shared" ref="HU76" si="111">SUM(HU70:HU75)</f>
        <v>2866</v>
      </c>
      <c r="HV76" s="171">
        <f t="shared" si="108"/>
        <v>2865</v>
      </c>
      <c r="HW76" s="171">
        <f t="shared" si="108"/>
        <v>2861</v>
      </c>
      <c r="HX76" s="171">
        <f t="shared" si="108"/>
        <v>2861</v>
      </c>
      <c r="HY76" s="171">
        <f t="shared" si="108"/>
        <v>2926</v>
      </c>
      <c r="HZ76" s="171">
        <f t="shared" si="108"/>
        <v>2940</v>
      </c>
      <c r="IA76" s="171">
        <f t="shared" si="108"/>
        <v>2636</v>
      </c>
      <c r="IB76" s="171">
        <f t="shared" si="108"/>
        <v>2636</v>
      </c>
      <c r="IC76" s="171">
        <f t="shared" si="108"/>
        <v>2636</v>
      </c>
      <c r="ID76" s="171">
        <f t="shared" si="108"/>
        <v>2645</v>
      </c>
      <c r="IE76" s="171">
        <f t="shared" si="108"/>
        <v>2711</v>
      </c>
      <c r="IF76" s="171">
        <f t="shared" si="108"/>
        <v>2728</v>
      </c>
      <c r="IG76" s="171">
        <f t="shared" si="108"/>
        <v>2767</v>
      </c>
      <c r="IH76" s="171">
        <f t="shared" si="108"/>
        <v>2764</v>
      </c>
      <c r="II76" s="171">
        <f t="shared" ref="II76:IK76" si="112">SUM(II70:II75)</f>
        <v>2764</v>
      </c>
      <c r="IJ76" s="171">
        <f t="shared" si="112"/>
        <v>2766</v>
      </c>
      <c r="IK76" s="171">
        <f t="shared" si="112"/>
        <v>2781</v>
      </c>
      <c r="IL76" s="171">
        <f t="shared" si="108"/>
        <v>0</v>
      </c>
      <c r="IM76" s="171">
        <f t="shared" si="108"/>
        <v>0</v>
      </c>
      <c r="IN76" s="171">
        <f t="shared" si="108"/>
        <v>0</v>
      </c>
      <c r="IO76" s="171">
        <f t="shared" si="108"/>
        <v>0</v>
      </c>
      <c r="IP76" s="171">
        <f t="shared" si="108"/>
        <v>0</v>
      </c>
      <c r="IQ76" s="171">
        <f t="shared" si="108"/>
        <v>0</v>
      </c>
      <c r="IR76" s="171">
        <f t="shared" si="108"/>
        <v>0</v>
      </c>
      <c r="IS76" s="171">
        <f t="shared" si="108"/>
        <v>0</v>
      </c>
      <c r="IT76" s="171">
        <f t="shared" si="108"/>
        <v>0</v>
      </c>
      <c r="IU76" s="171">
        <f t="shared" si="108"/>
        <v>0</v>
      </c>
      <c r="IV76" s="171">
        <f t="shared" si="108"/>
        <v>0</v>
      </c>
      <c r="IW76" s="171">
        <f t="shared" si="108"/>
        <v>0</v>
      </c>
      <c r="IX76" s="171">
        <f t="shared" si="108"/>
        <v>0</v>
      </c>
      <c r="IY76" s="171">
        <f t="shared" si="108"/>
        <v>0</v>
      </c>
      <c r="IZ76" s="171">
        <f t="shared" si="108"/>
        <v>0</v>
      </c>
      <c r="JA76" s="171">
        <f t="shared" si="108"/>
        <v>0</v>
      </c>
      <c r="JB76" s="171">
        <f t="shared" si="108"/>
        <v>0</v>
      </c>
      <c r="JC76" s="171">
        <f t="shared" si="108"/>
        <v>0</v>
      </c>
      <c r="JD76" s="171">
        <f t="shared" si="108"/>
        <v>0</v>
      </c>
      <c r="JE76" s="171">
        <f t="shared" si="108"/>
        <v>0</v>
      </c>
      <c r="JF76" s="171">
        <f t="shared" si="108"/>
        <v>0</v>
      </c>
      <c r="JG76" s="171">
        <f t="shared" si="108"/>
        <v>0</v>
      </c>
      <c r="JH76" s="171">
        <f t="shared" si="108"/>
        <v>0</v>
      </c>
      <c r="JI76" s="171">
        <f t="shared" si="108"/>
        <v>0</v>
      </c>
      <c r="JJ76" s="171">
        <f t="shared" si="108"/>
        <v>0</v>
      </c>
      <c r="JK76" s="171">
        <f t="shared" si="108"/>
        <v>0</v>
      </c>
      <c r="JL76" s="171">
        <f t="shared" si="108"/>
        <v>0</v>
      </c>
      <c r="JM76" s="171">
        <f t="shared" si="108"/>
        <v>0</v>
      </c>
      <c r="JN76" s="171">
        <f t="shared" si="108"/>
        <v>0</v>
      </c>
      <c r="JO76" s="171">
        <f t="shared" si="108"/>
        <v>0</v>
      </c>
      <c r="JP76" s="171">
        <f t="shared" si="108"/>
        <v>0</v>
      </c>
      <c r="JQ76" s="171">
        <f t="shared" ref="JQ76:MB76" si="113">SUM(JQ70:JQ75)</f>
        <v>0</v>
      </c>
      <c r="JR76" s="171">
        <f t="shared" si="113"/>
        <v>0</v>
      </c>
      <c r="JS76" s="171">
        <f t="shared" si="113"/>
        <v>0</v>
      </c>
      <c r="JT76" s="171">
        <f t="shared" si="113"/>
        <v>0</v>
      </c>
      <c r="JU76" s="171">
        <f t="shared" si="113"/>
        <v>0</v>
      </c>
      <c r="JV76" s="171">
        <f t="shared" si="113"/>
        <v>0</v>
      </c>
      <c r="JW76" s="171">
        <f t="shared" si="113"/>
        <v>0</v>
      </c>
      <c r="JX76" s="171">
        <f t="shared" si="113"/>
        <v>0</v>
      </c>
      <c r="JY76" s="171">
        <f t="shared" si="113"/>
        <v>0</v>
      </c>
      <c r="JZ76" s="171">
        <f t="shared" si="113"/>
        <v>0</v>
      </c>
      <c r="KA76" s="171">
        <f t="shared" si="113"/>
        <v>0</v>
      </c>
      <c r="KB76" s="171">
        <f t="shared" si="113"/>
        <v>0</v>
      </c>
      <c r="KC76" s="171">
        <f t="shared" si="113"/>
        <v>0</v>
      </c>
      <c r="KD76" s="171">
        <f t="shared" si="113"/>
        <v>0</v>
      </c>
      <c r="KE76" s="171">
        <f t="shared" si="113"/>
        <v>0</v>
      </c>
      <c r="KF76" s="171">
        <f t="shared" si="113"/>
        <v>0</v>
      </c>
      <c r="KG76" s="171">
        <f t="shared" si="113"/>
        <v>0</v>
      </c>
      <c r="KH76" s="171">
        <f t="shared" si="113"/>
        <v>0</v>
      </c>
      <c r="KI76" s="171">
        <f t="shared" si="113"/>
        <v>0</v>
      </c>
      <c r="KJ76" s="171">
        <f t="shared" si="113"/>
        <v>0</v>
      </c>
      <c r="KK76" s="171">
        <f t="shared" si="113"/>
        <v>0</v>
      </c>
      <c r="KL76" s="171">
        <f t="shared" si="113"/>
        <v>0</v>
      </c>
      <c r="KM76" s="171">
        <f t="shared" si="113"/>
        <v>0</v>
      </c>
      <c r="KN76" s="171">
        <f t="shared" si="113"/>
        <v>0</v>
      </c>
      <c r="KO76" s="171">
        <f t="shared" si="113"/>
        <v>0</v>
      </c>
      <c r="KP76" s="171">
        <f t="shared" si="113"/>
        <v>0</v>
      </c>
      <c r="KQ76" s="171">
        <f t="shared" si="113"/>
        <v>0</v>
      </c>
      <c r="KR76" s="171">
        <f t="shared" si="113"/>
        <v>0</v>
      </c>
      <c r="KS76" s="171">
        <f t="shared" si="113"/>
        <v>0</v>
      </c>
      <c r="KT76" s="171">
        <f t="shared" si="113"/>
        <v>0</v>
      </c>
      <c r="KU76" s="171">
        <f t="shared" si="113"/>
        <v>0</v>
      </c>
      <c r="KV76" s="171">
        <f t="shared" si="113"/>
        <v>0</v>
      </c>
      <c r="KW76" s="171">
        <f t="shared" si="113"/>
        <v>0</v>
      </c>
      <c r="KX76" s="171">
        <f t="shared" si="113"/>
        <v>0</v>
      </c>
      <c r="KY76" s="171">
        <f t="shared" si="113"/>
        <v>0</v>
      </c>
      <c r="KZ76" s="171">
        <f t="shared" si="113"/>
        <v>0</v>
      </c>
      <c r="LA76" s="171">
        <f t="shared" si="113"/>
        <v>0</v>
      </c>
      <c r="LB76" s="171">
        <f t="shared" si="113"/>
        <v>0</v>
      </c>
      <c r="LC76" s="171">
        <f t="shared" si="113"/>
        <v>0</v>
      </c>
      <c r="LD76" s="171">
        <f t="shared" si="113"/>
        <v>0</v>
      </c>
      <c r="LE76" s="171">
        <f t="shared" si="113"/>
        <v>0</v>
      </c>
      <c r="LF76" s="171">
        <f t="shared" si="113"/>
        <v>0</v>
      </c>
      <c r="LG76" s="171">
        <f t="shared" si="113"/>
        <v>0</v>
      </c>
      <c r="LH76" s="171">
        <f t="shared" si="113"/>
        <v>0</v>
      </c>
      <c r="LI76" s="171">
        <f t="shared" si="113"/>
        <v>0</v>
      </c>
      <c r="LJ76" s="171">
        <f t="shared" si="113"/>
        <v>0</v>
      </c>
      <c r="LK76" s="171">
        <f t="shared" si="113"/>
        <v>0</v>
      </c>
      <c r="LL76" s="171">
        <f t="shared" si="113"/>
        <v>0</v>
      </c>
      <c r="LM76" s="171">
        <f t="shared" si="113"/>
        <v>0</v>
      </c>
      <c r="LN76" s="171">
        <f t="shared" si="113"/>
        <v>0</v>
      </c>
      <c r="LO76" s="171">
        <f t="shared" si="113"/>
        <v>0</v>
      </c>
      <c r="LP76" s="171">
        <f t="shared" si="113"/>
        <v>0</v>
      </c>
      <c r="LQ76" s="171">
        <f t="shared" si="113"/>
        <v>0</v>
      </c>
      <c r="LR76" s="171">
        <f t="shared" si="113"/>
        <v>0</v>
      </c>
      <c r="LS76" s="171">
        <f t="shared" si="113"/>
        <v>0</v>
      </c>
      <c r="LT76" s="171">
        <f t="shared" si="113"/>
        <v>0</v>
      </c>
      <c r="LU76" s="171">
        <f t="shared" si="113"/>
        <v>0</v>
      </c>
      <c r="LV76" s="171">
        <f t="shared" si="113"/>
        <v>0</v>
      </c>
      <c r="LW76" s="171">
        <f t="shared" si="113"/>
        <v>0</v>
      </c>
      <c r="LX76" s="171">
        <f t="shared" si="113"/>
        <v>0</v>
      </c>
      <c r="LY76" s="171">
        <f t="shared" si="113"/>
        <v>0</v>
      </c>
      <c r="LZ76" s="171">
        <f t="shared" si="113"/>
        <v>0</v>
      </c>
      <c r="MA76" s="171">
        <f t="shared" si="113"/>
        <v>0</v>
      </c>
      <c r="MB76" s="171">
        <f t="shared" si="113"/>
        <v>0</v>
      </c>
      <c r="MC76" s="171">
        <f t="shared" ref="MC76:NS76" si="114">SUM(MC70:MC75)</f>
        <v>0</v>
      </c>
      <c r="MD76" s="171">
        <f t="shared" si="114"/>
        <v>0</v>
      </c>
      <c r="ME76" s="171">
        <f t="shared" si="114"/>
        <v>0</v>
      </c>
      <c r="MF76" s="171">
        <f t="shared" si="114"/>
        <v>0</v>
      </c>
      <c r="MG76" s="171">
        <f t="shared" si="114"/>
        <v>0</v>
      </c>
      <c r="MH76" s="171">
        <f t="shared" si="114"/>
        <v>0</v>
      </c>
      <c r="MI76" s="171">
        <f t="shared" si="114"/>
        <v>0</v>
      </c>
      <c r="MJ76" s="171">
        <f t="shared" si="114"/>
        <v>0</v>
      </c>
      <c r="MK76" s="171">
        <f t="shared" si="114"/>
        <v>0</v>
      </c>
      <c r="ML76" s="171">
        <f t="shared" si="114"/>
        <v>0</v>
      </c>
      <c r="MM76" s="171">
        <f t="shared" si="114"/>
        <v>0</v>
      </c>
      <c r="MN76" s="171">
        <f t="shared" si="114"/>
        <v>0</v>
      </c>
      <c r="MO76" s="171">
        <f t="shared" si="114"/>
        <v>0</v>
      </c>
      <c r="MP76" s="171">
        <f t="shared" si="114"/>
        <v>0</v>
      </c>
      <c r="MQ76" s="171">
        <f t="shared" si="114"/>
        <v>0</v>
      </c>
      <c r="MR76" s="171">
        <f t="shared" si="114"/>
        <v>0</v>
      </c>
      <c r="MS76" s="171">
        <f t="shared" si="114"/>
        <v>0</v>
      </c>
      <c r="MT76" s="171">
        <f t="shared" si="114"/>
        <v>0</v>
      </c>
      <c r="MU76" s="171">
        <f t="shared" si="114"/>
        <v>0</v>
      </c>
      <c r="MV76" s="171">
        <f t="shared" si="114"/>
        <v>0</v>
      </c>
      <c r="MW76" s="171">
        <f t="shared" si="114"/>
        <v>0</v>
      </c>
      <c r="MX76" s="171">
        <f t="shared" si="114"/>
        <v>0</v>
      </c>
      <c r="MY76" s="171">
        <f t="shared" si="114"/>
        <v>0</v>
      </c>
      <c r="MZ76" s="171">
        <f t="shared" si="114"/>
        <v>0</v>
      </c>
      <c r="NA76" s="171">
        <f t="shared" si="114"/>
        <v>0</v>
      </c>
      <c r="NB76" s="171">
        <f t="shared" si="114"/>
        <v>0</v>
      </c>
      <c r="NC76" s="171">
        <f t="shared" si="114"/>
        <v>0</v>
      </c>
      <c r="ND76" s="171">
        <f t="shared" si="114"/>
        <v>0</v>
      </c>
      <c r="NE76" s="171">
        <f t="shared" si="114"/>
        <v>0</v>
      </c>
      <c r="NF76" s="171">
        <f t="shared" si="114"/>
        <v>0</v>
      </c>
      <c r="NG76" s="171">
        <f t="shared" si="114"/>
        <v>0</v>
      </c>
      <c r="NH76" s="171">
        <f t="shared" si="114"/>
        <v>0</v>
      </c>
      <c r="NI76" s="171">
        <f t="shared" si="114"/>
        <v>0</v>
      </c>
      <c r="NJ76" s="171">
        <f t="shared" si="114"/>
        <v>0</v>
      </c>
      <c r="NK76" s="171">
        <f t="shared" si="114"/>
        <v>0</v>
      </c>
      <c r="NL76" s="171">
        <f t="shared" si="114"/>
        <v>0</v>
      </c>
      <c r="NM76" s="171">
        <f t="shared" si="114"/>
        <v>0</v>
      </c>
      <c r="NN76" s="171">
        <f t="shared" si="114"/>
        <v>0</v>
      </c>
      <c r="NO76" s="171">
        <f t="shared" si="114"/>
        <v>0</v>
      </c>
      <c r="NP76" s="171">
        <f t="shared" si="114"/>
        <v>0</v>
      </c>
      <c r="NQ76" s="171">
        <f t="shared" si="114"/>
        <v>0</v>
      </c>
      <c r="NR76" s="171">
        <f t="shared" si="114"/>
        <v>0</v>
      </c>
      <c r="NS76" s="171">
        <f t="shared" si="114"/>
        <v>0</v>
      </c>
      <c r="NT76" s="179">
        <f>SUM(NT70:NT75)</f>
        <v>0</v>
      </c>
    </row>
    <row r="77" spans="1:384" ht="17.25" thickBot="1" x14ac:dyDescent="0.65">
      <c r="A77" s="141" t="s">
        <v>70</v>
      </c>
      <c r="B77" s="325" t="s">
        <v>28</v>
      </c>
      <c r="C77" s="326"/>
      <c r="D77" s="327"/>
      <c r="E77" s="173"/>
      <c r="F77" s="174"/>
      <c r="G77" s="174"/>
      <c r="H77" s="163">
        <f t="shared" ref="H77:P77" si="115">SUM(H76,H69)</f>
        <v>30133</v>
      </c>
      <c r="I77" s="164">
        <f>SUM(I76,I69)</f>
        <v>21468</v>
      </c>
      <c r="J77" s="165">
        <f t="shared" si="115"/>
        <v>1319</v>
      </c>
      <c r="K77" s="166">
        <f t="shared" si="115"/>
        <v>1309</v>
      </c>
      <c r="L77" s="166">
        <f t="shared" si="115"/>
        <v>2523</v>
      </c>
      <c r="M77" s="166">
        <f>SUM(M76,M69)</f>
        <v>148</v>
      </c>
      <c r="N77" s="166">
        <f t="shared" si="115"/>
        <v>2116</v>
      </c>
      <c r="O77" s="166">
        <f>SUM(O76,O69)</f>
        <v>320</v>
      </c>
      <c r="P77" s="166">
        <f t="shared" si="115"/>
        <v>11692</v>
      </c>
      <c r="Q77" s="167">
        <f>SUM(Q76,Q69)</f>
        <v>563</v>
      </c>
      <c r="R77" s="7"/>
      <c r="S77" s="175">
        <f>SUM(S76,S69)</f>
        <v>8789</v>
      </c>
      <c r="T77" s="176">
        <f>SUM(T76,T69)</f>
        <v>8789</v>
      </c>
      <c r="U77" s="176">
        <f>SUM(U76,U69)</f>
        <v>8728</v>
      </c>
      <c r="V77" s="176">
        <f t="shared" ref="V77:CG77" si="116">SUM(V76,V69)</f>
        <v>9032</v>
      </c>
      <c r="W77" s="176">
        <f t="shared" si="116"/>
        <v>9201</v>
      </c>
      <c r="X77" s="176">
        <f t="shared" si="116"/>
        <v>8976</v>
      </c>
      <c r="Y77" s="176">
        <f t="shared" si="116"/>
        <v>8767</v>
      </c>
      <c r="Z77" s="176">
        <f t="shared" si="116"/>
        <v>8767</v>
      </c>
      <c r="AA77" s="176">
        <f t="shared" si="116"/>
        <v>8964</v>
      </c>
      <c r="AB77" s="176">
        <f t="shared" si="116"/>
        <v>9258</v>
      </c>
      <c r="AC77" s="176">
        <f t="shared" si="116"/>
        <v>9244</v>
      </c>
      <c r="AD77" s="176">
        <f t="shared" si="116"/>
        <v>9300</v>
      </c>
      <c r="AE77" s="176">
        <f t="shared" si="116"/>
        <v>9528</v>
      </c>
      <c r="AF77" s="176">
        <f t="shared" si="116"/>
        <v>9307</v>
      </c>
      <c r="AG77" s="176">
        <f t="shared" si="116"/>
        <v>9307</v>
      </c>
      <c r="AH77" s="176">
        <f t="shared" si="116"/>
        <v>9498</v>
      </c>
      <c r="AI77" s="176">
        <f t="shared" si="116"/>
        <v>9741</v>
      </c>
      <c r="AJ77" s="176">
        <f t="shared" si="116"/>
        <v>9966</v>
      </c>
      <c r="AK77" s="176">
        <f t="shared" si="116"/>
        <v>10229</v>
      </c>
      <c r="AL77" s="176">
        <f t="shared" si="116"/>
        <v>10101</v>
      </c>
      <c r="AM77" s="176">
        <f t="shared" si="116"/>
        <v>9936</v>
      </c>
      <c r="AN77" s="176">
        <f t="shared" si="116"/>
        <v>9936</v>
      </c>
      <c r="AO77" s="176">
        <f t="shared" si="116"/>
        <v>10010</v>
      </c>
      <c r="AP77" s="176">
        <f t="shared" si="116"/>
        <v>10010</v>
      </c>
      <c r="AQ77" s="176">
        <f t="shared" si="116"/>
        <v>10039</v>
      </c>
      <c r="AR77" s="176">
        <f t="shared" si="116"/>
        <v>10039</v>
      </c>
      <c r="AS77" s="176">
        <f t="shared" si="116"/>
        <v>10060</v>
      </c>
      <c r="AT77" s="176">
        <f t="shared" si="116"/>
        <v>9896</v>
      </c>
      <c r="AU77" s="176">
        <f t="shared" si="116"/>
        <v>9896</v>
      </c>
      <c r="AV77" s="176">
        <f t="shared" si="116"/>
        <v>9848</v>
      </c>
      <c r="AW77" s="176">
        <f t="shared" si="116"/>
        <v>10042</v>
      </c>
      <c r="AX77" s="176">
        <f t="shared" si="116"/>
        <v>10203</v>
      </c>
      <c r="AY77" s="176">
        <f t="shared" si="116"/>
        <v>10370</v>
      </c>
      <c r="AZ77" s="176">
        <f t="shared" si="116"/>
        <v>10350</v>
      </c>
      <c r="BA77" s="176">
        <f t="shared" si="116"/>
        <v>10219</v>
      </c>
      <c r="BB77" s="176">
        <f t="shared" si="116"/>
        <v>10219</v>
      </c>
      <c r="BC77" s="176">
        <f t="shared" si="116"/>
        <v>10267</v>
      </c>
      <c r="BD77" s="176">
        <f t="shared" si="116"/>
        <v>10524</v>
      </c>
      <c r="BE77" s="176">
        <f t="shared" si="116"/>
        <v>10832</v>
      </c>
      <c r="BF77" s="176">
        <f t="shared" si="116"/>
        <v>10910</v>
      </c>
      <c r="BG77" s="176">
        <f t="shared" si="116"/>
        <v>10740</v>
      </c>
      <c r="BH77" s="176">
        <f t="shared" si="116"/>
        <v>10740</v>
      </c>
      <c r="BI77" s="176">
        <f t="shared" si="116"/>
        <v>10740</v>
      </c>
      <c r="BJ77" s="176">
        <f t="shared" si="116"/>
        <v>10599</v>
      </c>
      <c r="BK77" s="176">
        <f t="shared" si="116"/>
        <v>10540</v>
      </c>
      <c r="BL77" s="176">
        <f t="shared" si="116"/>
        <v>10927</v>
      </c>
      <c r="BM77" s="176">
        <f t="shared" si="116"/>
        <v>11121</v>
      </c>
      <c r="BN77" s="176">
        <f t="shared" si="116"/>
        <v>11123</v>
      </c>
      <c r="BO77" s="176">
        <f t="shared" si="116"/>
        <v>10974</v>
      </c>
      <c r="BP77" s="176">
        <f t="shared" si="116"/>
        <v>10974</v>
      </c>
      <c r="BQ77" s="176">
        <f t="shared" si="116"/>
        <v>10952</v>
      </c>
      <c r="BR77" s="176">
        <f t="shared" si="116"/>
        <v>11261</v>
      </c>
      <c r="BS77" s="176">
        <f t="shared" si="116"/>
        <v>11501</v>
      </c>
      <c r="BT77" s="176">
        <f t="shared" si="116"/>
        <v>11619</v>
      </c>
      <c r="BU77" s="176">
        <f t="shared" si="116"/>
        <v>11436</v>
      </c>
      <c r="BV77" s="176">
        <f t="shared" si="116"/>
        <v>11290</v>
      </c>
      <c r="BW77" s="176">
        <f t="shared" si="116"/>
        <v>11290</v>
      </c>
      <c r="BX77" s="176">
        <f t="shared" si="116"/>
        <v>11302</v>
      </c>
      <c r="BY77" s="176">
        <f t="shared" si="116"/>
        <v>11344</v>
      </c>
      <c r="BZ77" s="176">
        <f t="shared" si="116"/>
        <v>11178</v>
      </c>
      <c r="CA77" s="176">
        <f t="shared" si="116"/>
        <v>11161</v>
      </c>
      <c r="CB77" s="176">
        <f t="shared" si="116"/>
        <v>10836</v>
      </c>
      <c r="CC77" s="176">
        <f t="shared" si="116"/>
        <v>10620</v>
      </c>
      <c r="CD77" s="176">
        <f t="shared" si="116"/>
        <v>10620</v>
      </c>
      <c r="CE77" s="176">
        <f t="shared" si="116"/>
        <v>10582</v>
      </c>
      <c r="CF77" s="176">
        <f t="shared" si="116"/>
        <v>10765</v>
      </c>
      <c r="CG77" s="176">
        <f t="shared" si="116"/>
        <v>10550</v>
      </c>
      <c r="CH77" s="176">
        <f t="shared" ref="CH77:ES77" si="117">SUM(CH76,CH69)</f>
        <v>10461</v>
      </c>
      <c r="CI77" s="176">
        <f t="shared" si="117"/>
        <v>10525</v>
      </c>
      <c r="CJ77" s="176">
        <f t="shared" si="117"/>
        <v>10333</v>
      </c>
      <c r="CK77" s="176">
        <f t="shared" si="117"/>
        <v>10333</v>
      </c>
      <c r="CL77" s="176">
        <f t="shared" si="117"/>
        <v>10481</v>
      </c>
      <c r="CM77" s="176">
        <f t="shared" si="117"/>
        <v>10738</v>
      </c>
      <c r="CN77" s="176">
        <f t="shared" si="117"/>
        <v>10810</v>
      </c>
      <c r="CO77" s="176">
        <f t="shared" si="117"/>
        <v>10803</v>
      </c>
      <c r="CP77" s="176">
        <f t="shared" si="117"/>
        <v>10758</v>
      </c>
      <c r="CQ77" s="176">
        <f t="shared" si="117"/>
        <v>10605</v>
      </c>
      <c r="CR77" s="176">
        <f t="shared" si="117"/>
        <v>10605</v>
      </c>
      <c r="CS77" s="176">
        <f t="shared" si="117"/>
        <v>10522</v>
      </c>
      <c r="CT77" s="176">
        <f t="shared" si="117"/>
        <v>10545</v>
      </c>
      <c r="CU77" s="176">
        <f t="shared" si="117"/>
        <v>10510</v>
      </c>
      <c r="CV77" s="176">
        <f t="shared" si="117"/>
        <v>13756</v>
      </c>
      <c r="CW77" s="176">
        <f t="shared" si="117"/>
        <v>13775</v>
      </c>
      <c r="CX77" s="176">
        <f t="shared" si="117"/>
        <v>13655</v>
      </c>
      <c r="CY77" s="176">
        <f t="shared" si="117"/>
        <v>13655</v>
      </c>
      <c r="CZ77" s="176">
        <f t="shared" si="117"/>
        <v>13595</v>
      </c>
      <c r="DA77" s="176">
        <f t="shared" si="117"/>
        <v>13697</v>
      </c>
      <c r="DB77" s="176">
        <f t="shared" si="117"/>
        <v>13608</v>
      </c>
      <c r="DC77" s="176">
        <f t="shared" si="117"/>
        <v>13789</v>
      </c>
      <c r="DD77" s="176">
        <f t="shared" si="117"/>
        <v>13677</v>
      </c>
      <c r="DE77" s="176">
        <f t="shared" si="117"/>
        <v>13522</v>
      </c>
      <c r="DF77" s="176">
        <f t="shared" si="117"/>
        <v>13522</v>
      </c>
      <c r="DG77" s="176">
        <f t="shared" si="117"/>
        <v>13468</v>
      </c>
      <c r="DH77" s="176">
        <f t="shared" si="117"/>
        <v>13412</v>
      </c>
      <c r="DI77" s="176">
        <f t="shared" si="117"/>
        <v>13458</v>
      </c>
      <c r="DJ77" s="176">
        <f t="shared" si="117"/>
        <v>13543</v>
      </c>
      <c r="DK77" s="176">
        <f t="shared" si="117"/>
        <v>13330</v>
      </c>
      <c r="DL77" s="176">
        <f t="shared" si="117"/>
        <v>13062</v>
      </c>
      <c r="DM77" s="176">
        <f t="shared" si="117"/>
        <v>13062</v>
      </c>
      <c r="DN77" s="176">
        <f t="shared" si="117"/>
        <v>13023</v>
      </c>
      <c r="DO77" s="176">
        <f t="shared" si="117"/>
        <v>13201</v>
      </c>
      <c r="DP77" s="176">
        <f t="shared" si="117"/>
        <v>12969</v>
      </c>
      <c r="DQ77" s="176">
        <f t="shared" si="117"/>
        <v>13278</v>
      </c>
      <c r="DR77" s="176">
        <f t="shared" si="117"/>
        <v>13263</v>
      </c>
      <c r="DS77" s="176">
        <f t="shared" si="117"/>
        <v>12998</v>
      </c>
      <c r="DT77" s="176">
        <f t="shared" si="117"/>
        <v>12998</v>
      </c>
      <c r="DU77" s="176">
        <f t="shared" si="117"/>
        <v>12884</v>
      </c>
      <c r="DV77" s="176">
        <f t="shared" si="117"/>
        <v>13158</v>
      </c>
      <c r="DW77" s="176">
        <f t="shared" si="117"/>
        <v>13316</v>
      </c>
      <c r="DX77" s="176">
        <f t="shared" si="117"/>
        <v>13408</v>
      </c>
      <c r="DY77" s="176">
        <f t="shared" si="117"/>
        <v>13199</v>
      </c>
      <c r="DZ77" s="176">
        <f t="shared" si="117"/>
        <v>12912</v>
      </c>
      <c r="EA77" s="176">
        <f t="shared" si="117"/>
        <v>12912</v>
      </c>
      <c r="EB77" s="176">
        <f t="shared" si="117"/>
        <v>12697</v>
      </c>
      <c r="EC77" s="176">
        <f t="shared" si="117"/>
        <v>12866</v>
      </c>
      <c r="ED77" s="176">
        <f t="shared" si="117"/>
        <v>12774</v>
      </c>
      <c r="EE77" s="176">
        <f t="shared" si="117"/>
        <v>13129</v>
      </c>
      <c r="EF77" s="176">
        <f t="shared" si="117"/>
        <v>13169</v>
      </c>
      <c r="EG77" s="176">
        <f t="shared" si="117"/>
        <v>12788</v>
      </c>
      <c r="EH77" s="176">
        <f t="shared" si="117"/>
        <v>12788</v>
      </c>
      <c r="EI77" s="176">
        <f t="shared" si="117"/>
        <v>12737</v>
      </c>
      <c r="EJ77" s="176">
        <f t="shared" si="117"/>
        <v>13254</v>
      </c>
      <c r="EK77" s="176">
        <f t="shared" si="117"/>
        <v>12953</v>
      </c>
      <c r="EL77" s="176">
        <f t="shared" si="117"/>
        <v>12933</v>
      </c>
      <c r="EM77" s="176">
        <f t="shared" si="117"/>
        <v>12591</v>
      </c>
      <c r="EN77" s="176">
        <f t="shared" si="117"/>
        <v>12370</v>
      </c>
      <c r="EO77" s="176">
        <f t="shared" ref="EO77" si="118">SUM(EO76,EO69)</f>
        <v>12370</v>
      </c>
      <c r="EP77" s="176">
        <f t="shared" si="117"/>
        <v>11990</v>
      </c>
      <c r="EQ77" s="176">
        <f t="shared" si="117"/>
        <v>12020</v>
      </c>
      <c r="ER77" s="176">
        <f t="shared" si="117"/>
        <v>12058</v>
      </c>
      <c r="ES77" s="176">
        <f t="shared" si="117"/>
        <v>12447</v>
      </c>
      <c r="ET77" s="176">
        <f t="shared" ref="ET77:HE77" si="119">SUM(ET76,ET69)</f>
        <v>12595</v>
      </c>
      <c r="EU77" s="176">
        <f t="shared" si="119"/>
        <v>12327</v>
      </c>
      <c r="EV77" s="176">
        <f t="shared" si="119"/>
        <v>12327</v>
      </c>
      <c r="EW77" s="176">
        <f t="shared" si="119"/>
        <v>12401</v>
      </c>
      <c r="EX77" s="176">
        <f t="shared" si="119"/>
        <v>12736</v>
      </c>
      <c r="EY77" s="176">
        <f t="shared" si="119"/>
        <v>12541</v>
      </c>
      <c r="EZ77" s="176">
        <f t="shared" si="119"/>
        <v>12588</v>
      </c>
      <c r="FA77" s="176">
        <f t="shared" si="119"/>
        <v>12583</v>
      </c>
      <c r="FB77" s="176">
        <f t="shared" ref="FB77" si="120">SUM(FB76,FB69)</f>
        <v>12284</v>
      </c>
      <c r="FC77" s="176">
        <f t="shared" si="119"/>
        <v>12247</v>
      </c>
      <c r="FD77" s="176">
        <f t="shared" si="119"/>
        <v>12251</v>
      </c>
      <c r="FE77" s="176">
        <f t="shared" si="119"/>
        <v>12553</v>
      </c>
      <c r="FF77" s="176">
        <f t="shared" si="119"/>
        <v>12516</v>
      </c>
      <c r="FG77" s="176">
        <f t="shared" si="119"/>
        <v>12773</v>
      </c>
      <c r="FH77" s="176">
        <f t="shared" si="119"/>
        <v>12730</v>
      </c>
      <c r="FI77" s="176">
        <f t="shared" si="119"/>
        <v>12333</v>
      </c>
      <c r="FJ77" s="176">
        <f t="shared" si="119"/>
        <v>12333</v>
      </c>
      <c r="FK77" s="176">
        <f t="shared" si="119"/>
        <v>12387</v>
      </c>
      <c r="FL77" s="176">
        <f t="shared" si="119"/>
        <v>12692</v>
      </c>
      <c r="FM77" s="176">
        <f t="shared" si="119"/>
        <v>12797</v>
      </c>
      <c r="FN77" s="176">
        <f t="shared" si="119"/>
        <v>12650</v>
      </c>
      <c r="FO77" s="176">
        <f t="shared" si="119"/>
        <v>12415</v>
      </c>
      <c r="FP77" s="176">
        <f t="shared" si="119"/>
        <v>12044</v>
      </c>
      <c r="FQ77" s="176">
        <f t="shared" ref="FQ77" si="121">SUM(FQ76,FQ69)</f>
        <v>12044</v>
      </c>
      <c r="FR77" s="176">
        <f t="shared" si="119"/>
        <v>11941</v>
      </c>
      <c r="FS77" s="176">
        <f t="shared" si="119"/>
        <v>12006</v>
      </c>
      <c r="FT77" s="176">
        <f t="shared" si="119"/>
        <v>12097</v>
      </c>
      <c r="FU77" s="176">
        <f t="shared" si="119"/>
        <v>12000</v>
      </c>
      <c r="FV77" s="176">
        <f t="shared" si="119"/>
        <v>11729</v>
      </c>
      <c r="FW77" s="176">
        <f t="shared" si="119"/>
        <v>11454</v>
      </c>
      <c r="FX77" s="176">
        <f t="shared" ref="FX77" si="122">SUM(FX76,FX69)</f>
        <v>11454</v>
      </c>
      <c r="FY77" s="176">
        <f t="shared" si="119"/>
        <v>11429</v>
      </c>
      <c r="FZ77" s="176">
        <f t="shared" si="119"/>
        <v>11721</v>
      </c>
      <c r="GA77" s="176">
        <f t="shared" si="119"/>
        <v>11851</v>
      </c>
      <c r="GB77" s="176">
        <f t="shared" si="119"/>
        <v>12161</v>
      </c>
      <c r="GC77" s="176">
        <f t="shared" si="119"/>
        <v>12391</v>
      </c>
      <c r="GD77" s="176">
        <f t="shared" si="119"/>
        <v>12046</v>
      </c>
      <c r="GE77" s="176">
        <f t="shared" si="119"/>
        <v>12046</v>
      </c>
      <c r="GF77" s="176">
        <f t="shared" si="119"/>
        <v>12214</v>
      </c>
      <c r="GG77" s="176">
        <f t="shared" si="119"/>
        <v>12449</v>
      </c>
      <c r="GH77" s="176">
        <f t="shared" si="119"/>
        <v>12522</v>
      </c>
      <c r="GI77" s="176">
        <f t="shared" si="119"/>
        <v>12671</v>
      </c>
      <c r="GJ77" s="176">
        <f t="shared" si="119"/>
        <v>12436</v>
      </c>
      <c r="GK77" s="176">
        <f t="shared" si="119"/>
        <v>12252</v>
      </c>
      <c r="GL77" s="176">
        <f t="shared" si="119"/>
        <v>12252</v>
      </c>
      <c r="GM77" s="176">
        <f t="shared" si="119"/>
        <v>12471</v>
      </c>
      <c r="GN77" s="176">
        <f t="shared" si="119"/>
        <v>12965</v>
      </c>
      <c r="GO77" s="176">
        <f t="shared" si="119"/>
        <v>13194</v>
      </c>
      <c r="GP77" s="176">
        <f t="shared" si="119"/>
        <v>13500</v>
      </c>
      <c r="GQ77" s="176">
        <f t="shared" si="119"/>
        <v>13275</v>
      </c>
      <c r="GR77" s="176">
        <f t="shared" si="119"/>
        <v>13090</v>
      </c>
      <c r="GS77" s="176">
        <f t="shared" si="119"/>
        <v>13090</v>
      </c>
      <c r="GT77" s="176">
        <f t="shared" si="119"/>
        <v>13253</v>
      </c>
      <c r="GU77" s="176">
        <f t="shared" si="119"/>
        <v>13544</v>
      </c>
      <c r="GV77" s="176">
        <f t="shared" si="119"/>
        <v>13669</v>
      </c>
      <c r="GW77" s="176">
        <f t="shared" si="119"/>
        <v>13415</v>
      </c>
      <c r="GX77" s="176">
        <f t="shared" si="119"/>
        <v>13525</v>
      </c>
      <c r="GY77" s="176">
        <f t="shared" ref="GY77" si="123">SUM(GY76,GY69)</f>
        <v>13372</v>
      </c>
      <c r="GZ77" s="176">
        <f t="shared" si="119"/>
        <v>13372</v>
      </c>
      <c r="HA77" s="176">
        <f t="shared" si="119"/>
        <v>13421</v>
      </c>
      <c r="HB77" s="176">
        <f t="shared" si="119"/>
        <v>13786</v>
      </c>
      <c r="HC77" s="176">
        <f t="shared" si="119"/>
        <v>13974</v>
      </c>
      <c r="HD77" s="176">
        <f t="shared" si="119"/>
        <v>14440</v>
      </c>
      <c r="HE77" s="176">
        <f t="shared" si="119"/>
        <v>14451</v>
      </c>
      <c r="HF77" s="176">
        <f t="shared" ref="HF77:JQ77" si="124">SUM(HF76,HF69)</f>
        <v>14252</v>
      </c>
      <c r="HG77" s="176">
        <f t="shared" si="124"/>
        <v>14252</v>
      </c>
      <c r="HH77" s="176">
        <f t="shared" si="124"/>
        <v>14445</v>
      </c>
      <c r="HI77" s="176">
        <f t="shared" si="124"/>
        <v>14919</v>
      </c>
      <c r="HJ77" s="176">
        <f t="shared" si="124"/>
        <v>14998</v>
      </c>
      <c r="HK77" s="176">
        <f t="shared" si="124"/>
        <v>15096</v>
      </c>
      <c r="HL77" s="176">
        <f t="shared" si="124"/>
        <v>14978</v>
      </c>
      <c r="HM77" s="176">
        <f t="shared" si="124"/>
        <v>14776</v>
      </c>
      <c r="HN77" s="176">
        <f t="shared" ref="HN77" si="125">SUM(HN76,HN69)</f>
        <v>14776</v>
      </c>
      <c r="HO77" s="176">
        <f t="shared" si="124"/>
        <v>15072</v>
      </c>
      <c r="HP77" s="176">
        <f t="shared" si="124"/>
        <v>15336</v>
      </c>
      <c r="HQ77" s="176">
        <f t="shared" si="124"/>
        <v>15627</v>
      </c>
      <c r="HR77" s="176">
        <f t="shared" si="124"/>
        <v>16055</v>
      </c>
      <c r="HS77" s="176">
        <f t="shared" si="124"/>
        <v>16007</v>
      </c>
      <c r="HT77" s="176">
        <f t="shared" si="124"/>
        <v>15910</v>
      </c>
      <c r="HU77" s="176">
        <f t="shared" ref="HU77" si="126">SUM(HU76,HU69)</f>
        <v>15910</v>
      </c>
      <c r="HV77" s="176">
        <f t="shared" si="124"/>
        <v>15887</v>
      </c>
      <c r="HW77" s="176">
        <f t="shared" si="124"/>
        <v>16044</v>
      </c>
      <c r="HX77" s="176">
        <f t="shared" si="124"/>
        <v>16234</v>
      </c>
      <c r="HY77" s="176">
        <f t="shared" si="124"/>
        <v>16501</v>
      </c>
      <c r="HZ77" s="176">
        <f t="shared" si="124"/>
        <v>16357</v>
      </c>
      <c r="IA77" s="176">
        <f t="shared" si="124"/>
        <v>15896</v>
      </c>
      <c r="IB77" s="176">
        <f t="shared" si="124"/>
        <v>15896</v>
      </c>
      <c r="IC77" s="176">
        <f t="shared" si="124"/>
        <v>16019</v>
      </c>
      <c r="ID77" s="176">
        <f t="shared" si="124"/>
        <v>16249</v>
      </c>
      <c r="IE77" s="176">
        <f t="shared" si="124"/>
        <v>16293</v>
      </c>
      <c r="IF77" s="176">
        <f t="shared" si="124"/>
        <v>16583</v>
      </c>
      <c r="IG77" s="176">
        <f t="shared" si="124"/>
        <v>16437</v>
      </c>
      <c r="IH77" s="176">
        <f t="shared" si="124"/>
        <v>16351</v>
      </c>
      <c r="II77" s="176">
        <f t="shared" ref="II77:IK77" si="127">SUM(II76,II69)</f>
        <v>16351</v>
      </c>
      <c r="IJ77" s="176">
        <f t="shared" si="127"/>
        <v>16359</v>
      </c>
      <c r="IK77" s="176">
        <f t="shared" si="127"/>
        <v>16751</v>
      </c>
      <c r="IL77" s="176">
        <f t="shared" si="124"/>
        <v>0</v>
      </c>
      <c r="IM77" s="176">
        <f t="shared" si="124"/>
        <v>0</v>
      </c>
      <c r="IN77" s="176">
        <f t="shared" si="124"/>
        <v>0</v>
      </c>
      <c r="IO77" s="176">
        <f t="shared" si="124"/>
        <v>0</v>
      </c>
      <c r="IP77" s="176">
        <f t="shared" si="124"/>
        <v>0</v>
      </c>
      <c r="IQ77" s="176">
        <f t="shared" si="124"/>
        <v>0</v>
      </c>
      <c r="IR77" s="176">
        <f t="shared" si="124"/>
        <v>0</v>
      </c>
      <c r="IS77" s="176">
        <f t="shared" si="124"/>
        <v>0</v>
      </c>
      <c r="IT77" s="176">
        <f t="shared" si="124"/>
        <v>0</v>
      </c>
      <c r="IU77" s="176">
        <f t="shared" si="124"/>
        <v>0</v>
      </c>
      <c r="IV77" s="176">
        <f t="shared" si="124"/>
        <v>0</v>
      </c>
      <c r="IW77" s="176">
        <f t="shared" si="124"/>
        <v>0</v>
      </c>
      <c r="IX77" s="176">
        <f t="shared" si="124"/>
        <v>0</v>
      </c>
      <c r="IY77" s="176">
        <f t="shared" si="124"/>
        <v>0</v>
      </c>
      <c r="IZ77" s="176">
        <f t="shared" si="124"/>
        <v>0</v>
      </c>
      <c r="JA77" s="176">
        <f t="shared" si="124"/>
        <v>0</v>
      </c>
      <c r="JB77" s="176">
        <f t="shared" si="124"/>
        <v>0</v>
      </c>
      <c r="JC77" s="176">
        <f t="shared" si="124"/>
        <v>0</v>
      </c>
      <c r="JD77" s="176">
        <f t="shared" si="124"/>
        <v>0</v>
      </c>
      <c r="JE77" s="176">
        <f t="shared" si="124"/>
        <v>0</v>
      </c>
      <c r="JF77" s="176">
        <f t="shared" si="124"/>
        <v>0</v>
      </c>
      <c r="JG77" s="176">
        <f t="shared" si="124"/>
        <v>0</v>
      </c>
      <c r="JH77" s="176">
        <f t="shared" si="124"/>
        <v>0</v>
      </c>
      <c r="JI77" s="176">
        <f t="shared" si="124"/>
        <v>0</v>
      </c>
      <c r="JJ77" s="176">
        <f t="shared" si="124"/>
        <v>0</v>
      </c>
      <c r="JK77" s="176">
        <f t="shared" si="124"/>
        <v>0</v>
      </c>
      <c r="JL77" s="176">
        <f t="shared" si="124"/>
        <v>0</v>
      </c>
      <c r="JM77" s="176">
        <f t="shared" si="124"/>
        <v>0</v>
      </c>
      <c r="JN77" s="176">
        <f t="shared" si="124"/>
        <v>0</v>
      </c>
      <c r="JO77" s="176">
        <f t="shared" si="124"/>
        <v>0</v>
      </c>
      <c r="JP77" s="176">
        <f t="shared" si="124"/>
        <v>0</v>
      </c>
      <c r="JQ77" s="176">
        <f t="shared" si="124"/>
        <v>0</v>
      </c>
      <c r="JR77" s="176">
        <f t="shared" ref="JR77:MC77" si="128">SUM(JR76,JR69)</f>
        <v>0</v>
      </c>
      <c r="JS77" s="176">
        <f t="shared" si="128"/>
        <v>0</v>
      </c>
      <c r="JT77" s="176">
        <f t="shared" si="128"/>
        <v>0</v>
      </c>
      <c r="JU77" s="176">
        <f t="shared" si="128"/>
        <v>0</v>
      </c>
      <c r="JV77" s="176">
        <f t="shared" si="128"/>
        <v>0</v>
      </c>
      <c r="JW77" s="176">
        <f t="shared" si="128"/>
        <v>0</v>
      </c>
      <c r="JX77" s="176">
        <f t="shared" si="128"/>
        <v>0</v>
      </c>
      <c r="JY77" s="176">
        <f t="shared" si="128"/>
        <v>0</v>
      </c>
      <c r="JZ77" s="176">
        <f t="shared" si="128"/>
        <v>0</v>
      </c>
      <c r="KA77" s="176">
        <f t="shared" si="128"/>
        <v>0</v>
      </c>
      <c r="KB77" s="176">
        <f t="shared" si="128"/>
        <v>0</v>
      </c>
      <c r="KC77" s="176">
        <f t="shared" si="128"/>
        <v>0</v>
      </c>
      <c r="KD77" s="176">
        <f t="shared" si="128"/>
        <v>0</v>
      </c>
      <c r="KE77" s="176">
        <f t="shared" si="128"/>
        <v>0</v>
      </c>
      <c r="KF77" s="176">
        <f t="shared" si="128"/>
        <v>0</v>
      </c>
      <c r="KG77" s="176">
        <f t="shared" si="128"/>
        <v>0</v>
      </c>
      <c r="KH77" s="176">
        <f t="shared" si="128"/>
        <v>0</v>
      </c>
      <c r="KI77" s="176">
        <f t="shared" si="128"/>
        <v>0</v>
      </c>
      <c r="KJ77" s="176">
        <f t="shared" si="128"/>
        <v>0</v>
      </c>
      <c r="KK77" s="176">
        <f t="shared" si="128"/>
        <v>0</v>
      </c>
      <c r="KL77" s="176">
        <f t="shared" si="128"/>
        <v>0</v>
      </c>
      <c r="KM77" s="176">
        <f t="shared" si="128"/>
        <v>0</v>
      </c>
      <c r="KN77" s="176">
        <f t="shared" si="128"/>
        <v>0</v>
      </c>
      <c r="KO77" s="176">
        <f t="shared" si="128"/>
        <v>0</v>
      </c>
      <c r="KP77" s="176">
        <f t="shared" si="128"/>
        <v>0</v>
      </c>
      <c r="KQ77" s="176">
        <f t="shared" si="128"/>
        <v>0</v>
      </c>
      <c r="KR77" s="176">
        <f t="shared" si="128"/>
        <v>0</v>
      </c>
      <c r="KS77" s="176">
        <f t="shared" si="128"/>
        <v>0</v>
      </c>
      <c r="KT77" s="176">
        <f t="shared" si="128"/>
        <v>0</v>
      </c>
      <c r="KU77" s="176">
        <f t="shared" si="128"/>
        <v>0</v>
      </c>
      <c r="KV77" s="176">
        <f t="shared" si="128"/>
        <v>0</v>
      </c>
      <c r="KW77" s="176">
        <f t="shared" si="128"/>
        <v>0</v>
      </c>
      <c r="KX77" s="176">
        <f t="shared" si="128"/>
        <v>0</v>
      </c>
      <c r="KY77" s="176">
        <f t="shared" si="128"/>
        <v>0</v>
      </c>
      <c r="KZ77" s="176">
        <f t="shared" si="128"/>
        <v>0</v>
      </c>
      <c r="LA77" s="176">
        <f t="shared" si="128"/>
        <v>0</v>
      </c>
      <c r="LB77" s="176">
        <f t="shared" si="128"/>
        <v>0</v>
      </c>
      <c r="LC77" s="176">
        <f t="shared" si="128"/>
        <v>0</v>
      </c>
      <c r="LD77" s="176">
        <f t="shared" si="128"/>
        <v>0</v>
      </c>
      <c r="LE77" s="176">
        <f t="shared" si="128"/>
        <v>0</v>
      </c>
      <c r="LF77" s="176">
        <f t="shared" si="128"/>
        <v>0</v>
      </c>
      <c r="LG77" s="176">
        <f t="shared" si="128"/>
        <v>0</v>
      </c>
      <c r="LH77" s="176">
        <f t="shared" si="128"/>
        <v>0</v>
      </c>
      <c r="LI77" s="176">
        <f t="shared" si="128"/>
        <v>0</v>
      </c>
      <c r="LJ77" s="176">
        <f t="shared" si="128"/>
        <v>0</v>
      </c>
      <c r="LK77" s="176">
        <f t="shared" si="128"/>
        <v>0</v>
      </c>
      <c r="LL77" s="176">
        <f t="shared" si="128"/>
        <v>0</v>
      </c>
      <c r="LM77" s="176">
        <f t="shared" si="128"/>
        <v>0</v>
      </c>
      <c r="LN77" s="176">
        <f t="shared" si="128"/>
        <v>0</v>
      </c>
      <c r="LO77" s="176">
        <f t="shared" si="128"/>
        <v>0</v>
      </c>
      <c r="LP77" s="176">
        <f t="shared" si="128"/>
        <v>0</v>
      </c>
      <c r="LQ77" s="176">
        <f t="shared" si="128"/>
        <v>0</v>
      </c>
      <c r="LR77" s="176">
        <f t="shared" si="128"/>
        <v>0</v>
      </c>
      <c r="LS77" s="176">
        <f t="shared" si="128"/>
        <v>0</v>
      </c>
      <c r="LT77" s="176">
        <f t="shared" si="128"/>
        <v>0</v>
      </c>
      <c r="LU77" s="176">
        <f t="shared" si="128"/>
        <v>0</v>
      </c>
      <c r="LV77" s="176">
        <f t="shared" si="128"/>
        <v>0</v>
      </c>
      <c r="LW77" s="176">
        <f t="shared" si="128"/>
        <v>0</v>
      </c>
      <c r="LX77" s="176">
        <f t="shared" si="128"/>
        <v>0</v>
      </c>
      <c r="LY77" s="176">
        <f t="shared" si="128"/>
        <v>0</v>
      </c>
      <c r="LZ77" s="176">
        <f t="shared" si="128"/>
        <v>0</v>
      </c>
      <c r="MA77" s="176">
        <f t="shared" si="128"/>
        <v>0</v>
      </c>
      <c r="MB77" s="176">
        <f t="shared" si="128"/>
        <v>0</v>
      </c>
      <c r="MC77" s="176">
        <f t="shared" si="128"/>
        <v>0</v>
      </c>
      <c r="MD77" s="176">
        <f t="shared" ref="MD77:NT77" si="129">SUM(MD76,MD69)</f>
        <v>0</v>
      </c>
      <c r="ME77" s="176">
        <f t="shared" si="129"/>
        <v>0</v>
      </c>
      <c r="MF77" s="176">
        <f t="shared" si="129"/>
        <v>0</v>
      </c>
      <c r="MG77" s="176">
        <f t="shared" si="129"/>
        <v>0</v>
      </c>
      <c r="MH77" s="176">
        <f t="shared" si="129"/>
        <v>0</v>
      </c>
      <c r="MI77" s="176">
        <f t="shared" si="129"/>
        <v>0</v>
      </c>
      <c r="MJ77" s="176">
        <f t="shared" si="129"/>
        <v>0</v>
      </c>
      <c r="MK77" s="176">
        <f t="shared" si="129"/>
        <v>0</v>
      </c>
      <c r="ML77" s="176">
        <f t="shared" si="129"/>
        <v>0</v>
      </c>
      <c r="MM77" s="176">
        <f t="shared" si="129"/>
        <v>0</v>
      </c>
      <c r="MN77" s="176">
        <f t="shared" si="129"/>
        <v>0</v>
      </c>
      <c r="MO77" s="176">
        <f t="shared" si="129"/>
        <v>0</v>
      </c>
      <c r="MP77" s="176">
        <f t="shared" si="129"/>
        <v>0</v>
      </c>
      <c r="MQ77" s="176">
        <f t="shared" si="129"/>
        <v>0</v>
      </c>
      <c r="MR77" s="176">
        <f t="shared" si="129"/>
        <v>0</v>
      </c>
      <c r="MS77" s="176">
        <f t="shared" si="129"/>
        <v>0</v>
      </c>
      <c r="MT77" s="176">
        <f t="shared" si="129"/>
        <v>0</v>
      </c>
      <c r="MU77" s="176">
        <f t="shared" si="129"/>
        <v>0</v>
      </c>
      <c r="MV77" s="176">
        <f t="shared" si="129"/>
        <v>0</v>
      </c>
      <c r="MW77" s="176">
        <f t="shared" si="129"/>
        <v>0</v>
      </c>
      <c r="MX77" s="176">
        <f t="shared" si="129"/>
        <v>0</v>
      </c>
      <c r="MY77" s="176">
        <f t="shared" si="129"/>
        <v>0</v>
      </c>
      <c r="MZ77" s="176">
        <f t="shared" si="129"/>
        <v>0</v>
      </c>
      <c r="NA77" s="176">
        <f t="shared" si="129"/>
        <v>0</v>
      </c>
      <c r="NB77" s="176">
        <f t="shared" si="129"/>
        <v>0</v>
      </c>
      <c r="NC77" s="176">
        <f t="shared" si="129"/>
        <v>0</v>
      </c>
      <c r="ND77" s="176">
        <f t="shared" si="129"/>
        <v>0</v>
      </c>
      <c r="NE77" s="176">
        <f t="shared" si="129"/>
        <v>0</v>
      </c>
      <c r="NF77" s="176">
        <f t="shared" si="129"/>
        <v>0</v>
      </c>
      <c r="NG77" s="176">
        <f t="shared" si="129"/>
        <v>0</v>
      </c>
      <c r="NH77" s="176">
        <f t="shared" si="129"/>
        <v>0</v>
      </c>
      <c r="NI77" s="176">
        <f t="shared" si="129"/>
        <v>0</v>
      </c>
      <c r="NJ77" s="176">
        <f t="shared" si="129"/>
        <v>0</v>
      </c>
      <c r="NK77" s="176">
        <f t="shared" si="129"/>
        <v>0</v>
      </c>
      <c r="NL77" s="176">
        <f t="shared" si="129"/>
        <v>0</v>
      </c>
      <c r="NM77" s="176">
        <f t="shared" si="129"/>
        <v>0</v>
      </c>
      <c r="NN77" s="176">
        <f t="shared" si="129"/>
        <v>0</v>
      </c>
      <c r="NO77" s="176">
        <f t="shared" si="129"/>
        <v>0</v>
      </c>
      <c r="NP77" s="176">
        <f t="shared" si="129"/>
        <v>0</v>
      </c>
      <c r="NQ77" s="176">
        <f t="shared" si="129"/>
        <v>0</v>
      </c>
      <c r="NR77" s="176">
        <f t="shared" si="129"/>
        <v>0</v>
      </c>
      <c r="NS77" s="176">
        <f t="shared" si="129"/>
        <v>0</v>
      </c>
      <c r="NT77" s="177">
        <f t="shared" si="129"/>
        <v>0</v>
      </c>
    </row>
    <row r="78" spans="1:384" ht="17.25" thickBot="1" x14ac:dyDescent="0.65">
      <c r="A78" s="141"/>
      <c r="I78" s="35" t="s">
        <v>56</v>
      </c>
      <c r="R78" s="7"/>
    </row>
    <row r="79" spans="1:384" ht="17.25" customHeight="1" thickTop="1" x14ac:dyDescent="0.6">
      <c r="A79" s="141"/>
      <c r="B79" s="310" t="s">
        <v>1</v>
      </c>
      <c r="C79" s="312" t="s">
        <v>2</v>
      </c>
      <c r="D79" s="312" t="s">
        <v>3</v>
      </c>
      <c r="E79" s="296" t="s">
        <v>0</v>
      </c>
      <c r="F79" s="296" t="s">
        <v>54</v>
      </c>
      <c r="G79" s="317" t="s">
        <v>44</v>
      </c>
      <c r="H79" s="302" t="s">
        <v>4</v>
      </c>
      <c r="I79" s="304" t="s">
        <v>29</v>
      </c>
      <c r="J79" s="336" t="s">
        <v>5</v>
      </c>
      <c r="K79" s="336"/>
      <c r="L79" s="336"/>
      <c r="M79" s="336"/>
      <c r="N79" s="336"/>
      <c r="O79" s="336"/>
      <c r="P79" s="302" t="s">
        <v>6</v>
      </c>
      <c r="Q79" s="328"/>
      <c r="R79" s="7"/>
      <c r="S79" s="27">
        <v>45292</v>
      </c>
      <c r="T79" s="26">
        <v>45293</v>
      </c>
      <c r="U79" s="26">
        <v>45294</v>
      </c>
      <c r="V79" s="26">
        <v>45295</v>
      </c>
      <c r="W79" s="26">
        <v>45296</v>
      </c>
      <c r="X79" s="26">
        <v>45297</v>
      </c>
      <c r="Y79" s="26">
        <v>45298</v>
      </c>
      <c r="Z79" s="26">
        <v>45299</v>
      </c>
      <c r="AA79" s="26">
        <v>45300</v>
      </c>
      <c r="AB79" s="26">
        <v>45301</v>
      </c>
      <c r="AC79" s="26">
        <v>45302</v>
      </c>
      <c r="AD79" s="26">
        <v>45303</v>
      </c>
      <c r="AE79" s="26">
        <v>45304</v>
      </c>
      <c r="AF79" s="26">
        <v>45305</v>
      </c>
      <c r="AG79" s="26">
        <v>45306</v>
      </c>
      <c r="AH79" s="26">
        <v>45307</v>
      </c>
      <c r="AI79" s="26">
        <v>45308</v>
      </c>
      <c r="AJ79" s="26">
        <v>45309</v>
      </c>
      <c r="AK79" s="26">
        <v>45310</v>
      </c>
      <c r="AL79" s="26">
        <v>45311</v>
      </c>
      <c r="AM79" s="26">
        <v>45312</v>
      </c>
      <c r="AN79" s="26">
        <v>45313</v>
      </c>
      <c r="AO79" s="26">
        <v>45314</v>
      </c>
      <c r="AP79" s="26">
        <v>45315</v>
      </c>
      <c r="AQ79" s="26">
        <v>45316</v>
      </c>
      <c r="AR79" s="26">
        <v>45317</v>
      </c>
      <c r="AS79" s="26">
        <v>45318</v>
      </c>
      <c r="AT79" s="26">
        <v>45319</v>
      </c>
      <c r="AU79" s="26">
        <v>45320</v>
      </c>
      <c r="AV79" s="26">
        <v>45321</v>
      </c>
      <c r="AW79" s="26">
        <v>45322</v>
      </c>
      <c r="AX79" s="26">
        <v>45323</v>
      </c>
      <c r="AY79" s="26">
        <v>45324</v>
      </c>
      <c r="AZ79" s="26">
        <v>45325</v>
      </c>
      <c r="BA79" s="26">
        <v>45326</v>
      </c>
      <c r="BB79" s="26">
        <v>45327</v>
      </c>
      <c r="BC79" s="26">
        <v>45328</v>
      </c>
      <c r="BD79" s="26">
        <v>45329</v>
      </c>
      <c r="BE79" s="26">
        <v>45330</v>
      </c>
      <c r="BF79" s="26">
        <v>45331</v>
      </c>
      <c r="BG79" s="26">
        <v>45332</v>
      </c>
      <c r="BH79" s="26">
        <v>45333</v>
      </c>
      <c r="BI79" s="26">
        <v>45334</v>
      </c>
      <c r="BJ79" s="26">
        <v>45335</v>
      </c>
      <c r="BK79" s="26">
        <v>45336</v>
      </c>
      <c r="BL79" s="26">
        <v>45337</v>
      </c>
      <c r="BM79" s="26">
        <v>45338</v>
      </c>
      <c r="BN79" s="26">
        <v>45339</v>
      </c>
      <c r="BO79" s="26">
        <v>45340</v>
      </c>
      <c r="BP79" s="26">
        <v>45341</v>
      </c>
      <c r="BQ79" s="26">
        <v>45342</v>
      </c>
      <c r="BR79" s="26">
        <v>45343</v>
      </c>
      <c r="BS79" s="26">
        <v>45344</v>
      </c>
      <c r="BT79" s="26">
        <v>45345</v>
      </c>
      <c r="BU79" s="26">
        <v>45346</v>
      </c>
      <c r="BV79" s="26">
        <v>45347</v>
      </c>
      <c r="BW79" s="26">
        <v>45348</v>
      </c>
      <c r="BX79" s="26">
        <v>45349</v>
      </c>
      <c r="BY79" s="26">
        <v>45350</v>
      </c>
      <c r="BZ79" s="26">
        <v>45351</v>
      </c>
      <c r="CA79" s="26">
        <v>45352</v>
      </c>
      <c r="CB79" s="26">
        <v>45353</v>
      </c>
      <c r="CC79" s="26">
        <v>45354</v>
      </c>
      <c r="CD79" s="26">
        <v>45355</v>
      </c>
      <c r="CE79" s="26">
        <v>45356</v>
      </c>
      <c r="CF79" s="26">
        <v>45357</v>
      </c>
      <c r="CG79" s="26">
        <v>45358</v>
      </c>
      <c r="CH79" s="26">
        <v>45359</v>
      </c>
      <c r="CI79" s="26">
        <v>45360</v>
      </c>
      <c r="CJ79" s="26">
        <v>45361</v>
      </c>
      <c r="CK79" s="26">
        <v>45362</v>
      </c>
      <c r="CL79" s="26">
        <v>45363</v>
      </c>
      <c r="CM79" s="26">
        <v>45364</v>
      </c>
      <c r="CN79" s="26">
        <v>45365</v>
      </c>
      <c r="CO79" s="26">
        <v>45366</v>
      </c>
      <c r="CP79" s="26">
        <v>45367</v>
      </c>
      <c r="CQ79" s="26">
        <v>45368</v>
      </c>
      <c r="CR79" s="26">
        <v>45369</v>
      </c>
      <c r="CS79" s="26">
        <v>45370</v>
      </c>
      <c r="CT79" s="26">
        <v>45371</v>
      </c>
      <c r="CU79" s="26">
        <v>45372</v>
      </c>
      <c r="CV79" s="26">
        <v>45373</v>
      </c>
      <c r="CW79" s="26">
        <v>45374</v>
      </c>
      <c r="CX79" s="26">
        <v>45375</v>
      </c>
      <c r="CY79" s="26">
        <v>45376</v>
      </c>
      <c r="CZ79" s="26">
        <v>45377</v>
      </c>
      <c r="DA79" s="26">
        <v>45378</v>
      </c>
      <c r="DB79" s="26">
        <v>45379</v>
      </c>
      <c r="DC79" s="26">
        <v>45380</v>
      </c>
      <c r="DD79" s="26">
        <v>45381</v>
      </c>
      <c r="DE79" s="26">
        <v>45382</v>
      </c>
      <c r="DF79" s="26">
        <v>45383</v>
      </c>
      <c r="DG79" s="26">
        <v>45384</v>
      </c>
      <c r="DH79" s="26">
        <v>45385</v>
      </c>
      <c r="DI79" s="26">
        <v>45386</v>
      </c>
      <c r="DJ79" s="26">
        <v>45387</v>
      </c>
      <c r="DK79" s="26">
        <v>45388</v>
      </c>
      <c r="DL79" s="26">
        <v>45389</v>
      </c>
      <c r="DM79" s="26">
        <v>45390</v>
      </c>
      <c r="DN79" s="26">
        <v>45391</v>
      </c>
      <c r="DO79" s="26">
        <v>45392</v>
      </c>
      <c r="DP79" s="26">
        <v>45393</v>
      </c>
      <c r="DQ79" s="26">
        <v>45394</v>
      </c>
      <c r="DR79" s="26">
        <v>45395</v>
      </c>
      <c r="DS79" s="26">
        <v>45396</v>
      </c>
      <c r="DT79" s="26">
        <v>45397</v>
      </c>
      <c r="DU79" s="26">
        <v>45398</v>
      </c>
      <c r="DV79" s="26">
        <v>45399</v>
      </c>
      <c r="DW79" s="26">
        <v>45400</v>
      </c>
      <c r="DX79" s="26">
        <v>45401</v>
      </c>
      <c r="DY79" s="26">
        <v>45402</v>
      </c>
      <c r="DZ79" s="26">
        <v>45403</v>
      </c>
      <c r="EA79" s="26">
        <v>45404</v>
      </c>
      <c r="EB79" s="26">
        <v>45405</v>
      </c>
      <c r="EC79" s="26">
        <v>45406</v>
      </c>
      <c r="ED79" s="26">
        <v>45407</v>
      </c>
      <c r="EE79" s="26">
        <v>45408</v>
      </c>
      <c r="EF79" s="26">
        <v>45409</v>
      </c>
      <c r="EG79" s="26">
        <v>45410</v>
      </c>
      <c r="EH79" s="26">
        <v>45411</v>
      </c>
      <c r="EI79" s="26">
        <v>45412</v>
      </c>
      <c r="EJ79" s="26">
        <v>45413</v>
      </c>
      <c r="EK79" s="26">
        <v>45414</v>
      </c>
      <c r="EL79" s="26">
        <v>45415</v>
      </c>
      <c r="EM79" s="26">
        <v>45416</v>
      </c>
      <c r="EN79" s="26">
        <v>45417</v>
      </c>
      <c r="EO79" s="26">
        <v>45418</v>
      </c>
      <c r="EP79" s="26">
        <v>45419</v>
      </c>
      <c r="EQ79" s="26">
        <v>45420</v>
      </c>
      <c r="ER79" s="26">
        <v>45421</v>
      </c>
      <c r="ES79" s="26">
        <v>45422</v>
      </c>
      <c r="ET79" s="26">
        <v>45423</v>
      </c>
      <c r="EU79" s="26">
        <v>45424</v>
      </c>
      <c r="EV79" s="26">
        <v>45425</v>
      </c>
      <c r="EW79" s="26">
        <v>45426</v>
      </c>
      <c r="EX79" s="26">
        <v>45427</v>
      </c>
      <c r="EY79" s="26">
        <v>45428</v>
      </c>
      <c r="EZ79" s="26">
        <v>45429</v>
      </c>
      <c r="FA79" s="26">
        <v>45430</v>
      </c>
      <c r="FB79" s="26">
        <v>45431</v>
      </c>
      <c r="FC79" s="26">
        <v>45432</v>
      </c>
      <c r="FD79" s="26">
        <v>45433</v>
      </c>
      <c r="FE79" s="26">
        <v>45434</v>
      </c>
      <c r="FF79" s="26">
        <v>45435</v>
      </c>
      <c r="FG79" s="26">
        <v>45436</v>
      </c>
      <c r="FH79" s="26">
        <v>45437</v>
      </c>
      <c r="FI79" s="26">
        <v>45438</v>
      </c>
      <c r="FJ79" s="26">
        <v>45439</v>
      </c>
      <c r="FK79" s="26">
        <v>45440</v>
      </c>
      <c r="FL79" s="26">
        <v>45441</v>
      </c>
      <c r="FM79" s="26">
        <v>45442</v>
      </c>
      <c r="FN79" s="26">
        <v>45443</v>
      </c>
      <c r="FO79" s="26">
        <v>45444</v>
      </c>
      <c r="FP79" s="26">
        <v>45445</v>
      </c>
      <c r="FQ79" s="26">
        <v>45446</v>
      </c>
      <c r="FR79" s="26">
        <v>45447</v>
      </c>
      <c r="FS79" s="26">
        <v>45448</v>
      </c>
      <c r="FT79" s="26">
        <v>45449</v>
      </c>
      <c r="FU79" s="26">
        <v>45450</v>
      </c>
      <c r="FV79" s="26">
        <v>45451</v>
      </c>
      <c r="FW79" s="26">
        <v>45452</v>
      </c>
      <c r="FX79" s="26">
        <v>45453</v>
      </c>
      <c r="FY79" s="26">
        <v>45454</v>
      </c>
      <c r="FZ79" s="26">
        <v>45455</v>
      </c>
      <c r="GA79" s="26">
        <v>45456</v>
      </c>
      <c r="GB79" s="26">
        <v>45457</v>
      </c>
      <c r="GC79" s="26">
        <v>45458</v>
      </c>
      <c r="GD79" s="26">
        <v>45459</v>
      </c>
      <c r="GE79" s="26">
        <v>45460</v>
      </c>
      <c r="GF79" s="26">
        <v>45461</v>
      </c>
      <c r="GG79" s="26">
        <v>45462</v>
      </c>
      <c r="GH79" s="26">
        <v>45463</v>
      </c>
      <c r="GI79" s="26">
        <v>45464</v>
      </c>
      <c r="GJ79" s="26">
        <v>45465</v>
      </c>
      <c r="GK79" s="26">
        <v>45466</v>
      </c>
      <c r="GL79" s="26">
        <v>45467</v>
      </c>
      <c r="GM79" s="26">
        <v>45468</v>
      </c>
      <c r="GN79" s="26">
        <v>45469</v>
      </c>
      <c r="GO79" s="26">
        <v>45470</v>
      </c>
      <c r="GP79" s="26">
        <v>45471</v>
      </c>
      <c r="GQ79" s="26">
        <v>45472</v>
      </c>
      <c r="GR79" s="26">
        <v>45473</v>
      </c>
      <c r="GS79" s="26">
        <v>45474</v>
      </c>
      <c r="GT79" s="26">
        <v>45475</v>
      </c>
      <c r="GU79" s="26">
        <v>45476</v>
      </c>
      <c r="GV79" s="26">
        <v>45477</v>
      </c>
      <c r="GW79" s="26">
        <v>45478</v>
      </c>
      <c r="GX79" s="26">
        <v>45479</v>
      </c>
      <c r="GY79" s="26">
        <v>45480</v>
      </c>
      <c r="GZ79" s="26">
        <v>45481</v>
      </c>
      <c r="HA79" s="26">
        <v>45482</v>
      </c>
      <c r="HB79" s="26">
        <v>45483</v>
      </c>
      <c r="HC79" s="26">
        <v>45484</v>
      </c>
      <c r="HD79" s="26">
        <v>45485</v>
      </c>
      <c r="HE79" s="26">
        <v>45486</v>
      </c>
      <c r="HF79" s="26">
        <v>45487</v>
      </c>
      <c r="HG79" s="26">
        <v>45488</v>
      </c>
      <c r="HH79" s="26">
        <v>45489</v>
      </c>
      <c r="HI79" s="26">
        <v>45490</v>
      </c>
      <c r="HJ79" s="26">
        <v>45491</v>
      </c>
      <c r="HK79" s="26">
        <v>45492</v>
      </c>
      <c r="HL79" s="26">
        <v>45493</v>
      </c>
      <c r="HM79" s="26">
        <v>45494</v>
      </c>
      <c r="HN79" s="26">
        <v>45495</v>
      </c>
      <c r="HO79" s="26">
        <v>45496</v>
      </c>
      <c r="HP79" s="26">
        <v>45497</v>
      </c>
      <c r="HQ79" s="26">
        <v>45498</v>
      </c>
      <c r="HR79" s="26">
        <v>45499</v>
      </c>
      <c r="HS79" s="26">
        <v>45500</v>
      </c>
      <c r="HT79" s="26">
        <v>45501</v>
      </c>
      <c r="HU79" s="26">
        <v>45502</v>
      </c>
      <c r="HV79" s="26">
        <v>45503</v>
      </c>
      <c r="HW79" s="26">
        <v>45504</v>
      </c>
      <c r="HX79" s="26">
        <v>45505</v>
      </c>
      <c r="HY79" s="26">
        <v>45506</v>
      </c>
      <c r="HZ79" s="26">
        <v>45507</v>
      </c>
      <c r="IA79" s="26">
        <v>45508</v>
      </c>
      <c r="IB79" s="26">
        <v>45509</v>
      </c>
      <c r="IC79" s="26">
        <v>45510</v>
      </c>
      <c r="ID79" s="26">
        <v>45511</v>
      </c>
      <c r="IE79" s="26">
        <v>45512</v>
      </c>
      <c r="IF79" s="26">
        <v>45513</v>
      </c>
      <c r="IG79" s="26">
        <v>45514</v>
      </c>
      <c r="IH79" s="26">
        <v>45515</v>
      </c>
      <c r="II79" s="26">
        <v>45516</v>
      </c>
      <c r="IJ79" s="26">
        <v>45517</v>
      </c>
      <c r="IK79" s="26">
        <v>45518</v>
      </c>
      <c r="IL79" s="26">
        <v>45519</v>
      </c>
      <c r="IM79" s="26">
        <v>45520</v>
      </c>
      <c r="IN79" s="26">
        <v>45521</v>
      </c>
      <c r="IO79" s="26">
        <v>45522</v>
      </c>
      <c r="IP79" s="26">
        <v>45523</v>
      </c>
      <c r="IQ79" s="26">
        <v>45524</v>
      </c>
      <c r="IR79" s="26">
        <v>45525</v>
      </c>
      <c r="IS79" s="26">
        <v>45526</v>
      </c>
      <c r="IT79" s="26">
        <v>45527</v>
      </c>
      <c r="IU79" s="26">
        <v>45528</v>
      </c>
      <c r="IV79" s="26">
        <v>45529</v>
      </c>
      <c r="IW79" s="26">
        <v>45530</v>
      </c>
      <c r="IX79" s="26">
        <v>45531</v>
      </c>
      <c r="IY79" s="26">
        <v>45532</v>
      </c>
      <c r="IZ79" s="26">
        <v>45533</v>
      </c>
      <c r="JA79" s="26">
        <v>45534</v>
      </c>
      <c r="JB79" s="26">
        <v>45535</v>
      </c>
      <c r="JC79" s="26">
        <v>45536</v>
      </c>
      <c r="JD79" s="26">
        <v>45537</v>
      </c>
      <c r="JE79" s="26">
        <v>45538</v>
      </c>
      <c r="JF79" s="26">
        <v>45539</v>
      </c>
      <c r="JG79" s="26">
        <v>45540</v>
      </c>
      <c r="JH79" s="26">
        <v>45541</v>
      </c>
      <c r="JI79" s="26">
        <v>45542</v>
      </c>
      <c r="JJ79" s="26">
        <v>45543</v>
      </c>
      <c r="JK79" s="26">
        <v>45544</v>
      </c>
      <c r="JL79" s="26">
        <v>45545</v>
      </c>
      <c r="JM79" s="26">
        <v>45546</v>
      </c>
      <c r="JN79" s="26">
        <v>45547</v>
      </c>
      <c r="JO79" s="26">
        <v>45548</v>
      </c>
      <c r="JP79" s="26">
        <v>45549</v>
      </c>
      <c r="JQ79" s="26">
        <v>45550</v>
      </c>
      <c r="JR79" s="26">
        <v>45551</v>
      </c>
      <c r="JS79" s="26">
        <v>45552</v>
      </c>
      <c r="JT79" s="26">
        <v>45553</v>
      </c>
      <c r="JU79" s="26">
        <v>45554</v>
      </c>
      <c r="JV79" s="26">
        <v>45555</v>
      </c>
      <c r="JW79" s="26">
        <v>45556</v>
      </c>
      <c r="JX79" s="26">
        <v>45557</v>
      </c>
      <c r="JY79" s="26">
        <v>45558</v>
      </c>
      <c r="JZ79" s="26">
        <v>45559</v>
      </c>
      <c r="KA79" s="26">
        <v>45560</v>
      </c>
      <c r="KB79" s="26">
        <v>45561</v>
      </c>
      <c r="KC79" s="26">
        <v>45562</v>
      </c>
      <c r="KD79" s="26">
        <v>45563</v>
      </c>
      <c r="KE79" s="26">
        <v>45564</v>
      </c>
      <c r="KF79" s="26">
        <v>45565</v>
      </c>
      <c r="KG79" s="26">
        <v>45566</v>
      </c>
      <c r="KH79" s="26">
        <v>45567</v>
      </c>
      <c r="KI79" s="26">
        <v>45568</v>
      </c>
      <c r="KJ79" s="26">
        <v>45569</v>
      </c>
      <c r="KK79" s="26">
        <v>45570</v>
      </c>
      <c r="KL79" s="26">
        <v>45571</v>
      </c>
      <c r="KM79" s="26">
        <v>45572</v>
      </c>
      <c r="KN79" s="26">
        <v>45573</v>
      </c>
      <c r="KO79" s="26">
        <v>45574</v>
      </c>
      <c r="KP79" s="26">
        <v>45575</v>
      </c>
      <c r="KQ79" s="26">
        <v>45576</v>
      </c>
      <c r="KR79" s="26">
        <v>45577</v>
      </c>
      <c r="KS79" s="26">
        <v>45578</v>
      </c>
      <c r="KT79" s="26">
        <v>45579</v>
      </c>
      <c r="KU79" s="26">
        <v>45580</v>
      </c>
      <c r="KV79" s="26">
        <v>45581</v>
      </c>
      <c r="KW79" s="26">
        <v>45582</v>
      </c>
      <c r="KX79" s="26">
        <v>45583</v>
      </c>
      <c r="KY79" s="26">
        <v>45584</v>
      </c>
      <c r="KZ79" s="26">
        <v>45585</v>
      </c>
      <c r="LA79" s="26">
        <v>45586</v>
      </c>
      <c r="LB79" s="26">
        <v>45587</v>
      </c>
      <c r="LC79" s="26">
        <v>45588</v>
      </c>
      <c r="LD79" s="26">
        <v>45589</v>
      </c>
      <c r="LE79" s="26">
        <v>45590</v>
      </c>
      <c r="LF79" s="26">
        <v>45591</v>
      </c>
      <c r="LG79" s="26">
        <v>45592</v>
      </c>
      <c r="LH79" s="26">
        <v>45593</v>
      </c>
      <c r="LI79" s="26">
        <v>45594</v>
      </c>
      <c r="LJ79" s="26">
        <v>45595</v>
      </c>
      <c r="LK79" s="26">
        <v>45596</v>
      </c>
      <c r="LL79" s="26">
        <v>45597</v>
      </c>
      <c r="LM79" s="26">
        <v>45598</v>
      </c>
      <c r="LN79" s="26">
        <v>45599</v>
      </c>
      <c r="LO79" s="26">
        <v>45600</v>
      </c>
      <c r="LP79" s="26">
        <v>45601</v>
      </c>
      <c r="LQ79" s="26">
        <v>45602</v>
      </c>
      <c r="LR79" s="26">
        <v>45603</v>
      </c>
      <c r="LS79" s="26">
        <v>45604</v>
      </c>
      <c r="LT79" s="26">
        <v>45605</v>
      </c>
      <c r="LU79" s="26">
        <v>45606</v>
      </c>
      <c r="LV79" s="26">
        <v>45607</v>
      </c>
      <c r="LW79" s="26">
        <v>45608</v>
      </c>
      <c r="LX79" s="26">
        <v>45609</v>
      </c>
      <c r="LY79" s="26">
        <v>45610</v>
      </c>
      <c r="LZ79" s="26">
        <v>45611</v>
      </c>
      <c r="MA79" s="26">
        <v>45612</v>
      </c>
      <c r="MB79" s="26">
        <v>45613</v>
      </c>
      <c r="MC79" s="26">
        <v>45614</v>
      </c>
      <c r="MD79" s="26">
        <v>45615</v>
      </c>
      <c r="ME79" s="26">
        <v>45616</v>
      </c>
      <c r="MF79" s="26">
        <v>45617</v>
      </c>
      <c r="MG79" s="26">
        <v>45618</v>
      </c>
      <c r="MH79" s="26">
        <v>45619</v>
      </c>
      <c r="MI79" s="26">
        <v>45620</v>
      </c>
      <c r="MJ79" s="26">
        <v>45621</v>
      </c>
      <c r="MK79" s="26">
        <v>45622</v>
      </c>
      <c r="ML79" s="26">
        <v>45623</v>
      </c>
      <c r="MM79" s="26">
        <v>45624</v>
      </c>
      <c r="MN79" s="26">
        <v>45625</v>
      </c>
      <c r="MO79" s="26">
        <v>45626</v>
      </c>
      <c r="MP79" s="26">
        <v>45627</v>
      </c>
      <c r="MQ79" s="26">
        <v>45628</v>
      </c>
      <c r="MR79" s="26">
        <v>45629</v>
      </c>
      <c r="MS79" s="26">
        <v>45630</v>
      </c>
      <c r="MT79" s="26">
        <v>45631</v>
      </c>
      <c r="MU79" s="26">
        <v>45632</v>
      </c>
      <c r="MV79" s="26">
        <v>45633</v>
      </c>
      <c r="MW79" s="26">
        <v>45634</v>
      </c>
      <c r="MX79" s="26">
        <v>45635</v>
      </c>
      <c r="MY79" s="26">
        <v>45636</v>
      </c>
      <c r="MZ79" s="26">
        <v>45637</v>
      </c>
      <c r="NA79" s="26">
        <v>45638</v>
      </c>
      <c r="NB79" s="26">
        <v>45639</v>
      </c>
      <c r="NC79" s="26">
        <v>45640</v>
      </c>
      <c r="ND79" s="26">
        <v>45641</v>
      </c>
      <c r="NE79" s="26">
        <v>45642</v>
      </c>
      <c r="NF79" s="26">
        <v>45643</v>
      </c>
      <c r="NG79" s="26">
        <v>45644</v>
      </c>
      <c r="NH79" s="26">
        <v>45645</v>
      </c>
      <c r="NI79" s="26">
        <v>45646</v>
      </c>
      <c r="NJ79" s="26">
        <v>45647</v>
      </c>
      <c r="NK79" s="26">
        <v>45648</v>
      </c>
      <c r="NL79" s="26">
        <v>45649</v>
      </c>
      <c r="NM79" s="26">
        <v>45650</v>
      </c>
      <c r="NN79" s="26">
        <v>45651</v>
      </c>
      <c r="NO79" s="26">
        <v>45652</v>
      </c>
      <c r="NP79" s="26">
        <v>45653</v>
      </c>
      <c r="NQ79" s="26">
        <v>45654</v>
      </c>
      <c r="NR79" s="28">
        <v>45655</v>
      </c>
      <c r="NS79" s="28">
        <v>45656</v>
      </c>
      <c r="NT79" s="29">
        <v>45657</v>
      </c>
    </row>
    <row r="80" spans="1:384" ht="16.5" customHeight="1" thickBot="1" x14ac:dyDescent="0.65">
      <c r="A80" s="141"/>
      <c r="B80" s="311"/>
      <c r="C80" s="313"/>
      <c r="D80" s="329"/>
      <c r="E80" s="297"/>
      <c r="F80" s="297"/>
      <c r="G80" s="297"/>
      <c r="H80" s="303"/>
      <c r="I80" s="305"/>
      <c r="J80" s="337" t="s">
        <v>7</v>
      </c>
      <c r="K80" s="337"/>
      <c r="L80" s="338"/>
      <c r="M80" s="30" t="s">
        <v>8</v>
      </c>
      <c r="N80" s="49" t="s">
        <v>9</v>
      </c>
      <c r="O80" s="31" t="s">
        <v>10</v>
      </c>
      <c r="P80" s="49" t="s">
        <v>7</v>
      </c>
      <c r="Q80" s="94" t="s">
        <v>8</v>
      </c>
      <c r="R80" s="7"/>
      <c r="S80" s="104" t="s">
        <v>36</v>
      </c>
      <c r="T80" s="105" t="s">
        <v>37</v>
      </c>
      <c r="U80" s="105" t="s">
        <v>38</v>
      </c>
      <c r="V80" s="105" t="s">
        <v>39</v>
      </c>
      <c r="W80" s="105" t="s">
        <v>40</v>
      </c>
      <c r="X80" s="105" t="s">
        <v>41</v>
      </c>
      <c r="Y80" s="105" t="s">
        <v>42</v>
      </c>
      <c r="Z80" s="105" t="s">
        <v>35</v>
      </c>
      <c r="AA80" s="105" t="s">
        <v>37</v>
      </c>
      <c r="AB80" s="105" t="s">
        <v>38</v>
      </c>
      <c r="AC80" s="105" t="s">
        <v>39</v>
      </c>
      <c r="AD80" s="105" t="s">
        <v>40</v>
      </c>
      <c r="AE80" s="105" t="s">
        <v>41</v>
      </c>
      <c r="AF80" s="105" t="s">
        <v>42</v>
      </c>
      <c r="AG80" s="105" t="s">
        <v>35</v>
      </c>
      <c r="AH80" s="105" t="s">
        <v>37</v>
      </c>
      <c r="AI80" s="105" t="s">
        <v>38</v>
      </c>
      <c r="AJ80" s="105" t="s">
        <v>39</v>
      </c>
      <c r="AK80" s="105" t="s">
        <v>40</v>
      </c>
      <c r="AL80" s="105" t="s">
        <v>41</v>
      </c>
      <c r="AM80" s="105" t="s">
        <v>42</v>
      </c>
      <c r="AN80" s="105" t="s">
        <v>35</v>
      </c>
      <c r="AO80" s="105" t="s">
        <v>37</v>
      </c>
      <c r="AP80" s="105" t="s">
        <v>38</v>
      </c>
      <c r="AQ80" s="105" t="s">
        <v>39</v>
      </c>
      <c r="AR80" s="105" t="s">
        <v>40</v>
      </c>
      <c r="AS80" s="105" t="s">
        <v>41</v>
      </c>
      <c r="AT80" s="105" t="s">
        <v>42</v>
      </c>
      <c r="AU80" s="105" t="s">
        <v>35</v>
      </c>
      <c r="AV80" s="105" t="s">
        <v>37</v>
      </c>
      <c r="AW80" s="105" t="s">
        <v>38</v>
      </c>
      <c r="AX80" s="105" t="s">
        <v>39</v>
      </c>
      <c r="AY80" s="105" t="s">
        <v>40</v>
      </c>
      <c r="AZ80" s="105" t="s">
        <v>41</v>
      </c>
      <c r="BA80" s="105" t="s">
        <v>42</v>
      </c>
      <c r="BB80" s="105" t="s">
        <v>35</v>
      </c>
      <c r="BC80" s="105" t="s">
        <v>37</v>
      </c>
      <c r="BD80" s="105" t="s">
        <v>38</v>
      </c>
      <c r="BE80" s="105" t="s">
        <v>39</v>
      </c>
      <c r="BF80" s="105" t="s">
        <v>40</v>
      </c>
      <c r="BG80" s="105" t="s">
        <v>41</v>
      </c>
      <c r="BH80" s="105" t="s">
        <v>42</v>
      </c>
      <c r="BI80" s="105" t="s">
        <v>35</v>
      </c>
      <c r="BJ80" s="105" t="s">
        <v>37</v>
      </c>
      <c r="BK80" s="105" t="s">
        <v>38</v>
      </c>
      <c r="BL80" s="105" t="s">
        <v>39</v>
      </c>
      <c r="BM80" s="105" t="s">
        <v>40</v>
      </c>
      <c r="BN80" s="105" t="s">
        <v>41</v>
      </c>
      <c r="BO80" s="105" t="s">
        <v>42</v>
      </c>
      <c r="BP80" s="105" t="s">
        <v>35</v>
      </c>
      <c r="BQ80" s="105" t="s">
        <v>37</v>
      </c>
      <c r="BR80" s="105" t="s">
        <v>38</v>
      </c>
      <c r="BS80" s="105" t="s">
        <v>39</v>
      </c>
      <c r="BT80" s="105" t="s">
        <v>40</v>
      </c>
      <c r="BU80" s="105" t="s">
        <v>41</v>
      </c>
      <c r="BV80" s="105" t="s">
        <v>42</v>
      </c>
      <c r="BW80" s="105" t="s">
        <v>35</v>
      </c>
      <c r="BX80" s="105" t="s">
        <v>37</v>
      </c>
      <c r="BY80" s="105" t="s">
        <v>38</v>
      </c>
      <c r="BZ80" s="105" t="s">
        <v>39</v>
      </c>
      <c r="CA80" s="105" t="s">
        <v>40</v>
      </c>
      <c r="CB80" s="105" t="s">
        <v>41</v>
      </c>
      <c r="CC80" s="105" t="s">
        <v>42</v>
      </c>
      <c r="CD80" s="105" t="s">
        <v>35</v>
      </c>
      <c r="CE80" s="105" t="s">
        <v>37</v>
      </c>
      <c r="CF80" s="105" t="s">
        <v>38</v>
      </c>
      <c r="CG80" s="105" t="s">
        <v>39</v>
      </c>
      <c r="CH80" s="105" t="s">
        <v>40</v>
      </c>
      <c r="CI80" s="105" t="s">
        <v>41</v>
      </c>
      <c r="CJ80" s="105" t="s">
        <v>42</v>
      </c>
      <c r="CK80" s="105" t="s">
        <v>35</v>
      </c>
      <c r="CL80" s="105" t="s">
        <v>37</v>
      </c>
      <c r="CM80" s="105" t="s">
        <v>38</v>
      </c>
      <c r="CN80" s="105" t="s">
        <v>39</v>
      </c>
      <c r="CO80" s="105" t="s">
        <v>40</v>
      </c>
      <c r="CP80" s="105" t="s">
        <v>41</v>
      </c>
      <c r="CQ80" s="105" t="s">
        <v>42</v>
      </c>
      <c r="CR80" s="105" t="s">
        <v>35</v>
      </c>
      <c r="CS80" s="105" t="s">
        <v>37</v>
      </c>
      <c r="CT80" s="105" t="s">
        <v>38</v>
      </c>
      <c r="CU80" s="105" t="s">
        <v>39</v>
      </c>
      <c r="CV80" s="105" t="s">
        <v>40</v>
      </c>
      <c r="CW80" s="105" t="s">
        <v>41</v>
      </c>
      <c r="CX80" s="105" t="s">
        <v>42</v>
      </c>
      <c r="CY80" s="105" t="s">
        <v>35</v>
      </c>
      <c r="CZ80" s="105" t="s">
        <v>37</v>
      </c>
      <c r="DA80" s="105" t="s">
        <v>38</v>
      </c>
      <c r="DB80" s="105" t="s">
        <v>39</v>
      </c>
      <c r="DC80" s="105" t="s">
        <v>40</v>
      </c>
      <c r="DD80" s="105" t="s">
        <v>41</v>
      </c>
      <c r="DE80" s="105" t="s">
        <v>42</v>
      </c>
      <c r="DF80" s="105" t="s">
        <v>35</v>
      </c>
      <c r="DG80" s="105" t="s">
        <v>37</v>
      </c>
      <c r="DH80" s="105" t="s">
        <v>38</v>
      </c>
      <c r="DI80" s="105" t="s">
        <v>39</v>
      </c>
      <c r="DJ80" s="105" t="s">
        <v>40</v>
      </c>
      <c r="DK80" s="105" t="s">
        <v>41</v>
      </c>
      <c r="DL80" s="105" t="s">
        <v>42</v>
      </c>
      <c r="DM80" s="105" t="s">
        <v>35</v>
      </c>
      <c r="DN80" s="105" t="s">
        <v>37</v>
      </c>
      <c r="DO80" s="105" t="s">
        <v>38</v>
      </c>
      <c r="DP80" s="105" t="s">
        <v>39</v>
      </c>
      <c r="DQ80" s="105" t="s">
        <v>40</v>
      </c>
      <c r="DR80" s="105" t="s">
        <v>41</v>
      </c>
      <c r="DS80" s="105" t="s">
        <v>42</v>
      </c>
      <c r="DT80" s="105" t="s">
        <v>35</v>
      </c>
      <c r="DU80" s="105" t="s">
        <v>37</v>
      </c>
      <c r="DV80" s="105" t="s">
        <v>38</v>
      </c>
      <c r="DW80" s="105" t="s">
        <v>39</v>
      </c>
      <c r="DX80" s="105" t="s">
        <v>40</v>
      </c>
      <c r="DY80" s="105" t="s">
        <v>41</v>
      </c>
      <c r="DZ80" s="105" t="s">
        <v>42</v>
      </c>
      <c r="EA80" s="105" t="s">
        <v>35</v>
      </c>
      <c r="EB80" s="105" t="s">
        <v>37</v>
      </c>
      <c r="EC80" s="105" t="s">
        <v>38</v>
      </c>
      <c r="ED80" s="105" t="s">
        <v>39</v>
      </c>
      <c r="EE80" s="105" t="s">
        <v>40</v>
      </c>
      <c r="EF80" s="105" t="s">
        <v>41</v>
      </c>
      <c r="EG80" s="105" t="s">
        <v>42</v>
      </c>
      <c r="EH80" s="105" t="s">
        <v>35</v>
      </c>
      <c r="EI80" s="105" t="s">
        <v>37</v>
      </c>
      <c r="EJ80" s="105" t="s">
        <v>38</v>
      </c>
      <c r="EK80" s="105" t="s">
        <v>39</v>
      </c>
      <c r="EL80" s="105" t="s">
        <v>40</v>
      </c>
      <c r="EM80" s="105" t="s">
        <v>41</v>
      </c>
      <c r="EN80" s="105" t="s">
        <v>42</v>
      </c>
      <c r="EO80" s="105" t="s">
        <v>35</v>
      </c>
      <c r="EP80" s="105" t="s">
        <v>37</v>
      </c>
      <c r="EQ80" s="105" t="s">
        <v>38</v>
      </c>
      <c r="ER80" s="105" t="s">
        <v>39</v>
      </c>
      <c r="ES80" s="105" t="s">
        <v>40</v>
      </c>
      <c r="ET80" s="105" t="s">
        <v>41</v>
      </c>
      <c r="EU80" s="105" t="s">
        <v>42</v>
      </c>
      <c r="EV80" s="105" t="s">
        <v>35</v>
      </c>
      <c r="EW80" s="105" t="s">
        <v>37</v>
      </c>
      <c r="EX80" s="105" t="s">
        <v>38</v>
      </c>
      <c r="EY80" s="105" t="s">
        <v>39</v>
      </c>
      <c r="EZ80" s="105" t="s">
        <v>40</v>
      </c>
      <c r="FA80" s="105" t="s">
        <v>41</v>
      </c>
      <c r="FB80" s="105" t="s">
        <v>42</v>
      </c>
      <c r="FC80" s="105" t="s">
        <v>35</v>
      </c>
      <c r="FD80" s="105" t="s">
        <v>37</v>
      </c>
      <c r="FE80" s="105" t="s">
        <v>38</v>
      </c>
      <c r="FF80" s="105" t="s">
        <v>39</v>
      </c>
      <c r="FG80" s="105" t="s">
        <v>40</v>
      </c>
      <c r="FH80" s="105" t="s">
        <v>41</v>
      </c>
      <c r="FI80" s="105" t="s">
        <v>42</v>
      </c>
      <c r="FJ80" s="105" t="s">
        <v>35</v>
      </c>
      <c r="FK80" s="105" t="s">
        <v>37</v>
      </c>
      <c r="FL80" s="105" t="s">
        <v>38</v>
      </c>
      <c r="FM80" s="105" t="s">
        <v>39</v>
      </c>
      <c r="FN80" s="105" t="s">
        <v>40</v>
      </c>
      <c r="FO80" s="105" t="s">
        <v>41</v>
      </c>
      <c r="FP80" s="105" t="s">
        <v>42</v>
      </c>
      <c r="FQ80" s="105" t="s">
        <v>35</v>
      </c>
      <c r="FR80" s="105" t="s">
        <v>37</v>
      </c>
      <c r="FS80" s="105" t="s">
        <v>38</v>
      </c>
      <c r="FT80" s="105" t="s">
        <v>39</v>
      </c>
      <c r="FU80" s="105" t="s">
        <v>40</v>
      </c>
      <c r="FV80" s="105" t="s">
        <v>41</v>
      </c>
      <c r="FW80" s="105" t="s">
        <v>42</v>
      </c>
      <c r="FX80" s="105" t="s">
        <v>35</v>
      </c>
      <c r="FY80" s="105" t="s">
        <v>37</v>
      </c>
      <c r="FZ80" s="105" t="s">
        <v>38</v>
      </c>
      <c r="GA80" s="105" t="s">
        <v>39</v>
      </c>
      <c r="GB80" s="105" t="s">
        <v>40</v>
      </c>
      <c r="GC80" s="105" t="s">
        <v>41</v>
      </c>
      <c r="GD80" s="105" t="s">
        <v>42</v>
      </c>
      <c r="GE80" s="105" t="s">
        <v>35</v>
      </c>
      <c r="GF80" s="105" t="s">
        <v>37</v>
      </c>
      <c r="GG80" s="105" t="s">
        <v>38</v>
      </c>
      <c r="GH80" s="105" t="s">
        <v>39</v>
      </c>
      <c r="GI80" s="105" t="s">
        <v>40</v>
      </c>
      <c r="GJ80" s="105" t="s">
        <v>41</v>
      </c>
      <c r="GK80" s="105" t="s">
        <v>42</v>
      </c>
      <c r="GL80" s="105" t="s">
        <v>35</v>
      </c>
      <c r="GM80" s="105" t="s">
        <v>37</v>
      </c>
      <c r="GN80" s="105" t="s">
        <v>38</v>
      </c>
      <c r="GO80" s="105" t="s">
        <v>39</v>
      </c>
      <c r="GP80" s="105" t="s">
        <v>40</v>
      </c>
      <c r="GQ80" s="105" t="s">
        <v>41</v>
      </c>
      <c r="GR80" s="105" t="s">
        <v>42</v>
      </c>
      <c r="GS80" s="105" t="s">
        <v>35</v>
      </c>
      <c r="GT80" s="105" t="s">
        <v>37</v>
      </c>
      <c r="GU80" s="105" t="s">
        <v>38</v>
      </c>
      <c r="GV80" s="105" t="s">
        <v>39</v>
      </c>
      <c r="GW80" s="105" t="s">
        <v>40</v>
      </c>
      <c r="GX80" s="105" t="s">
        <v>41</v>
      </c>
      <c r="GY80" s="105" t="s">
        <v>42</v>
      </c>
      <c r="GZ80" s="105" t="s">
        <v>35</v>
      </c>
      <c r="HA80" s="105" t="s">
        <v>37</v>
      </c>
      <c r="HB80" s="105" t="s">
        <v>38</v>
      </c>
      <c r="HC80" s="105" t="s">
        <v>39</v>
      </c>
      <c r="HD80" s="105" t="s">
        <v>40</v>
      </c>
      <c r="HE80" s="105" t="s">
        <v>41</v>
      </c>
      <c r="HF80" s="105" t="s">
        <v>42</v>
      </c>
      <c r="HG80" s="105" t="s">
        <v>35</v>
      </c>
      <c r="HH80" s="105" t="s">
        <v>37</v>
      </c>
      <c r="HI80" s="105" t="s">
        <v>38</v>
      </c>
      <c r="HJ80" s="105" t="s">
        <v>39</v>
      </c>
      <c r="HK80" s="105" t="s">
        <v>40</v>
      </c>
      <c r="HL80" s="105" t="s">
        <v>41</v>
      </c>
      <c r="HM80" s="105" t="s">
        <v>42</v>
      </c>
      <c r="HN80" s="105" t="s">
        <v>35</v>
      </c>
      <c r="HO80" s="105" t="s">
        <v>37</v>
      </c>
      <c r="HP80" s="105" t="s">
        <v>38</v>
      </c>
      <c r="HQ80" s="105" t="s">
        <v>39</v>
      </c>
      <c r="HR80" s="105" t="s">
        <v>40</v>
      </c>
      <c r="HS80" s="105" t="s">
        <v>41</v>
      </c>
      <c r="HT80" s="105" t="s">
        <v>42</v>
      </c>
      <c r="HU80" s="105" t="s">
        <v>35</v>
      </c>
      <c r="HV80" s="105" t="s">
        <v>37</v>
      </c>
      <c r="HW80" s="105" t="s">
        <v>38</v>
      </c>
      <c r="HX80" s="105" t="s">
        <v>39</v>
      </c>
      <c r="HY80" s="105" t="s">
        <v>40</v>
      </c>
      <c r="HZ80" s="105" t="s">
        <v>41</v>
      </c>
      <c r="IA80" s="105" t="s">
        <v>42</v>
      </c>
      <c r="IB80" s="105" t="s">
        <v>35</v>
      </c>
      <c r="IC80" s="105" t="s">
        <v>37</v>
      </c>
      <c r="ID80" s="105" t="s">
        <v>38</v>
      </c>
      <c r="IE80" s="105" t="s">
        <v>39</v>
      </c>
      <c r="IF80" s="105" t="s">
        <v>40</v>
      </c>
      <c r="IG80" s="105" t="s">
        <v>41</v>
      </c>
      <c r="IH80" s="105" t="s">
        <v>42</v>
      </c>
      <c r="II80" s="105" t="s">
        <v>35</v>
      </c>
      <c r="IJ80" s="105" t="s">
        <v>37</v>
      </c>
      <c r="IK80" s="105" t="s">
        <v>38</v>
      </c>
      <c r="IL80" s="105" t="s">
        <v>39</v>
      </c>
      <c r="IM80" s="105" t="s">
        <v>40</v>
      </c>
      <c r="IN80" s="105" t="s">
        <v>41</v>
      </c>
      <c r="IO80" s="105" t="s">
        <v>42</v>
      </c>
      <c r="IP80" s="105" t="s">
        <v>35</v>
      </c>
      <c r="IQ80" s="105" t="s">
        <v>37</v>
      </c>
      <c r="IR80" s="105" t="s">
        <v>38</v>
      </c>
      <c r="IS80" s="105" t="s">
        <v>39</v>
      </c>
      <c r="IT80" s="105" t="s">
        <v>40</v>
      </c>
      <c r="IU80" s="105" t="s">
        <v>41</v>
      </c>
      <c r="IV80" s="105" t="s">
        <v>42</v>
      </c>
      <c r="IW80" s="105" t="s">
        <v>35</v>
      </c>
      <c r="IX80" s="105" t="s">
        <v>37</v>
      </c>
      <c r="IY80" s="105" t="s">
        <v>38</v>
      </c>
      <c r="IZ80" s="105" t="s">
        <v>39</v>
      </c>
      <c r="JA80" s="105" t="s">
        <v>40</v>
      </c>
      <c r="JB80" s="105" t="s">
        <v>41</v>
      </c>
      <c r="JC80" s="105" t="s">
        <v>42</v>
      </c>
      <c r="JD80" s="105" t="s">
        <v>35</v>
      </c>
      <c r="JE80" s="105" t="s">
        <v>37</v>
      </c>
      <c r="JF80" s="105" t="s">
        <v>38</v>
      </c>
      <c r="JG80" s="105" t="s">
        <v>39</v>
      </c>
      <c r="JH80" s="105" t="s">
        <v>40</v>
      </c>
      <c r="JI80" s="105" t="s">
        <v>41</v>
      </c>
      <c r="JJ80" s="105" t="s">
        <v>42</v>
      </c>
      <c r="JK80" s="105" t="s">
        <v>35</v>
      </c>
      <c r="JL80" s="105" t="s">
        <v>37</v>
      </c>
      <c r="JM80" s="105" t="s">
        <v>38</v>
      </c>
      <c r="JN80" s="105" t="s">
        <v>39</v>
      </c>
      <c r="JO80" s="105" t="s">
        <v>40</v>
      </c>
      <c r="JP80" s="105" t="s">
        <v>41</v>
      </c>
      <c r="JQ80" s="105" t="s">
        <v>42</v>
      </c>
      <c r="JR80" s="105" t="s">
        <v>35</v>
      </c>
      <c r="JS80" s="105" t="s">
        <v>37</v>
      </c>
      <c r="JT80" s="105" t="s">
        <v>38</v>
      </c>
      <c r="JU80" s="105" t="s">
        <v>39</v>
      </c>
      <c r="JV80" s="105" t="s">
        <v>40</v>
      </c>
      <c r="JW80" s="105" t="s">
        <v>41</v>
      </c>
      <c r="JX80" s="105" t="s">
        <v>42</v>
      </c>
      <c r="JY80" s="105" t="s">
        <v>35</v>
      </c>
      <c r="JZ80" s="105" t="s">
        <v>37</v>
      </c>
      <c r="KA80" s="105" t="s">
        <v>38</v>
      </c>
      <c r="KB80" s="105" t="s">
        <v>39</v>
      </c>
      <c r="KC80" s="105" t="s">
        <v>40</v>
      </c>
      <c r="KD80" s="105" t="s">
        <v>41</v>
      </c>
      <c r="KE80" s="105" t="s">
        <v>42</v>
      </c>
      <c r="KF80" s="105" t="s">
        <v>35</v>
      </c>
      <c r="KG80" s="105" t="s">
        <v>37</v>
      </c>
      <c r="KH80" s="105" t="s">
        <v>38</v>
      </c>
      <c r="KI80" s="105" t="s">
        <v>39</v>
      </c>
      <c r="KJ80" s="105" t="s">
        <v>40</v>
      </c>
      <c r="KK80" s="105" t="s">
        <v>41</v>
      </c>
      <c r="KL80" s="105" t="s">
        <v>42</v>
      </c>
      <c r="KM80" s="105" t="s">
        <v>35</v>
      </c>
      <c r="KN80" s="105" t="s">
        <v>37</v>
      </c>
      <c r="KO80" s="105" t="s">
        <v>38</v>
      </c>
      <c r="KP80" s="105" t="s">
        <v>39</v>
      </c>
      <c r="KQ80" s="105" t="s">
        <v>40</v>
      </c>
      <c r="KR80" s="105" t="s">
        <v>41</v>
      </c>
      <c r="KS80" s="105" t="s">
        <v>42</v>
      </c>
      <c r="KT80" s="105" t="s">
        <v>35</v>
      </c>
      <c r="KU80" s="105" t="s">
        <v>37</v>
      </c>
      <c r="KV80" s="105" t="s">
        <v>38</v>
      </c>
      <c r="KW80" s="105" t="s">
        <v>39</v>
      </c>
      <c r="KX80" s="105" t="s">
        <v>40</v>
      </c>
      <c r="KY80" s="105" t="s">
        <v>41</v>
      </c>
      <c r="KZ80" s="105" t="s">
        <v>42</v>
      </c>
      <c r="LA80" s="105" t="s">
        <v>35</v>
      </c>
      <c r="LB80" s="105" t="s">
        <v>37</v>
      </c>
      <c r="LC80" s="105" t="s">
        <v>38</v>
      </c>
      <c r="LD80" s="105" t="s">
        <v>39</v>
      </c>
      <c r="LE80" s="105" t="s">
        <v>40</v>
      </c>
      <c r="LF80" s="105" t="s">
        <v>41</v>
      </c>
      <c r="LG80" s="105" t="s">
        <v>42</v>
      </c>
      <c r="LH80" s="105" t="s">
        <v>35</v>
      </c>
      <c r="LI80" s="105" t="s">
        <v>37</v>
      </c>
      <c r="LJ80" s="105" t="s">
        <v>38</v>
      </c>
      <c r="LK80" s="105" t="s">
        <v>39</v>
      </c>
      <c r="LL80" s="105" t="s">
        <v>40</v>
      </c>
      <c r="LM80" s="105" t="s">
        <v>41</v>
      </c>
      <c r="LN80" s="105" t="s">
        <v>42</v>
      </c>
      <c r="LO80" s="105" t="s">
        <v>35</v>
      </c>
      <c r="LP80" s="105" t="s">
        <v>37</v>
      </c>
      <c r="LQ80" s="105" t="s">
        <v>38</v>
      </c>
      <c r="LR80" s="105" t="s">
        <v>39</v>
      </c>
      <c r="LS80" s="105" t="s">
        <v>40</v>
      </c>
      <c r="LT80" s="105" t="s">
        <v>41</v>
      </c>
      <c r="LU80" s="105" t="s">
        <v>42</v>
      </c>
      <c r="LV80" s="105" t="s">
        <v>35</v>
      </c>
      <c r="LW80" s="105" t="s">
        <v>37</v>
      </c>
      <c r="LX80" s="105" t="s">
        <v>38</v>
      </c>
      <c r="LY80" s="105" t="s">
        <v>39</v>
      </c>
      <c r="LZ80" s="105" t="s">
        <v>40</v>
      </c>
      <c r="MA80" s="105" t="s">
        <v>41</v>
      </c>
      <c r="MB80" s="105" t="s">
        <v>42</v>
      </c>
      <c r="MC80" s="105" t="s">
        <v>35</v>
      </c>
      <c r="MD80" s="105" t="s">
        <v>37</v>
      </c>
      <c r="ME80" s="105" t="s">
        <v>38</v>
      </c>
      <c r="MF80" s="105" t="s">
        <v>39</v>
      </c>
      <c r="MG80" s="105" t="s">
        <v>40</v>
      </c>
      <c r="MH80" s="105" t="s">
        <v>41</v>
      </c>
      <c r="MI80" s="105" t="s">
        <v>42</v>
      </c>
      <c r="MJ80" s="105" t="s">
        <v>35</v>
      </c>
      <c r="MK80" s="105" t="s">
        <v>37</v>
      </c>
      <c r="ML80" s="105" t="s">
        <v>38</v>
      </c>
      <c r="MM80" s="105" t="s">
        <v>39</v>
      </c>
      <c r="MN80" s="105" t="s">
        <v>40</v>
      </c>
      <c r="MO80" s="105" t="s">
        <v>41</v>
      </c>
      <c r="MP80" s="105" t="s">
        <v>42</v>
      </c>
      <c r="MQ80" s="105" t="s">
        <v>35</v>
      </c>
      <c r="MR80" s="105" t="s">
        <v>37</v>
      </c>
      <c r="MS80" s="105" t="s">
        <v>38</v>
      </c>
      <c r="MT80" s="105" t="s">
        <v>39</v>
      </c>
      <c r="MU80" s="105" t="s">
        <v>40</v>
      </c>
      <c r="MV80" s="105" t="s">
        <v>41</v>
      </c>
      <c r="MW80" s="105" t="s">
        <v>42</v>
      </c>
      <c r="MX80" s="105" t="s">
        <v>35</v>
      </c>
      <c r="MY80" s="105" t="s">
        <v>37</v>
      </c>
      <c r="MZ80" s="105" t="s">
        <v>38</v>
      </c>
      <c r="NA80" s="105" t="s">
        <v>39</v>
      </c>
      <c r="NB80" s="105" t="s">
        <v>40</v>
      </c>
      <c r="NC80" s="105" t="s">
        <v>41</v>
      </c>
      <c r="ND80" s="105" t="s">
        <v>42</v>
      </c>
      <c r="NE80" s="105" t="s">
        <v>35</v>
      </c>
      <c r="NF80" s="105" t="s">
        <v>37</v>
      </c>
      <c r="NG80" s="105" t="s">
        <v>38</v>
      </c>
      <c r="NH80" s="105" t="s">
        <v>39</v>
      </c>
      <c r="NI80" s="105" t="s">
        <v>40</v>
      </c>
      <c r="NJ80" s="105" t="s">
        <v>41</v>
      </c>
      <c r="NK80" s="105" t="s">
        <v>42</v>
      </c>
      <c r="NL80" s="105" t="s">
        <v>35</v>
      </c>
      <c r="NM80" s="105" t="s">
        <v>37</v>
      </c>
      <c r="NN80" s="105" t="s">
        <v>38</v>
      </c>
      <c r="NO80" s="105" t="s">
        <v>39</v>
      </c>
      <c r="NP80" s="105" t="s">
        <v>40</v>
      </c>
      <c r="NQ80" s="105" t="s">
        <v>41</v>
      </c>
      <c r="NR80" s="106" t="s">
        <v>42</v>
      </c>
      <c r="NS80" s="106" t="s">
        <v>36</v>
      </c>
      <c r="NT80" s="107" t="s">
        <v>43</v>
      </c>
    </row>
    <row r="81" spans="1:384" x14ac:dyDescent="0.6">
      <c r="A81" s="141" t="s">
        <v>71</v>
      </c>
      <c r="B81" s="300" t="s">
        <v>14</v>
      </c>
      <c r="C81" s="321" t="s">
        <v>31</v>
      </c>
      <c r="D81" s="88" t="s">
        <v>15</v>
      </c>
      <c r="E81" s="59">
        <v>18</v>
      </c>
      <c r="F81" s="275" t="s">
        <v>55</v>
      </c>
      <c r="G81" s="59" t="s">
        <v>47</v>
      </c>
      <c r="H81" s="90">
        <v>760</v>
      </c>
      <c r="I81" s="61">
        <v>373</v>
      </c>
      <c r="J81" s="62">
        <v>0</v>
      </c>
      <c r="K81" s="63">
        <v>0</v>
      </c>
      <c r="L81" s="63">
        <v>0</v>
      </c>
      <c r="M81" s="63">
        <f>50+28</f>
        <v>78</v>
      </c>
      <c r="N81" s="63">
        <v>300</v>
      </c>
      <c r="O81" s="64">
        <v>0</v>
      </c>
      <c r="P81" s="65">
        <v>0</v>
      </c>
      <c r="Q81" s="66">
        <v>0</v>
      </c>
      <c r="R81" s="7"/>
      <c r="S81" s="111">
        <f t="shared" ref="S81:CD81" si="130">+$I$81-S$24</f>
        <v>63</v>
      </c>
      <c r="T81" s="112">
        <f t="shared" si="130"/>
        <v>63</v>
      </c>
      <c r="U81" s="112">
        <f t="shared" si="130"/>
        <v>44</v>
      </c>
      <c r="V81" s="112">
        <f t="shared" si="130"/>
        <v>34</v>
      </c>
      <c r="W81" s="112">
        <f t="shared" si="130"/>
        <v>34</v>
      </c>
      <c r="X81" s="112">
        <f t="shared" si="130"/>
        <v>34</v>
      </c>
      <c r="Y81" s="112">
        <f t="shared" si="130"/>
        <v>34</v>
      </c>
      <c r="Z81" s="112">
        <f t="shared" si="130"/>
        <v>34</v>
      </c>
      <c r="AA81" s="112">
        <f t="shared" si="130"/>
        <v>33</v>
      </c>
      <c r="AB81" s="112">
        <f t="shared" si="130"/>
        <v>32</v>
      </c>
      <c r="AC81" s="112">
        <f t="shared" si="130"/>
        <v>33</v>
      </c>
      <c r="AD81" s="112">
        <f t="shared" si="130"/>
        <v>33</v>
      </c>
      <c r="AE81" s="112">
        <f t="shared" si="130"/>
        <v>33</v>
      </c>
      <c r="AF81" s="112">
        <f t="shared" si="130"/>
        <v>48</v>
      </c>
      <c r="AG81" s="112">
        <f t="shared" si="130"/>
        <v>48</v>
      </c>
      <c r="AH81" s="112">
        <f t="shared" si="130"/>
        <v>36</v>
      </c>
      <c r="AI81" s="112">
        <f t="shared" si="130"/>
        <v>40</v>
      </c>
      <c r="AJ81" s="112">
        <f t="shared" si="130"/>
        <v>31</v>
      </c>
      <c r="AK81" s="112">
        <f t="shared" si="130"/>
        <v>31</v>
      </c>
      <c r="AL81" s="112">
        <f t="shared" si="130"/>
        <v>32</v>
      </c>
      <c r="AM81" s="112">
        <f t="shared" si="130"/>
        <v>32</v>
      </c>
      <c r="AN81" s="112">
        <f t="shared" si="130"/>
        <v>32</v>
      </c>
      <c r="AO81" s="112">
        <f t="shared" si="130"/>
        <v>34</v>
      </c>
      <c r="AP81" s="112">
        <f t="shared" si="130"/>
        <v>34</v>
      </c>
      <c r="AQ81" s="112">
        <f t="shared" si="130"/>
        <v>28</v>
      </c>
      <c r="AR81" s="112">
        <f t="shared" si="130"/>
        <v>28</v>
      </c>
      <c r="AS81" s="112">
        <f t="shared" si="130"/>
        <v>35</v>
      </c>
      <c r="AT81" s="112">
        <f t="shared" si="130"/>
        <v>36</v>
      </c>
      <c r="AU81" s="112">
        <f t="shared" si="130"/>
        <v>36</v>
      </c>
      <c r="AV81" s="112">
        <f t="shared" si="130"/>
        <v>36</v>
      </c>
      <c r="AW81" s="112">
        <f t="shared" si="130"/>
        <v>29</v>
      </c>
      <c r="AX81" s="112">
        <f t="shared" si="130"/>
        <v>25</v>
      </c>
      <c r="AY81" s="112">
        <f t="shared" si="130"/>
        <v>25</v>
      </c>
      <c r="AZ81" s="112">
        <f t="shared" si="130"/>
        <v>26</v>
      </c>
      <c r="BA81" s="112">
        <f t="shared" si="130"/>
        <v>26</v>
      </c>
      <c r="BB81" s="112">
        <f t="shared" si="130"/>
        <v>26</v>
      </c>
      <c r="BC81" s="112">
        <f t="shared" si="130"/>
        <v>26</v>
      </c>
      <c r="BD81" s="112">
        <f t="shared" si="130"/>
        <v>26</v>
      </c>
      <c r="BE81" s="112">
        <f t="shared" si="130"/>
        <v>27</v>
      </c>
      <c r="BF81" s="112">
        <f t="shared" si="130"/>
        <v>24</v>
      </c>
      <c r="BG81" s="112">
        <f t="shared" si="130"/>
        <v>24</v>
      </c>
      <c r="BH81" s="112">
        <f t="shared" si="130"/>
        <v>24</v>
      </c>
      <c r="BI81" s="112">
        <f t="shared" si="130"/>
        <v>24</v>
      </c>
      <c r="BJ81" s="112">
        <f t="shared" si="130"/>
        <v>24</v>
      </c>
      <c r="BK81" s="112">
        <f t="shared" si="130"/>
        <v>28</v>
      </c>
      <c r="BL81" s="112">
        <f t="shared" si="130"/>
        <v>20</v>
      </c>
      <c r="BM81" s="112">
        <f t="shared" si="130"/>
        <v>20</v>
      </c>
      <c r="BN81" s="112">
        <f t="shared" si="130"/>
        <v>20</v>
      </c>
      <c r="BO81" s="112">
        <f t="shared" si="130"/>
        <v>20</v>
      </c>
      <c r="BP81" s="112">
        <f t="shared" si="130"/>
        <v>20</v>
      </c>
      <c r="BQ81" s="112">
        <f t="shared" si="130"/>
        <v>20</v>
      </c>
      <c r="BR81" s="112">
        <f t="shared" si="130"/>
        <v>21</v>
      </c>
      <c r="BS81" s="112">
        <f t="shared" si="130"/>
        <v>26</v>
      </c>
      <c r="BT81" s="112">
        <f t="shared" si="130"/>
        <v>21</v>
      </c>
      <c r="BU81" s="112">
        <f t="shared" si="130"/>
        <v>22</v>
      </c>
      <c r="BV81" s="112">
        <f t="shared" si="130"/>
        <v>31</v>
      </c>
      <c r="BW81" s="112">
        <f t="shared" si="130"/>
        <v>31</v>
      </c>
      <c r="BX81" s="112">
        <f t="shared" si="130"/>
        <v>48</v>
      </c>
      <c r="BY81" s="112">
        <f t="shared" si="130"/>
        <v>61</v>
      </c>
      <c r="BZ81" s="112">
        <f t="shared" si="130"/>
        <v>62</v>
      </c>
      <c r="CA81" s="112">
        <f t="shared" si="130"/>
        <v>62</v>
      </c>
      <c r="CB81" s="112">
        <f t="shared" si="130"/>
        <v>67</v>
      </c>
      <c r="CC81" s="112">
        <f t="shared" si="130"/>
        <v>68</v>
      </c>
      <c r="CD81" s="112">
        <f t="shared" si="130"/>
        <v>68</v>
      </c>
      <c r="CE81" s="112">
        <f t="shared" ref="CE81:EP81" si="131">+$I$81-CE$24</f>
        <v>92</v>
      </c>
      <c r="CF81" s="112">
        <f t="shared" si="131"/>
        <v>74</v>
      </c>
      <c r="CG81" s="112">
        <f t="shared" si="131"/>
        <v>73</v>
      </c>
      <c r="CH81" s="112">
        <f t="shared" si="131"/>
        <v>84</v>
      </c>
      <c r="CI81" s="112">
        <f t="shared" si="131"/>
        <v>74</v>
      </c>
      <c r="CJ81" s="112">
        <f t="shared" si="131"/>
        <v>82</v>
      </c>
      <c r="CK81" s="112">
        <f t="shared" si="131"/>
        <v>82</v>
      </c>
      <c r="CL81" s="112">
        <f t="shared" si="131"/>
        <v>85</v>
      </c>
      <c r="CM81" s="112">
        <f t="shared" si="131"/>
        <v>76</v>
      </c>
      <c r="CN81" s="112">
        <f t="shared" si="131"/>
        <v>78</v>
      </c>
      <c r="CO81" s="112">
        <f t="shared" si="131"/>
        <v>77</v>
      </c>
      <c r="CP81" s="112">
        <f t="shared" si="131"/>
        <v>67</v>
      </c>
      <c r="CQ81" s="112">
        <f t="shared" si="131"/>
        <v>69</v>
      </c>
      <c r="CR81" s="112">
        <f t="shared" si="131"/>
        <v>69</v>
      </c>
      <c r="CS81" s="112">
        <f t="shared" si="131"/>
        <v>71</v>
      </c>
      <c r="CT81" s="112">
        <f t="shared" si="131"/>
        <v>71</v>
      </c>
      <c r="CU81" s="112">
        <f t="shared" si="131"/>
        <v>74</v>
      </c>
      <c r="CV81" s="112">
        <f t="shared" si="131"/>
        <v>74</v>
      </c>
      <c r="CW81" s="112">
        <f t="shared" si="131"/>
        <v>64</v>
      </c>
      <c r="CX81" s="112">
        <f t="shared" si="131"/>
        <v>71</v>
      </c>
      <c r="CY81" s="112">
        <f t="shared" si="131"/>
        <v>71</v>
      </c>
      <c r="CZ81" s="112">
        <f t="shared" si="131"/>
        <v>83</v>
      </c>
      <c r="DA81" s="112">
        <f t="shared" si="131"/>
        <v>66</v>
      </c>
      <c r="DB81" s="112">
        <f t="shared" si="131"/>
        <v>66</v>
      </c>
      <c r="DC81" s="112">
        <f t="shared" si="131"/>
        <v>67</v>
      </c>
      <c r="DD81" s="112">
        <f t="shared" si="131"/>
        <v>68</v>
      </c>
      <c r="DE81" s="112">
        <f t="shared" si="131"/>
        <v>74</v>
      </c>
      <c r="DF81" s="112">
        <f t="shared" si="131"/>
        <v>74</v>
      </c>
      <c r="DG81" s="112">
        <f t="shared" si="131"/>
        <v>69</v>
      </c>
      <c r="DH81" s="112">
        <f t="shared" si="131"/>
        <v>73</v>
      </c>
      <c r="DI81" s="112">
        <f t="shared" si="131"/>
        <v>72</v>
      </c>
      <c r="DJ81" s="112">
        <f t="shared" si="131"/>
        <v>72</v>
      </c>
      <c r="DK81" s="112">
        <f t="shared" si="131"/>
        <v>73</v>
      </c>
      <c r="DL81" s="112">
        <f t="shared" si="131"/>
        <v>89</v>
      </c>
      <c r="DM81" s="112">
        <f t="shared" si="131"/>
        <v>89</v>
      </c>
      <c r="DN81" s="112">
        <f t="shared" si="131"/>
        <v>98</v>
      </c>
      <c r="DO81" s="112">
        <f t="shared" si="131"/>
        <v>104</v>
      </c>
      <c r="DP81" s="112">
        <f t="shared" si="131"/>
        <v>104</v>
      </c>
      <c r="DQ81" s="112">
        <f t="shared" si="131"/>
        <v>104</v>
      </c>
      <c r="DR81" s="112">
        <f t="shared" si="131"/>
        <v>92</v>
      </c>
      <c r="DS81" s="112">
        <f t="shared" si="131"/>
        <v>90</v>
      </c>
      <c r="DT81" s="112">
        <f t="shared" si="131"/>
        <v>90</v>
      </c>
      <c r="DU81" s="112">
        <f t="shared" si="131"/>
        <v>85</v>
      </c>
      <c r="DV81" s="112">
        <f t="shared" si="131"/>
        <v>99</v>
      </c>
      <c r="DW81" s="112">
        <f t="shared" si="131"/>
        <v>95</v>
      </c>
      <c r="DX81" s="112">
        <f t="shared" si="131"/>
        <v>96</v>
      </c>
      <c r="DY81" s="112">
        <f t="shared" si="131"/>
        <v>88</v>
      </c>
      <c r="DZ81" s="112">
        <f t="shared" si="131"/>
        <v>93</v>
      </c>
      <c r="EA81" s="112">
        <f t="shared" si="131"/>
        <v>93</v>
      </c>
      <c r="EB81" s="112">
        <f t="shared" si="131"/>
        <v>135</v>
      </c>
      <c r="EC81" s="112">
        <f t="shared" si="131"/>
        <v>128</v>
      </c>
      <c r="ED81" s="112">
        <f t="shared" si="131"/>
        <v>128</v>
      </c>
      <c r="EE81" s="112">
        <f t="shared" si="131"/>
        <v>120</v>
      </c>
      <c r="EF81" s="112">
        <f t="shared" si="131"/>
        <v>119</v>
      </c>
      <c r="EG81" s="112">
        <f t="shared" si="131"/>
        <v>148</v>
      </c>
      <c r="EH81" s="112">
        <f t="shared" si="131"/>
        <v>148</v>
      </c>
      <c r="EI81" s="112">
        <f t="shared" si="131"/>
        <v>111</v>
      </c>
      <c r="EJ81" s="112">
        <f t="shared" si="131"/>
        <v>105</v>
      </c>
      <c r="EK81" s="112">
        <f t="shared" si="131"/>
        <v>126</v>
      </c>
      <c r="EL81" s="112">
        <f t="shared" si="131"/>
        <v>127</v>
      </c>
      <c r="EM81" s="112">
        <f t="shared" si="131"/>
        <v>148</v>
      </c>
      <c r="EN81" s="112">
        <f t="shared" si="131"/>
        <v>154</v>
      </c>
      <c r="EO81" s="112">
        <f t="shared" si="131"/>
        <v>154</v>
      </c>
      <c r="EP81" s="112">
        <f t="shared" si="131"/>
        <v>179</v>
      </c>
      <c r="EQ81" s="112">
        <f t="shared" ref="EQ81:HB81" si="132">+$I$81-EQ$24</f>
        <v>178</v>
      </c>
      <c r="ER81" s="112">
        <f t="shared" si="132"/>
        <v>172</v>
      </c>
      <c r="ES81" s="112">
        <f t="shared" si="132"/>
        <v>163</v>
      </c>
      <c r="ET81" s="112">
        <f t="shared" si="132"/>
        <v>170</v>
      </c>
      <c r="EU81" s="112">
        <f t="shared" si="132"/>
        <v>193</v>
      </c>
      <c r="EV81" s="112">
        <f t="shared" si="132"/>
        <v>193</v>
      </c>
      <c r="EW81" s="112">
        <f t="shared" si="132"/>
        <v>122</v>
      </c>
      <c r="EX81" s="112">
        <f t="shared" si="132"/>
        <v>119</v>
      </c>
      <c r="EY81" s="112">
        <f t="shared" si="132"/>
        <v>133</v>
      </c>
      <c r="EZ81" s="112">
        <f t="shared" si="132"/>
        <v>133</v>
      </c>
      <c r="FA81" s="112">
        <f t="shared" si="132"/>
        <v>115</v>
      </c>
      <c r="FB81" s="112">
        <f t="shared" si="132"/>
        <v>124</v>
      </c>
      <c r="FC81" s="112">
        <f t="shared" si="132"/>
        <v>124</v>
      </c>
      <c r="FD81" s="112">
        <f t="shared" si="132"/>
        <v>103</v>
      </c>
      <c r="FE81" s="112">
        <f t="shared" si="132"/>
        <v>98</v>
      </c>
      <c r="FF81" s="112">
        <f t="shared" si="132"/>
        <v>97</v>
      </c>
      <c r="FG81" s="112">
        <f t="shared" si="132"/>
        <v>126</v>
      </c>
      <c r="FH81" s="112">
        <f t="shared" si="132"/>
        <v>104</v>
      </c>
      <c r="FI81" s="112">
        <f t="shared" si="132"/>
        <v>128</v>
      </c>
      <c r="FJ81" s="112">
        <f t="shared" si="132"/>
        <v>128</v>
      </c>
      <c r="FK81" s="112">
        <f t="shared" si="132"/>
        <v>145</v>
      </c>
      <c r="FL81" s="112">
        <f t="shared" si="132"/>
        <v>146</v>
      </c>
      <c r="FM81" s="112">
        <f t="shared" si="132"/>
        <v>155</v>
      </c>
      <c r="FN81" s="112">
        <f t="shared" si="132"/>
        <v>164</v>
      </c>
      <c r="FO81" s="112">
        <f t="shared" si="132"/>
        <v>179</v>
      </c>
      <c r="FP81" s="112">
        <f t="shared" si="132"/>
        <v>185</v>
      </c>
      <c r="FQ81" s="112">
        <f t="shared" si="132"/>
        <v>185</v>
      </c>
      <c r="FR81" s="112">
        <f t="shared" si="132"/>
        <v>190</v>
      </c>
      <c r="FS81" s="112">
        <f t="shared" si="132"/>
        <v>193</v>
      </c>
      <c r="FT81" s="112">
        <f t="shared" si="132"/>
        <v>199</v>
      </c>
      <c r="FU81" s="112">
        <f t="shared" si="132"/>
        <v>199</v>
      </c>
      <c r="FV81" s="112">
        <f t="shared" si="132"/>
        <v>199</v>
      </c>
      <c r="FW81" s="112">
        <f t="shared" si="132"/>
        <v>205</v>
      </c>
      <c r="FX81" s="112">
        <f t="shared" si="132"/>
        <v>205</v>
      </c>
      <c r="FY81" s="112">
        <f t="shared" si="132"/>
        <v>174</v>
      </c>
      <c r="FZ81" s="112">
        <f t="shared" si="132"/>
        <v>170</v>
      </c>
      <c r="GA81" s="112">
        <f t="shared" si="132"/>
        <v>142</v>
      </c>
      <c r="GB81" s="112">
        <f t="shared" si="132"/>
        <v>120</v>
      </c>
      <c r="GC81" s="112">
        <f t="shared" si="132"/>
        <v>97</v>
      </c>
      <c r="GD81" s="112">
        <f t="shared" si="132"/>
        <v>98</v>
      </c>
      <c r="GE81" s="112">
        <f t="shared" si="132"/>
        <v>98</v>
      </c>
      <c r="GF81" s="112">
        <f t="shared" si="132"/>
        <v>98</v>
      </c>
      <c r="GG81" s="112">
        <f t="shared" si="132"/>
        <v>104</v>
      </c>
      <c r="GH81" s="112">
        <f t="shared" si="132"/>
        <v>94</v>
      </c>
      <c r="GI81" s="112">
        <f t="shared" si="132"/>
        <v>93</v>
      </c>
      <c r="GJ81" s="112">
        <f t="shared" si="132"/>
        <v>92</v>
      </c>
      <c r="GK81" s="112">
        <f t="shared" si="132"/>
        <v>99</v>
      </c>
      <c r="GL81" s="112">
        <f t="shared" si="132"/>
        <v>99</v>
      </c>
      <c r="GM81" s="112">
        <f t="shared" si="132"/>
        <v>103</v>
      </c>
      <c r="GN81" s="112">
        <f t="shared" si="132"/>
        <v>104</v>
      </c>
      <c r="GO81" s="112">
        <f t="shared" si="132"/>
        <v>122</v>
      </c>
      <c r="GP81" s="112">
        <f t="shared" si="132"/>
        <v>122</v>
      </c>
      <c r="GQ81" s="112">
        <f t="shared" si="132"/>
        <v>124</v>
      </c>
      <c r="GR81" s="112">
        <f t="shared" si="132"/>
        <v>124</v>
      </c>
      <c r="GS81" s="112">
        <f t="shared" si="132"/>
        <v>124</v>
      </c>
      <c r="GT81" s="112">
        <f t="shared" si="132"/>
        <v>102</v>
      </c>
      <c r="GU81" s="112">
        <f t="shared" si="132"/>
        <v>88</v>
      </c>
      <c r="GV81" s="112">
        <f t="shared" si="132"/>
        <v>89</v>
      </c>
      <c r="GW81" s="112">
        <f t="shared" si="132"/>
        <v>89</v>
      </c>
      <c r="GX81" s="112">
        <f t="shared" si="132"/>
        <v>89</v>
      </c>
      <c r="GY81" s="112">
        <f t="shared" si="132"/>
        <v>89</v>
      </c>
      <c r="GZ81" s="112">
        <f t="shared" si="132"/>
        <v>89</v>
      </c>
      <c r="HA81" s="112">
        <f t="shared" si="132"/>
        <v>89</v>
      </c>
      <c r="HB81" s="112">
        <f t="shared" si="132"/>
        <v>89</v>
      </c>
      <c r="HC81" s="112">
        <f t="shared" ref="HC81:JN81" si="133">+$I$81-HC$24</f>
        <v>96</v>
      </c>
      <c r="HD81" s="112">
        <f t="shared" si="133"/>
        <v>94</v>
      </c>
      <c r="HE81" s="112">
        <f t="shared" si="133"/>
        <v>80</v>
      </c>
      <c r="HF81" s="112">
        <f t="shared" si="133"/>
        <v>98</v>
      </c>
      <c r="HG81" s="112">
        <f t="shared" si="133"/>
        <v>98</v>
      </c>
      <c r="HH81" s="112">
        <f t="shared" si="133"/>
        <v>94</v>
      </c>
      <c r="HI81" s="112">
        <f t="shared" si="133"/>
        <v>81</v>
      </c>
      <c r="HJ81" s="112">
        <f t="shared" si="133"/>
        <v>79</v>
      </c>
      <c r="HK81" s="112">
        <f t="shared" si="133"/>
        <v>73</v>
      </c>
      <c r="HL81" s="112">
        <f t="shared" si="133"/>
        <v>74</v>
      </c>
      <c r="HM81" s="112">
        <f t="shared" si="133"/>
        <v>78</v>
      </c>
      <c r="HN81" s="112">
        <f t="shared" si="133"/>
        <v>78</v>
      </c>
      <c r="HO81" s="112">
        <f t="shared" si="133"/>
        <v>78</v>
      </c>
      <c r="HP81" s="112">
        <f t="shared" si="133"/>
        <v>90</v>
      </c>
      <c r="HQ81" s="112">
        <f t="shared" si="133"/>
        <v>79</v>
      </c>
      <c r="HR81" s="112">
        <f t="shared" si="133"/>
        <v>76</v>
      </c>
      <c r="HS81" s="112">
        <f t="shared" si="133"/>
        <v>75</v>
      </c>
      <c r="HT81" s="112">
        <f t="shared" si="133"/>
        <v>78</v>
      </c>
      <c r="HU81" s="112">
        <f t="shared" si="133"/>
        <v>78</v>
      </c>
      <c r="HV81" s="112">
        <f t="shared" si="133"/>
        <v>78</v>
      </c>
      <c r="HW81" s="112">
        <f t="shared" si="133"/>
        <v>76</v>
      </c>
      <c r="HX81" s="112">
        <f t="shared" si="133"/>
        <v>72</v>
      </c>
      <c r="HY81" s="112">
        <f t="shared" si="133"/>
        <v>71</v>
      </c>
      <c r="HZ81" s="112">
        <f t="shared" si="133"/>
        <v>77</v>
      </c>
      <c r="IA81" s="112">
        <f t="shared" si="133"/>
        <v>80</v>
      </c>
      <c r="IB81" s="112">
        <f t="shared" si="133"/>
        <v>80</v>
      </c>
      <c r="IC81" s="112">
        <f t="shared" si="133"/>
        <v>84</v>
      </c>
      <c r="ID81" s="112">
        <f t="shared" si="133"/>
        <v>67</v>
      </c>
      <c r="IE81" s="112">
        <f t="shared" si="133"/>
        <v>65</v>
      </c>
      <c r="IF81" s="112">
        <f t="shared" si="133"/>
        <v>65</v>
      </c>
      <c r="IG81" s="112">
        <f t="shared" si="133"/>
        <v>66</v>
      </c>
      <c r="IH81" s="112">
        <f t="shared" si="133"/>
        <v>68</v>
      </c>
      <c r="II81" s="112">
        <f t="shared" si="133"/>
        <v>68</v>
      </c>
      <c r="IJ81" s="112">
        <f t="shared" si="133"/>
        <v>67</v>
      </c>
      <c r="IK81" s="112">
        <f t="shared" si="133"/>
        <v>57</v>
      </c>
      <c r="IL81" s="112">
        <f t="shared" si="133"/>
        <v>373</v>
      </c>
      <c r="IM81" s="112">
        <f t="shared" si="133"/>
        <v>373</v>
      </c>
      <c r="IN81" s="112">
        <f t="shared" si="133"/>
        <v>373</v>
      </c>
      <c r="IO81" s="112">
        <f t="shared" si="133"/>
        <v>373</v>
      </c>
      <c r="IP81" s="112">
        <f t="shared" si="133"/>
        <v>373</v>
      </c>
      <c r="IQ81" s="112">
        <f t="shared" si="133"/>
        <v>373</v>
      </c>
      <c r="IR81" s="112">
        <f t="shared" si="133"/>
        <v>373</v>
      </c>
      <c r="IS81" s="112">
        <f t="shared" si="133"/>
        <v>373</v>
      </c>
      <c r="IT81" s="112">
        <f t="shared" si="133"/>
        <v>373</v>
      </c>
      <c r="IU81" s="112">
        <f t="shared" si="133"/>
        <v>373</v>
      </c>
      <c r="IV81" s="112">
        <f t="shared" si="133"/>
        <v>373</v>
      </c>
      <c r="IW81" s="112">
        <f t="shared" si="133"/>
        <v>373</v>
      </c>
      <c r="IX81" s="112">
        <f t="shared" si="133"/>
        <v>373</v>
      </c>
      <c r="IY81" s="112">
        <f t="shared" si="133"/>
        <v>373</v>
      </c>
      <c r="IZ81" s="112">
        <f t="shared" si="133"/>
        <v>373</v>
      </c>
      <c r="JA81" s="112">
        <f t="shared" si="133"/>
        <v>373</v>
      </c>
      <c r="JB81" s="112">
        <f t="shared" si="133"/>
        <v>373</v>
      </c>
      <c r="JC81" s="112">
        <f t="shared" si="133"/>
        <v>373</v>
      </c>
      <c r="JD81" s="112">
        <f t="shared" si="133"/>
        <v>373</v>
      </c>
      <c r="JE81" s="112">
        <f t="shared" si="133"/>
        <v>373</v>
      </c>
      <c r="JF81" s="112">
        <f t="shared" si="133"/>
        <v>373</v>
      </c>
      <c r="JG81" s="112">
        <f t="shared" si="133"/>
        <v>373</v>
      </c>
      <c r="JH81" s="112">
        <f t="shared" si="133"/>
        <v>373</v>
      </c>
      <c r="JI81" s="112">
        <f t="shared" si="133"/>
        <v>373</v>
      </c>
      <c r="JJ81" s="112">
        <f t="shared" si="133"/>
        <v>373</v>
      </c>
      <c r="JK81" s="112">
        <f t="shared" si="133"/>
        <v>373</v>
      </c>
      <c r="JL81" s="112">
        <f t="shared" si="133"/>
        <v>373</v>
      </c>
      <c r="JM81" s="112">
        <f t="shared" si="133"/>
        <v>373</v>
      </c>
      <c r="JN81" s="112">
        <f t="shared" si="133"/>
        <v>373</v>
      </c>
      <c r="JO81" s="112">
        <f t="shared" ref="JO81:LZ81" si="134">+$I$81-JO$24</f>
        <v>373</v>
      </c>
      <c r="JP81" s="112">
        <f t="shared" si="134"/>
        <v>373</v>
      </c>
      <c r="JQ81" s="112">
        <f t="shared" si="134"/>
        <v>373</v>
      </c>
      <c r="JR81" s="112">
        <f t="shared" si="134"/>
        <v>373</v>
      </c>
      <c r="JS81" s="112">
        <f t="shared" si="134"/>
        <v>373</v>
      </c>
      <c r="JT81" s="112">
        <f t="shared" si="134"/>
        <v>373</v>
      </c>
      <c r="JU81" s="112">
        <f t="shared" si="134"/>
        <v>373</v>
      </c>
      <c r="JV81" s="112">
        <f t="shared" si="134"/>
        <v>373</v>
      </c>
      <c r="JW81" s="112">
        <f t="shared" si="134"/>
        <v>373</v>
      </c>
      <c r="JX81" s="112">
        <f t="shared" si="134"/>
        <v>373</v>
      </c>
      <c r="JY81" s="112">
        <f t="shared" si="134"/>
        <v>373</v>
      </c>
      <c r="JZ81" s="112">
        <f t="shared" si="134"/>
        <v>373</v>
      </c>
      <c r="KA81" s="112">
        <f t="shared" si="134"/>
        <v>373</v>
      </c>
      <c r="KB81" s="112">
        <f t="shared" si="134"/>
        <v>373</v>
      </c>
      <c r="KC81" s="112">
        <f t="shared" si="134"/>
        <v>373</v>
      </c>
      <c r="KD81" s="112">
        <f t="shared" si="134"/>
        <v>373</v>
      </c>
      <c r="KE81" s="112">
        <f t="shared" si="134"/>
        <v>373</v>
      </c>
      <c r="KF81" s="112">
        <f t="shared" si="134"/>
        <v>373</v>
      </c>
      <c r="KG81" s="112">
        <f t="shared" si="134"/>
        <v>373</v>
      </c>
      <c r="KH81" s="112">
        <f t="shared" si="134"/>
        <v>373</v>
      </c>
      <c r="KI81" s="112">
        <f t="shared" si="134"/>
        <v>373</v>
      </c>
      <c r="KJ81" s="112">
        <f t="shared" si="134"/>
        <v>373</v>
      </c>
      <c r="KK81" s="112">
        <f t="shared" si="134"/>
        <v>373</v>
      </c>
      <c r="KL81" s="112">
        <f t="shared" si="134"/>
        <v>373</v>
      </c>
      <c r="KM81" s="112">
        <f t="shared" si="134"/>
        <v>373</v>
      </c>
      <c r="KN81" s="112">
        <f t="shared" si="134"/>
        <v>373</v>
      </c>
      <c r="KO81" s="112">
        <f t="shared" si="134"/>
        <v>373</v>
      </c>
      <c r="KP81" s="112">
        <f t="shared" si="134"/>
        <v>373</v>
      </c>
      <c r="KQ81" s="112">
        <f t="shared" si="134"/>
        <v>373</v>
      </c>
      <c r="KR81" s="112">
        <f t="shared" si="134"/>
        <v>373</v>
      </c>
      <c r="KS81" s="112">
        <f t="shared" si="134"/>
        <v>373</v>
      </c>
      <c r="KT81" s="112">
        <f t="shared" si="134"/>
        <v>373</v>
      </c>
      <c r="KU81" s="112">
        <f t="shared" si="134"/>
        <v>373</v>
      </c>
      <c r="KV81" s="112">
        <f t="shared" si="134"/>
        <v>373</v>
      </c>
      <c r="KW81" s="112">
        <f t="shared" si="134"/>
        <v>373</v>
      </c>
      <c r="KX81" s="112">
        <f t="shared" si="134"/>
        <v>373</v>
      </c>
      <c r="KY81" s="112">
        <f t="shared" si="134"/>
        <v>373</v>
      </c>
      <c r="KZ81" s="112">
        <f t="shared" si="134"/>
        <v>373</v>
      </c>
      <c r="LA81" s="112">
        <f t="shared" si="134"/>
        <v>373</v>
      </c>
      <c r="LB81" s="112">
        <f t="shared" si="134"/>
        <v>373</v>
      </c>
      <c r="LC81" s="112">
        <f t="shared" si="134"/>
        <v>373</v>
      </c>
      <c r="LD81" s="112">
        <f t="shared" si="134"/>
        <v>373</v>
      </c>
      <c r="LE81" s="112">
        <f t="shared" si="134"/>
        <v>373</v>
      </c>
      <c r="LF81" s="112">
        <f t="shared" si="134"/>
        <v>373</v>
      </c>
      <c r="LG81" s="112">
        <f t="shared" si="134"/>
        <v>373</v>
      </c>
      <c r="LH81" s="112">
        <f t="shared" si="134"/>
        <v>373</v>
      </c>
      <c r="LI81" s="112">
        <f t="shared" si="134"/>
        <v>373</v>
      </c>
      <c r="LJ81" s="112">
        <f t="shared" si="134"/>
        <v>373</v>
      </c>
      <c r="LK81" s="112">
        <f t="shared" si="134"/>
        <v>373</v>
      </c>
      <c r="LL81" s="112">
        <f t="shared" si="134"/>
        <v>373</v>
      </c>
      <c r="LM81" s="112">
        <f t="shared" si="134"/>
        <v>373</v>
      </c>
      <c r="LN81" s="112">
        <f t="shared" si="134"/>
        <v>373</v>
      </c>
      <c r="LO81" s="112">
        <f t="shared" si="134"/>
        <v>373</v>
      </c>
      <c r="LP81" s="112">
        <f t="shared" si="134"/>
        <v>373</v>
      </c>
      <c r="LQ81" s="112">
        <f t="shared" si="134"/>
        <v>373</v>
      </c>
      <c r="LR81" s="112">
        <f t="shared" si="134"/>
        <v>373</v>
      </c>
      <c r="LS81" s="112">
        <f t="shared" si="134"/>
        <v>373</v>
      </c>
      <c r="LT81" s="112">
        <f t="shared" si="134"/>
        <v>373</v>
      </c>
      <c r="LU81" s="112">
        <f t="shared" si="134"/>
        <v>373</v>
      </c>
      <c r="LV81" s="112">
        <f t="shared" si="134"/>
        <v>373</v>
      </c>
      <c r="LW81" s="112">
        <f t="shared" si="134"/>
        <v>373</v>
      </c>
      <c r="LX81" s="112">
        <f t="shared" si="134"/>
        <v>373</v>
      </c>
      <c r="LY81" s="112">
        <f t="shared" si="134"/>
        <v>373</v>
      </c>
      <c r="LZ81" s="112">
        <f t="shared" si="134"/>
        <v>373</v>
      </c>
      <c r="MA81" s="112">
        <f t="shared" ref="MA81:NT81" si="135">+$I$81-MA$24</f>
        <v>373</v>
      </c>
      <c r="MB81" s="112">
        <f t="shared" si="135"/>
        <v>373</v>
      </c>
      <c r="MC81" s="112">
        <f t="shared" si="135"/>
        <v>373</v>
      </c>
      <c r="MD81" s="112">
        <f t="shared" si="135"/>
        <v>373</v>
      </c>
      <c r="ME81" s="112">
        <f t="shared" si="135"/>
        <v>373</v>
      </c>
      <c r="MF81" s="112">
        <f t="shared" si="135"/>
        <v>373</v>
      </c>
      <c r="MG81" s="112">
        <f t="shared" si="135"/>
        <v>373</v>
      </c>
      <c r="MH81" s="112">
        <f t="shared" si="135"/>
        <v>373</v>
      </c>
      <c r="MI81" s="112">
        <f t="shared" si="135"/>
        <v>373</v>
      </c>
      <c r="MJ81" s="112">
        <f t="shared" si="135"/>
        <v>373</v>
      </c>
      <c r="MK81" s="112">
        <f t="shared" si="135"/>
        <v>373</v>
      </c>
      <c r="ML81" s="112">
        <f t="shared" si="135"/>
        <v>373</v>
      </c>
      <c r="MM81" s="112">
        <f t="shared" si="135"/>
        <v>373</v>
      </c>
      <c r="MN81" s="112">
        <f t="shared" si="135"/>
        <v>373</v>
      </c>
      <c r="MO81" s="112">
        <f t="shared" si="135"/>
        <v>373</v>
      </c>
      <c r="MP81" s="112">
        <f t="shared" si="135"/>
        <v>373</v>
      </c>
      <c r="MQ81" s="112">
        <f t="shared" si="135"/>
        <v>373</v>
      </c>
      <c r="MR81" s="112">
        <f t="shared" si="135"/>
        <v>373</v>
      </c>
      <c r="MS81" s="112">
        <f t="shared" si="135"/>
        <v>373</v>
      </c>
      <c r="MT81" s="112">
        <f t="shared" si="135"/>
        <v>373</v>
      </c>
      <c r="MU81" s="112">
        <f t="shared" si="135"/>
        <v>373</v>
      </c>
      <c r="MV81" s="112">
        <f t="shared" si="135"/>
        <v>373</v>
      </c>
      <c r="MW81" s="112">
        <f t="shared" si="135"/>
        <v>373</v>
      </c>
      <c r="MX81" s="112">
        <f t="shared" si="135"/>
        <v>373</v>
      </c>
      <c r="MY81" s="112">
        <f t="shared" si="135"/>
        <v>373</v>
      </c>
      <c r="MZ81" s="112">
        <f t="shared" si="135"/>
        <v>373</v>
      </c>
      <c r="NA81" s="112">
        <f t="shared" si="135"/>
        <v>373</v>
      </c>
      <c r="NB81" s="112">
        <f t="shared" si="135"/>
        <v>373</v>
      </c>
      <c r="NC81" s="112">
        <f t="shared" si="135"/>
        <v>373</v>
      </c>
      <c r="ND81" s="112">
        <f t="shared" si="135"/>
        <v>373</v>
      </c>
      <c r="NE81" s="112">
        <f t="shared" si="135"/>
        <v>373</v>
      </c>
      <c r="NF81" s="112">
        <f t="shared" si="135"/>
        <v>373</v>
      </c>
      <c r="NG81" s="112">
        <f t="shared" si="135"/>
        <v>373</v>
      </c>
      <c r="NH81" s="112">
        <f t="shared" si="135"/>
        <v>373</v>
      </c>
      <c r="NI81" s="112">
        <f t="shared" si="135"/>
        <v>373</v>
      </c>
      <c r="NJ81" s="112">
        <f t="shared" si="135"/>
        <v>373</v>
      </c>
      <c r="NK81" s="112">
        <f t="shared" si="135"/>
        <v>373</v>
      </c>
      <c r="NL81" s="112">
        <f t="shared" si="135"/>
        <v>373</v>
      </c>
      <c r="NM81" s="112">
        <f t="shared" si="135"/>
        <v>373</v>
      </c>
      <c r="NN81" s="112">
        <f t="shared" si="135"/>
        <v>373</v>
      </c>
      <c r="NO81" s="112">
        <f t="shared" si="135"/>
        <v>373</v>
      </c>
      <c r="NP81" s="112">
        <f t="shared" si="135"/>
        <v>373</v>
      </c>
      <c r="NQ81" s="112">
        <f t="shared" si="135"/>
        <v>373</v>
      </c>
      <c r="NR81" s="112">
        <f t="shared" si="135"/>
        <v>373</v>
      </c>
      <c r="NS81" s="112">
        <f t="shared" si="135"/>
        <v>373</v>
      </c>
      <c r="NT81" s="113">
        <f t="shared" si="135"/>
        <v>373</v>
      </c>
    </row>
    <row r="82" spans="1:384" x14ac:dyDescent="0.6">
      <c r="A82" s="141" t="s">
        <v>71</v>
      </c>
      <c r="B82" s="301"/>
      <c r="C82" s="322"/>
      <c r="D82" s="52" t="s">
        <v>16</v>
      </c>
      <c r="E82" s="47">
        <v>17</v>
      </c>
      <c r="F82" s="276"/>
      <c r="G82" s="47">
        <v>24</v>
      </c>
      <c r="H82" s="46">
        <v>666</v>
      </c>
      <c r="I82" s="6">
        <v>250</v>
      </c>
      <c r="J82" s="12">
        <v>34</v>
      </c>
      <c r="K82" s="4">
        <v>34</v>
      </c>
      <c r="L82" s="4">
        <v>188</v>
      </c>
      <c r="M82" s="4">
        <v>0</v>
      </c>
      <c r="N82" s="4">
        <v>0</v>
      </c>
      <c r="O82" s="4">
        <v>0</v>
      </c>
      <c r="P82" s="33">
        <v>0</v>
      </c>
      <c r="Q82" s="34">
        <v>0</v>
      </c>
      <c r="R82" s="7"/>
      <c r="S82" s="36">
        <f t="shared" ref="S82:CD82" si="136">+$I$82-S$25</f>
        <v>86</v>
      </c>
      <c r="T82" s="37">
        <f t="shared" si="136"/>
        <v>86</v>
      </c>
      <c r="U82" s="37">
        <f t="shared" si="136"/>
        <v>105</v>
      </c>
      <c r="V82" s="37">
        <f t="shared" si="136"/>
        <v>64</v>
      </c>
      <c r="W82" s="37">
        <f t="shared" si="136"/>
        <v>59</v>
      </c>
      <c r="X82" s="37">
        <f t="shared" si="136"/>
        <v>67</v>
      </c>
      <c r="Y82" s="37">
        <f t="shared" si="136"/>
        <v>75</v>
      </c>
      <c r="Z82" s="37">
        <f t="shared" si="136"/>
        <v>75</v>
      </c>
      <c r="AA82" s="37">
        <f t="shared" si="136"/>
        <v>76</v>
      </c>
      <c r="AB82" s="37">
        <f t="shared" si="136"/>
        <v>72</v>
      </c>
      <c r="AC82" s="37">
        <f t="shared" si="136"/>
        <v>78</v>
      </c>
      <c r="AD82" s="37">
        <f t="shared" si="136"/>
        <v>77</v>
      </c>
      <c r="AE82" s="37">
        <f t="shared" si="136"/>
        <v>75</v>
      </c>
      <c r="AF82" s="37">
        <f t="shared" si="136"/>
        <v>77</v>
      </c>
      <c r="AG82" s="37">
        <f t="shared" si="136"/>
        <v>77</v>
      </c>
      <c r="AH82" s="37">
        <f t="shared" si="136"/>
        <v>78</v>
      </c>
      <c r="AI82" s="37">
        <f t="shared" si="136"/>
        <v>76</v>
      </c>
      <c r="AJ82" s="37">
        <f t="shared" si="136"/>
        <v>60</v>
      </c>
      <c r="AK82" s="37">
        <f t="shared" si="136"/>
        <v>40</v>
      </c>
      <c r="AL82" s="37">
        <f t="shared" si="136"/>
        <v>43</v>
      </c>
      <c r="AM82" s="37">
        <f t="shared" si="136"/>
        <v>50</v>
      </c>
      <c r="AN82" s="37">
        <f t="shared" si="136"/>
        <v>50</v>
      </c>
      <c r="AO82" s="37">
        <f t="shared" si="136"/>
        <v>87</v>
      </c>
      <c r="AP82" s="37">
        <f t="shared" si="136"/>
        <v>87</v>
      </c>
      <c r="AQ82" s="37">
        <f t="shared" si="136"/>
        <v>82</v>
      </c>
      <c r="AR82" s="37">
        <f t="shared" si="136"/>
        <v>82</v>
      </c>
      <c r="AS82" s="37">
        <f t="shared" si="136"/>
        <v>84</v>
      </c>
      <c r="AT82" s="37">
        <f t="shared" si="136"/>
        <v>85</v>
      </c>
      <c r="AU82" s="37">
        <f t="shared" si="136"/>
        <v>85</v>
      </c>
      <c r="AV82" s="37">
        <f t="shared" si="136"/>
        <v>85</v>
      </c>
      <c r="AW82" s="37">
        <f t="shared" si="136"/>
        <v>80</v>
      </c>
      <c r="AX82" s="37">
        <f t="shared" si="136"/>
        <v>81</v>
      </c>
      <c r="AY82" s="37">
        <f t="shared" si="136"/>
        <v>79</v>
      </c>
      <c r="AZ82" s="37">
        <f t="shared" si="136"/>
        <v>80</v>
      </c>
      <c r="BA82" s="37">
        <f t="shared" si="136"/>
        <v>80</v>
      </c>
      <c r="BB82" s="37">
        <f t="shared" si="136"/>
        <v>80</v>
      </c>
      <c r="BC82" s="37">
        <f t="shared" si="136"/>
        <v>78</v>
      </c>
      <c r="BD82" s="37">
        <f t="shared" si="136"/>
        <v>78</v>
      </c>
      <c r="BE82" s="37">
        <f t="shared" si="136"/>
        <v>76</v>
      </c>
      <c r="BF82" s="37">
        <f t="shared" si="136"/>
        <v>77</v>
      </c>
      <c r="BG82" s="37">
        <f t="shared" si="136"/>
        <v>78</v>
      </c>
      <c r="BH82" s="37">
        <f t="shared" si="136"/>
        <v>78</v>
      </c>
      <c r="BI82" s="37">
        <f t="shared" si="136"/>
        <v>78</v>
      </c>
      <c r="BJ82" s="37">
        <f t="shared" si="136"/>
        <v>78</v>
      </c>
      <c r="BK82" s="37">
        <f t="shared" si="136"/>
        <v>78</v>
      </c>
      <c r="BL82" s="37">
        <f t="shared" si="136"/>
        <v>77</v>
      </c>
      <c r="BM82" s="37">
        <f t="shared" si="136"/>
        <v>76</v>
      </c>
      <c r="BN82" s="37">
        <f t="shared" si="136"/>
        <v>67</v>
      </c>
      <c r="BO82" s="37">
        <f t="shared" si="136"/>
        <v>68</v>
      </c>
      <c r="BP82" s="37">
        <f t="shared" si="136"/>
        <v>68</v>
      </c>
      <c r="BQ82" s="37">
        <f t="shared" si="136"/>
        <v>68</v>
      </c>
      <c r="BR82" s="37">
        <f t="shared" si="136"/>
        <v>68</v>
      </c>
      <c r="BS82" s="37">
        <f t="shared" si="136"/>
        <v>71</v>
      </c>
      <c r="BT82" s="37">
        <f t="shared" si="136"/>
        <v>72</v>
      </c>
      <c r="BU82" s="37">
        <f t="shared" si="136"/>
        <v>72</v>
      </c>
      <c r="BV82" s="37">
        <f t="shared" si="136"/>
        <v>75</v>
      </c>
      <c r="BW82" s="37">
        <f t="shared" si="136"/>
        <v>75</v>
      </c>
      <c r="BX82" s="37">
        <f t="shared" si="136"/>
        <v>69</v>
      </c>
      <c r="BY82" s="37">
        <f t="shared" si="136"/>
        <v>69</v>
      </c>
      <c r="BZ82" s="37">
        <f t="shared" si="136"/>
        <v>70</v>
      </c>
      <c r="CA82" s="37">
        <f t="shared" si="136"/>
        <v>70</v>
      </c>
      <c r="CB82" s="37">
        <f t="shared" si="136"/>
        <v>73</v>
      </c>
      <c r="CC82" s="37">
        <f t="shared" si="136"/>
        <v>74</v>
      </c>
      <c r="CD82" s="37">
        <f t="shared" si="136"/>
        <v>74</v>
      </c>
      <c r="CE82" s="37">
        <f t="shared" ref="CE82:EP82" si="137">+$I$82-CE$25</f>
        <v>74</v>
      </c>
      <c r="CF82" s="37">
        <f t="shared" si="137"/>
        <v>73</v>
      </c>
      <c r="CG82" s="37">
        <f t="shared" si="137"/>
        <v>73</v>
      </c>
      <c r="CH82" s="37">
        <f t="shared" si="137"/>
        <v>73</v>
      </c>
      <c r="CI82" s="37">
        <f t="shared" si="137"/>
        <v>75</v>
      </c>
      <c r="CJ82" s="37">
        <f t="shared" si="137"/>
        <v>77</v>
      </c>
      <c r="CK82" s="37">
        <f t="shared" si="137"/>
        <v>77</v>
      </c>
      <c r="CL82" s="37">
        <f t="shared" si="137"/>
        <v>72</v>
      </c>
      <c r="CM82" s="37">
        <f t="shared" si="137"/>
        <v>72</v>
      </c>
      <c r="CN82" s="37">
        <f t="shared" si="137"/>
        <v>63</v>
      </c>
      <c r="CO82" s="37">
        <f t="shared" si="137"/>
        <v>64</v>
      </c>
      <c r="CP82" s="37">
        <f t="shared" si="137"/>
        <v>63</v>
      </c>
      <c r="CQ82" s="37">
        <f t="shared" si="137"/>
        <v>63</v>
      </c>
      <c r="CR82" s="37">
        <f t="shared" si="137"/>
        <v>63</v>
      </c>
      <c r="CS82" s="37">
        <f t="shared" si="137"/>
        <v>63</v>
      </c>
      <c r="CT82" s="37">
        <f t="shared" si="137"/>
        <v>64</v>
      </c>
      <c r="CU82" s="37">
        <f t="shared" si="137"/>
        <v>65</v>
      </c>
      <c r="CV82" s="37">
        <f t="shared" si="137"/>
        <v>63</v>
      </c>
      <c r="CW82" s="37">
        <f t="shared" si="137"/>
        <v>61</v>
      </c>
      <c r="CX82" s="37">
        <f t="shared" si="137"/>
        <v>62</v>
      </c>
      <c r="CY82" s="37">
        <f t="shared" si="137"/>
        <v>62</v>
      </c>
      <c r="CZ82" s="37">
        <f t="shared" si="137"/>
        <v>62</v>
      </c>
      <c r="DA82" s="37">
        <f t="shared" si="137"/>
        <v>62</v>
      </c>
      <c r="DB82" s="37">
        <f t="shared" si="137"/>
        <v>63</v>
      </c>
      <c r="DC82" s="37">
        <f t="shared" si="137"/>
        <v>57</v>
      </c>
      <c r="DD82" s="37">
        <f t="shared" si="137"/>
        <v>57</v>
      </c>
      <c r="DE82" s="37">
        <f t="shared" si="137"/>
        <v>57</v>
      </c>
      <c r="DF82" s="37">
        <f t="shared" si="137"/>
        <v>57</v>
      </c>
      <c r="DG82" s="37">
        <f t="shared" si="137"/>
        <v>57</v>
      </c>
      <c r="DH82" s="37">
        <f t="shared" si="137"/>
        <v>67</v>
      </c>
      <c r="DI82" s="37">
        <f t="shared" si="137"/>
        <v>67</v>
      </c>
      <c r="DJ82" s="37">
        <f t="shared" si="137"/>
        <v>67</v>
      </c>
      <c r="DK82" s="37">
        <f t="shared" si="137"/>
        <v>71</v>
      </c>
      <c r="DL82" s="37">
        <f t="shared" si="137"/>
        <v>73</v>
      </c>
      <c r="DM82" s="37">
        <f t="shared" si="137"/>
        <v>73</v>
      </c>
      <c r="DN82" s="37">
        <f t="shared" si="137"/>
        <v>68</v>
      </c>
      <c r="DO82" s="37">
        <f t="shared" si="137"/>
        <v>68</v>
      </c>
      <c r="DP82" s="37">
        <f t="shared" si="137"/>
        <v>68</v>
      </c>
      <c r="DQ82" s="37">
        <f t="shared" si="137"/>
        <v>69</v>
      </c>
      <c r="DR82" s="37">
        <f t="shared" si="137"/>
        <v>69</v>
      </c>
      <c r="DS82" s="37">
        <f t="shared" si="137"/>
        <v>72</v>
      </c>
      <c r="DT82" s="37">
        <f t="shared" si="137"/>
        <v>72</v>
      </c>
      <c r="DU82" s="37">
        <f t="shared" si="137"/>
        <v>60</v>
      </c>
      <c r="DV82" s="37">
        <f t="shared" si="137"/>
        <v>52</v>
      </c>
      <c r="DW82" s="37">
        <f t="shared" si="137"/>
        <v>52</v>
      </c>
      <c r="DX82" s="37">
        <f t="shared" si="137"/>
        <v>53</v>
      </c>
      <c r="DY82" s="37">
        <f t="shared" si="137"/>
        <v>55</v>
      </c>
      <c r="DZ82" s="37">
        <f t="shared" si="137"/>
        <v>59</v>
      </c>
      <c r="EA82" s="37">
        <f t="shared" si="137"/>
        <v>59</v>
      </c>
      <c r="EB82" s="37">
        <f t="shared" si="137"/>
        <v>60</v>
      </c>
      <c r="EC82" s="37">
        <f t="shared" si="137"/>
        <v>61</v>
      </c>
      <c r="ED82" s="37">
        <f t="shared" si="137"/>
        <v>64</v>
      </c>
      <c r="EE82" s="37">
        <f t="shared" si="137"/>
        <v>66</v>
      </c>
      <c r="EF82" s="37">
        <f t="shared" si="137"/>
        <v>70</v>
      </c>
      <c r="EG82" s="37">
        <f t="shared" si="137"/>
        <v>76</v>
      </c>
      <c r="EH82" s="37">
        <f t="shared" si="137"/>
        <v>76</v>
      </c>
      <c r="EI82" s="37">
        <f t="shared" si="137"/>
        <v>79</v>
      </c>
      <c r="EJ82" s="37">
        <f t="shared" si="137"/>
        <v>69</v>
      </c>
      <c r="EK82" s="37">
        <f t="shared" si="137"/>
        <v>83</v>
      </c>
      <c r="EL82" s="37">
        <f t="shared" si="137"/>
        <v>70</v>
      </c>
      <c r="EM82" s="37">
        <f t="shared" si="137"/>
        <v>80</v>
      </c>
      <c r="EN82" s="37">
        <f t="shared" si="137"/>
        <v>80</v>
      </c>
      <c r="EO82" s="37">
        <f t="shared" si="137"/>
        <v>80</v>
      </c>
      <c r="EP82" s="37">
        <f t="shared" si="137"/>
        <v>79</v>
      </c>
      <c r="EQ82" s="37">
        <f t="shared" ref="EQ82:HB82" si="138">+$I$82-EQ$25</f>
        <v>81</v>
      </c>
      <c r="ER82" s="37">
        <f t="shared" si="138"/>
        <v>76</v>
      </c>
      <c r="ES82" s="37">
        <f t="shared" si="138"/>
        <v>73</v>
      </c>
      <c r="ET82" s="37">
        <f t="shared" si="138"/>
        <v>76</v>
      </c>
      <c r="EU82" s="37">
        <f t="shared" si="138"/>
        <v>76</v>
      </c>
      <c r="EV82" s="37">
        <f t="shared" si="138"/>
        <v>76</v>
      </c>
      <c r="EW82" s="37">
        <f t="shared" si="138"/>
        <v>79</v>
      </c>
      <c r="EX82" s="37">
        <f t="shared" si="138"/>
        <v>79</v>
      </c>
      <c r="EY82" s="37">
        <f t="shared" si="138"/>
        <v>94</v>
      </c>
      <c r="EZ82" s="37">
        <f t="shared" si="138"/>
        <v>99</v>
      </c>
      <c r="FA82" s="37">
        <f t="shared" si="138"/>
        <v>98</v>
      </c>
      <c r="FB82" s="37">
        <f t="shared" si="138"/>
        <v>98</v>
      </c>
      <c r="FC82" s="37">
        <f t="shared" si="138"/>
        <v>98</v>
      </c>
      <c r="FD82" s="37">
        <f t="shared" si="138"/>
        <v>87</v>
      </c>
      <c r="FE82" s="37">
        <f t="shared" si="138"/>
        <v>87</v>
      </c>
      <c r="FF82" s="37">
        <f t="shared" si="138"/>
        <v>87</v>
      </c>
      <c r="FG82" s="37">
        <f t="shared" si="138"/>
        <v>87</v>
      </c>
      <c r="FH82" s="37">
        <f t="shared" si="138"/>
        <v>88</v>
      </c>
      <c r="FI82" s="37">
        <f t="shared" si="138"/>
        <v>90</v>
      </c>
      <c r="FJ82" s="37">
        <f t="shared" si="138"/>
        <v>90</v>
      </c>
      <c r="FK82" s="37">
        <f t="shared" si="138"/>
        <v>94</v>
      </c>
      <c r="FL82" s="37">
        <f t="shared" si="138"/>
        <v>95</v>
      </c>
      <c r="FM82" s="37">
        <f t="shared" si="138"/>
        <v>95</v>
      </c>
      <c r="FN82" s="37">
        <f t="shared" si="138"/>
        <v>96</v>
      </c>
      <c r="FO82" s="37">
        <f t="shared" si="138"/>
        <v>101</v>
      </c>
      <c r="FP82" s="37">
        <f t="shared" si="138"/>
        <v>103</v>
      </c>
      <c r="FQ82" s="37">
        <f t="shared" si="138"/>
        <v>103</v>
      </c>
      <c r="FR82" s="37">
        <f t="shared" si="138"/>
        <v>82</v>
      </c>
      <c r="FS82" s="37">
        <f t="shared" si="138"/>
        <v>86</v>
      </c>
      <c r="FT82" s="37">
        <f t="shared" si="138"/>
        <v>87</v>
      </c>
      <c r="FU82" s="37">
        <f t="shared" si="138"/>
        <v>87</v>
      </c>
      <c r="FV82" s="37">
        <f t="shared" si="138"/>
        <v>90</v>
      </c>
      <c r="FW82" s="37">
        <f t="shared" si="138"/>
        <v>90</v>
      </c>
      <c r="FX82" s="37">
        <f t="shared" si="138"/>
        <v>90</v>
      </c>
      <c r="FY82" s="37">
        <f t="shared" si="138"/>
        <v>92</v>
      </c>
      <c r="FZ82" s="37">
        <f t="shared" si="138"/>
        <v>92</v>
      </c>
      <c r="GA82" s="37">
        <f t="shared" si="138"/>
        <v>88</v>
      </c>
      <c r="GB82" s="37">
        <f t="shared" si="138"/>
        <v>86</v>
      </c>
      <c r="GC82" s="37">
        <f t="shared" si="138"/>
        <v>94</v>
      </c>
      <c r="GD82" s="37">
        <f t="shared" si="138"/>
        <v>100</v>
      </c>
      <c r="GE82" s="37">
        <f t="shared" si="138"/>
        <v>100</v>
      </c>
      <c r="GF82" s="37">
        <f t="shared" si="138"/>
        <v>93</v>
      </c>
      <c r="GG82" s="37">
        <f t="shared" si="138"/>
        <v>91</v>
      </c>
      <c r="GH82" s="37">
        <f t="shared" si="138"/>
        <v>81</v>
      </c>
      <c r="GI82" s="37">
        <f t="shared" si="138"/>
        <v>80</v>
      </c>
      <c r="GJ82" s="37">
        <f t="shared" si="138"/>
        <v>82</v>
      </c>
      <c r="GK82" s="37">
        <f t="shared" si="138"/>
        <v>83</v>
      </c>
      <c r="GL82" s="37">
        <f t="shared" si="138"/>
        <v>83</v>
      </c>
      <c r="GM82" s="37">
        <f t="shared" si="138"/>
        <v>82</v>
      </c>
      <c r="GN82" s="37">
        <f t="shared" si="138"/>
        <v>82</v>
      </c>
      <c r="GO82" s="37">
        <f t="shared" si="138"/>
        <v>70</v>
      </c>
      <c r="GP82" s="37">
        <f t="shared" si="138"/>
        <v>70</v>
      </c>
      <c r="GQ82" s="37">
        <f t="shared" si="138"/>
        <v>78</v>
      </c>
      <c r="GR82" s="37">
        <f t="shared" si="138"/>
        <v>78</v>
      </c>
      <c r="GS82" s="37">
        <f t="shared" si="138"/>
        <v>78</v>
      </c>
      <c r="GT82" s="37">
        <f t="shared" si="138"/>
        <v>79</v>
      </c>
      <c r="GU82" s="37">
        <f t="shared" si="138"/>
        <v>79</v>
      </c>
      <c r="GV82" s="37">
        <f t="shared" si="138"/>
        <v>67</v>
      </c>
      <c r="GW82" s="37">
        <f t="shared" si="138"/>
        <v>62</v>
      </c>
      <c r="GX82" s="37">
        <f t="shared" si="138"/>
        <v>76</v>
      </c>
      <c r="GY82" s="37">
        <f t="shared" si="138"/>
        <v>77</v>
      </c>
      <c r="GZ82" s="37">
        <f t="shared" si="138"/>
        <v>77</v>
      </c>
      <c r="HA82" s="37">
        <f t="shared" si="138"/>
        <v>78</v>
      </c>
      <c r="HB82" s="37">
        <f t="shared" si="138"/>
        <v>77</v>
      </c>
      <c r="HC82" s="37">
        <f t="shared" ref="HC82:JN82" si="139">+$I$82-HC$25</f>
        <v>76</v>
      </c>
      <c r="HD82" s="37">
        <f t="shared" si="139"/>
        <v>76</v>
      </c>
      <c r="HE82" s="37">
        <f t="shared" si="139"/>
        <v>77</v>
      </c>
      <c r="HF82" s="37">
        <f t="shared" si="139"/>
        <v>79</v>
      </c>
      <c r="HG82" s="37">
        <f t="shared" si="139"/>
        <v>79</v>
      </c>
      <c r="HH82" s="37">
        <f t="shared" si="139"/>
        <v>87</v>
      </c>
      <c r="HI82" s="37">
        <f t="shared" si="139"/>
        <v>76</v>
      </c>
      <c r="HJ82" s="37">
        <f t="shared" si="139"/>
        <v>47</v>
      </c>
      <c r="HK82" s="37">
        <f t="shared" si="139"/>
        <v>47</v>
      </c>
      <c r="HL82" s="37">
        <f t="shared" si="139"/>
        <v>51</v>
      </c>
      <c r="HM82" s="37">
        <f t="shared" si="139"/>
        <v>52</v>
      </c>
      <c r="HN82" s="37">
        <f t="shared" si="139"/>
        <v>52</v>
      </c>
      <c r="HO82" s="37">
        <f t="shared" si="139"/>
        <v>52</v>
      </c>
      <c r="HP82" s="37">
        <f t="shared" si="139"/>
        <v>52</v>
      </c>
      <c r="HQ82" s="37">
        <f t="shared" si="139"/>
        <v>55</v>
      </c>
      <c r="HR82" s="37">
        <f t="shared" si="139"/>
        <v>57</v>
      </c>
      <c r="HS82" s="37">
        <f t="shared" si="139"/>
        <v>56</v>
      </c>
      <c r="HT82" s="37">
        <f t="shared" si="139"/>
        <v>56</v>
      </c>
      <c r="HU82" s="37">
        <f t="shared" si="139"/>
        <v>56</v>
      </c>
      <c r="HV82" s="37">
        <f t="shared" si="139"/>
        <v>57</v>
      </c>
      <c r="HW82" s="37">
        <f t="shared" si="139"/>
        <v>68</v>
      </c>
      <c r="HX82" s="37">
        <f t="shared" si="139"/>
        <v>44</v>
      </c>
      <c r="HY82" s="37">
        <f t="shared" si="139"/>
        <v>25</v>
      </c>
      <c r="HZ82" s="37">
        <f t="shared" si="139"/>
        <v>25</v>
      </c>
      <c r="IA82" s="37">
        <f t="shared" si="139"/>
        <v>25</v>
      </c>
      <c r="IB82" s="37">
        <f t="shared" si="139"/>
        <v>25</v>
      </c>
      <c r="IC82" s="37">
        <f t="shared" si="139"/>
        <v>18</v>
      </c>
      <c r="ID82" s="37">
        <f t="shared" si="139"/>
        <v>14</v>
      </c>
      <c r="IE82" s="37">
        <f t="shared" si="139"/>
        <v>15</v>
      </c>
      <c r="IF82" s="37">
        <f t="shared" si="139"/>
        <v>10</v>
      </c>
      <c r="IG82" s="37">
        <f t="shared" si="139"/>
        <v>10</v>
      </c>
      <c r="IH82" s="37">
        <f t="shared" si="139"/>
        <v>10</v>
      </c>
      <c r="II82" s="37">
        <f t="shared" si="139"/>
        <v>10</v>
      </c>
      <c r="IJ82" s="37">
        <f t="shared" si="139"/>
        <v>9</v>
      </c>
      <c r="IK82" s="37">
        <f t="shared" si="139"/>
        <v>10</v>
      </c>
      <c r="IL82" s="37">
        <f t="shared" si="139"/>
        <v>250</v>
      </c>
      <c r="IM82" s="37">
        <f t="shared" si="139"/>
        <v>250</v>
      </c>
      <c r="IN82" s="37">
        <f t="shared" si="139"/>
        <v>250</v>
      </c>
      <c r="IO82" s="37">
        <f t="shared" si="139"/>
        <v>250</v>
      </c>
      <c r="IP82" s="37">
        <f t="shared" si="139"/>
        <v>250</v>
      </c>
      <c r="IQ82" s="37">
        <f t="shared" si="139"/>
        <v>250</v>
      </c>
      <c r="IR82" s="37">
        <f t="shared" si="139"/>
        <v>250</v>
      </c>
      <c r="IS82" s="37">
        <f t="shared" si="139"/>
        <v>250</v>
      </c>
      <c r="IT82" s="37">
        <f t="shared" si="139"/>
        <v>250</v>
      </c>
      <c r="IU82" s="37">
        <f t="shared" si="139"/>
        <v>250</v>
      </c>
      <c r="IV82" s="37">
        <f t="shared" si="139"/>
        <v>250</v>
      </c>
      <c r="IW82" s="37">
        <f t="shared" si="139"/>
        <v>250</v>
      </c>
      <c r="IX82" s="37">
        <f t="shared" si="139"/>
        <v>250</v>
      </c>
      <c r="IY82" s="37">
        <f t="shared" si="139"/>
        <v>250</v>
      </c>
      <c r="IZ82" s="37">
        <f t="shared" si="139"/>
        <v>250</v>
      </c>
      <c r="JA82" s="37">
        <f t="shared" si="139"/>
        <v>250</v>
      </c>
      <c r="JB82" s="37">
        <f t="shared" si="139"/>
        <v>250</v>
      </c>
      <c r="JC82" s="37">
        <f t="shared" si="139"/>
        <v>250</v>
      </c>
      <c r="JD82" s="37">
        <f t="shared" si="139"/>
        <v>250</v>
      </c>
      <c r="JE82" s="37">
        <f t="shared" si="139"/>
        <v>250</v>
      </c>
      <c r="JF82" s="37">
        <f t="shared" si="139"/>
        <v>250</v>
      </c>
      <c r="JG82" s="37">
        <f t="shared" si="139"/>
        <v>250</v>
      </c>
      <c r="JH82" s="37">
        <f t="shared" si="139"/>
        <v>250</v>
      </c>
      <c r="JI82" s="37">
        <f t="shared" si="139"/>
        <v>250</v>
      </c>
      <c r="JJ82" s="37">
        <f t="shared" si="139"/>
        <v>250</v>
      </c>
      <c r="JK82" s="37">
        <f t="shared" si="139"/>
        <v>250</v>
      </c>
      <c r="JL82" s="37">
        <f t="shared" si="139"/>
        <v>250</v>
      </c>
      <c r="JM82" s="37">
        <f t="shared" si="139"/>
        <v>250</v>
      </c>
      <c r="JN82" s="37">
        <f t="shared" si="139"/>
        <v>250</v>
      </c>
      <c r="JO82" s="37">
        <f t="shared" ref="JO82:LZ82" si="140">+$I$82-JO$25</f>
        <v>250</v>
      </c>
      <c r="JP82" s="37">
        <f t="shared" si="140"/>
        <v>250</v>
      </c>
      <c r="JQ82" s="37">
        <f t="shared" si="140"/>
        <v>250</v>
      </c>
      <c r="JR82" s="37">
        <f t="shared" si="140"/>
        <v>250</v>
      </c>
      <c r="JS82" s="37">
        <f t="shared" si="140"/>
        <v>250</v>
      </c>
      <c r="JT82" s="37">
        <f t="shared" si="140"/>
        <v>250</v>
      </c>
      <c r="JU82" s="37">
        <f t="shared" si="140"/>
        <v>250</v>
      </c>
      <c r="JV82" s="37">
        <f t="shared" si="140"/>
        <v>250</v>
      </c>
      <c r="JW82" s="37">
        <f t="shared" si="140"/>
        <v>250</v>
      </c>
      <c r="JX82" s="37">
        <f t="shared" si="140"/>
        <v>250</v>
      </c>
      <c r="JY82" s="37">
        <f t="shared" si="140"/>
        <v>250</v>
      </c>
      <c r="JZ82" s="37">
        <f t="shared" si="140"/>
        <v>250</v>
      </c>
      <c r="KA82" s="37">
        <f t="shared" si="140"/>
        <v>250</v>
      </c>
      <c r="KB82" s="37">
        <f t="shared" si="140"/>
        <v>250</v>
      </c>
      <c r="KC82" s="37">
        <f t="shared" si="140"/>
        <v>250</v>
      </c>
      <c r="KD82" s="37">
        <f t="shared" si="140"/>
        <v>250</v>
      </c>
      <c r="KE82" s="37">
        <f t="shared" si="140"/>
        <v>250</v>
      </c>
      <c r="KF82" s="37">
        <f t="shared" si="140"/>
        <v>250</v>
      </c>
      <c r="KG82" s="37">
        <f t="shared" si="140"/>
        <v>250</v>
      </c>
      <c r="KH82" s="37">
        <f t="shared" si="140"/>
        <v>250</v>
      </c>
      <c r="KI82" s="37">
        <f t="shared" si="140"/>
        <v>250</v>
      </c>
      <c r="KJ82" s="37">
        <f t="shared" si="140"/>
        <v>250</v>
      </c>
      <c r="KK82" s="37">
        <f t="shared" si="140"/>
        <v>250</v>
      </c>
      <c r="KL82" s="37">
        <f t="shared" si="140"/>
        <v>250</v>
      </c>
      <c r="KM82" s="37">
        <f t="shared" si="140"/>
        <v>250</v>
      </c>
      <c r="KN82" s="37">
        <f t="shared" si="140"/>
        <v>250</v>
      </c>
      <c r="KO82" s="37">
        <f t="shared" si="140"/>
        <v>250</v>
      </c>
      <c r="KP82" s="37">
        <f t="shared" si="140"/>
        <v>250</v>
      </c>
      <c r="KQ82" s="37">
        <f t="shared" si="140"/>
        <v>250</v>
      </c>
      <c r="KR82" s="37">
        <f t="shared" si="140"/>
        <v>250</v>
      </c>
      <c r="KS82" s="37">
        <f t="shared" si="140"/>
        <v>250</v>
      </c>
      <c r="KT82" s="37">
        <f t="shared" si="140"/>
        <v>250</v>
      </c>
      <c r="KU82" s="37">
        <f t="shared" si="140"/>
        <v>250</v>
      </c>
      <c r="KV82" s="37">
        <f t="shared" si="140"/>
        <v>250</v>
      </c>
      <c r="KW82" s="37">
        <f t="shared" si="140"/>
        <v>250</v>
      </c>
      <c r="KX82" s="37">
        <f t="shared" si="140"/>
        <v>250</v>
      </c>
      <c r="KY82" s="37">
        <f t="shared" si="140"/>
        <v>250</v>
      </c>
      <c r="KZ82" s="37">
        <f t="shared" si="140"/>
        <v>250</v>
      </c>
      <c r="LA82" s="37">
        <f t="shared" si="140"/>
        <v>250</v>
      </c>
      <c r="LB82" s="37">
        <f t="shared" si="140"/>
        <v>250</v>
      </c>
      <c r="LC82" s="37">
        <f t="shared" si="140"/>
        <v>250</v>
      </c>
      <c r="LD82" s="37">
        <f t="shared" si="140"/>
        <v>250</v>
      </c>
      <c r="LE82" s="37">
        <f t="shared" si="140"/>
        <v>250</v>
      </c>
      <c r="LF82" s="37">
        <f t="shared" si="140"/>
        <v>250</v>
      </c>
      <c r="LG82" s="37">
        <f t="shared" si="140"/>
        <v>250</v>
      </c>
      <c r="LH82" s="37">
        <f t="shared" si="140"/>
        <v>250</v>
      </c>
      <c r="LI82" s="37">
        <f t="shared" si="140"/>
        <v>250</v>
      </c>
      <c r="LJ82" s="37">
        <f t="shared" si="140"/>
        <v>250</v>
      </c>
      <c r="LK82" s="37">
        <f t="shared" si="140"/>
        <v>250</v>
      </c>
      <c r="LL82" s="37">
        <f t="shared" si="140"/>
        <v>250</v>
      </c>
      <c r="LM82" s="37">
        <f t="shared" si="140"/>
        <v>250</v>
      </c>
      <c r="LN82" s="37">
        <f t="shared" si="140"/>
        <v>250</v>
      </c>
      <c r="LO82" s="37">
        <f t="shared" si="140"/>
        <v>250</v>
      </c>
      <c r="LP82" s="37">
        <f t="shared" si="140"/>
        <v>250</v>
      </c>
      <c r="LQ82" s="37">
        <f t="shared" si="140"/>
        <v>250</v>
      </c>
      <c r="LR82" s="37">
        <f t="shared" si="140"/>
        <v>250</v>
      </c>
      <c r="LS82" s="37">
        <f t="shared" si="140"/>
        <v>250</v>
      </c>
      <c r="LT82" s="37">
        <f t="shared" si="140"/>
        <v>250</v>
      </c>
      <c r="LU82" s="37">
        <f t="shared" si="140"/>
        <v>250</v>
      </c>
      <c r="LV82" s="37">
        <f t="shared" si="140"/>
        <v>250</v>
      </c>
      <c r="LW82" s="37">
        <f t="shared" si="140"/>
        <v>250</v>
      </c>
      <c r="LX82" s="37">
        <f t="shared" si="140"/>
        <v>250</v>
      </c>
      <c r="LY82" s="37">
        <f t="shared" si="140"/>
        <v>250</v>
      </c>
      <c r="LZ82" s="37">
        <f t="shared" si="140"/>
        <v>250</v>
      </c>
      <c r="MA82" s="37">
        <f t="shared" ref="MA82:NT82" si="141">+$I$82-MA$25</f>
        <v>250</v>
      </c>
      <c r="MB82" s="37">
        <f t="shared" si="141"/>
        <v>250</v>
      </c>
      <c r="MC82" s="37">
        <f t="shared" si="141"/>
        <v>250</v>
      </c>
      <c r="MD82" s="37">
        <f t="shared" si="141"/>
        <v>250</v>
      </c>
      <c r="ME82" s="37">
        <f t="shared" si="141"/>
        <v>250</v>
      </c>
      <c r="MF82" s="37">
        <f t="shared" si="141"/>
        <v>250</v>
      </c>
      <c r="MG82" s="37">
        <f t="shared" si="141"/>
        <v>250</v>
      </c>
      <c r="MH82" s="37">
        <f t="shared" si="141"/>
        <v>250</v>
      </c>
      <c r="MI82" s="37">
        <f t="shared" si="141"/>
        <v>250</v>
      </c>
      <c r="MJ82" s="37">
        <f t="shared" si="141"/>
        <v>250</v>
      </c>
      <c r="MK82" s="37">
        <f t="shared" si="141"/>
        <v>250</v>
      </c>
      <c r="ML82" s="37">
        <f t="shared" si="141"/>
        <v>250</v>
      </c>
      <c r="MM82" s="37">
        <f t="shared" si="141"/>
        <v>250</v>
      </c>
      <c r="MN82" s="37">
        <f t="shared" si="141"/>
        <v>250</v>
      </c>
      <c r="MO82" s="37">
        <f t="shared" si="141"/>
        <v>250</v>
      </c>
      <c r="MP82" s="37">
        <f t="shared" si="141"/>
        <v>250</v>
      </c>
      <c r="MQ82" s="37">
        <f t="shared" si="141"/>
        <v>250</v>
      </c>
      <c r="MR82" s="37">
        <f t="shared" si="141"/>
        <v>250</v>
      </c>
      <c r="MS82" s="37">
        <f t="shared" si="141"/>
        <v>250</v>
      </c>
      <c r="MT82" s="37">
        <f t="shared" si="141"/>
        <v>250</v>
      </c>
      <c r="MU82" s="37">
        <f t="shared" si="141"/>
        <v>250</v>
      </c>
      <c r="MV82" s="37">
        <f t="shared" si="141"/>
        <v>250</v>
      </c>
      <c r="MW82" s="37">
        <f t="shared" si="141"/>
        <v>250</v>
      </c>
      <c r="MX82" s="37">
        <f t="shared" si="141"/>
        <v>250</v>
      </c>
      <c r="MY82" s="37">
        <f t="shared" si="141"/>
        <v>250</v>
      </c>
      <c r="MZ82" s="37">
        <f t="shared" si="141"/>
        <v>250</v>
      </c>
      <c r="NA82" s="37">
        <f t="shared" si="141"/>
        <v>250</v>
      </c>
      <c r="NB82" s="37">
        <f t="shared" si="141"/>
        <v>250</v>
      </c>
      <c r="NC82" s="37">
        <f t="shared" si="141"/>
        <v>250</v>
      </c>
      <c r="ND82" s="37">
        <f t="shared" si="141"/>
        <v>250</v>
      </c>
      <c r="NE82" s="37">
        <f t="shared" si="141"/>
        <v>250</v>
      </c>
      <c r="NF82" s="37">
        <f t="shared" si="141"/>
        <v>250</v>
      </c>
      <c r="NG82" s="37">
        <f t="shared" si="141"/>
        <v>250</v>
      </c>
      <c r="NH82" s="37">
        <f t="shared" si="141"/>
        <v>250</v>
      </c>
      <c r="NI82" s="37">
        <f t="shared" si="141"/>
        <v>250</v>
      </c>
      <c r="NJ82" s="37">
        <f t="shared" si="141"/>
        <v>250</v>
      </c>
      <c r="NK82" s="37">
        <f t="shared" si="141"/>
        <v>250</v>
      </c>
      <c r="NL82" s="37">
        <f t="shared" si="141"/>
        <v>250</v>
      </c>
      <c r="NM82" s="37">
        <f t="shared" si="141"/>
        <v>250</v>
      </c>
      <c r="NN82" s="37">
        <f t="shared" si="141"/>
        <v>250</v>
      </c>
      <c r="NO82" s="37">
        <f t="shared" si="141"/>
        <v>250</v>
      </c>
      <c r="NP82" s="37">
        <f t="shared" si="141"/>
        <v>250</v>
      </c>
      <c r="NQ82" s="37">
        <f t="shared" si="141"/>
        <v>250</v>
      </c>
      <c r="NR82" s="37">
        <f t="shared" si="141"/>
        <v>250</v>
      </c>
      <c r="NS82" s="37">
        <f t="shared" si="141"/>
        <v>250</v>
      </c>
      <c r="NT82" s="38">
        <f t="shared" si="141"/>
        <v>250</v>
      </c>
    </row>
    <row r="83" spans="1:384" x14ac:dyDescent="0.6">
      <c r="A83" s="141" t="s">
        <v>71</v>
      </c>
      <c r="B83" s="301"/>
      <c r="C83" s="322"/>
      <c r="D83" s="52" t="s">
        <v>17</v>
      </c>
      <c r="E83" s="47">
        <v>16</v>
      </c>
      <c r="F83" s="276"/>
      <c r="G83" s="47" t="s">
        <v>48</v>
      </c>
      <c r="H83" s="46">
        <v>666</v>
      </c>
      <c r="I83" s="6">
        <v>406</v>
      </c>
      <c r="J83" s="12">
        <v>156</v>
      </c>
      <c r="K83" s="4">
        <v>156</v>
      </c>
      <c r="L83" s="4">
        <v>94</v>
      </c>
      <c r="M83" s="4">
        <v>0</v>
      </c>
      <c r="N83" s="4">
        <v>0</v>
      </c>
      <c r="O83" s="4">
        <v>0</v>
      </c>
      <c r="P83" s="33">
        <v>0</v>
      </c>
      <c r="Q83" s="34">
        <v>0</v>
      </c>
      <c r="R83" s="7"/>
      <c r="S83" s="36">
        <f t="shared" ref="S83:CD83" si="142">+$I$83-S$26</f>
        <v>135</v>
      </c>
      <c r="T83" s="37">
        <f t="shared" si="142"/>
        <v>135</v>
      </c>
      <c r="U83" s="37">
        <f t="shared" si="142"/>
        <v>137</v>
      </c>
      <c r="V83" s="37">
        <f t="shared" si="142"/>
        <v>118</v>
      </c>
      <c r="W83" s="37">
        <f t="shared" si="142"/>
        <v>115</v>
      </c>
      <c r="X83" s="37">
        <f t="shared" si="142"/>
        <v>123</v>
      </c>
      <c r="Y83" s="37">
        <f t="shared" si="142"/>
        <v>127</v>
      </c>
      <c r="Z83" s="37">
        <f t="shared" si="142"/>
        <v>127</v>
      </c>
      <c r="AA83" s="37">
        <f t="shared" si="142"/>
        <v>126</v>
      </c>
      <c r="AB83" s="37">
        <f t="shared" si="142"/>
        <v>126</v>
      </c>
      <c r="AC83" s="37">
        <f t="shared" si="142"/>
        <v>126</v>
      </c>
      <c r="AD83" s="37">
        <f t="shared" si="142"/>
        <v>127</v>
      </c>
      <c r="AE83" s="37">
        <f t="shared" si="142"/>
        <v>127</v>
      </c>
      <c r="AF83" s="37">
        <f t="shared" si="142"/>
        <v>130</v>
      </c>
      <c r="AG83" s="37">
        <f t="shared" si="142"/>
        <v>130</v>
      </c>
      <c r="AH83" s="37">
        <f t="shared" si="142"/>
        <v>133</v>
      </c>
      <c r="AI83" s="37">
        <f t="shared" si="142"/>
        <v>128</v>
      </c>
      <c r="AJ83" s="37">
        <f t="shared" si="142"/>
        <v>139</v>
      </c>
      <c r="AK83" s="37">
        <f t="shared" si="142"/>
        <v>140</v>
      </c>
      <c r="AL83" s="37">
        <f t="shared" si="142"/>
        <v>147</v>
      </c>
      <c r="AM83" s="37">
        <f t="shared" si="142"/>
        <v>157</v>
      </c>
      <c r="AN83" s="37">
        <f t="shared" si="142"/>
        <v>157</v>
      </c>
      <c r="AO83" s="37">
        <f t="shared" si="142"/>
        <v>148</v>
      </c>
      <c r="AP83" s="37">
        <f t="shared" si="142"/>
        <v>148</v>
      </c>
      <c r="AQ83" s="37">
        <f t="shared" si="142"/>
        <v>143</v>
      </c>
      <c r="AR83" s="37">
        <f t="shared" si="142"/>
        <v>143</v>
      </c>
      <c r="AS83" s="37">
        <f t="shared" si="142"/>
        <v>148</v>
      </c>
      <c r="AT83" s="37">
        <f t="shared" si="142"/>
        <v>149</v>
      </c>
      <c r="AU83" s="37">
        <f t="shared" si="142"/>
        <v>149</v>
      </c>
      <c r="AV83" s="37">
        <f t="shared" si="142"/>
        <v>149</v>
      </c>
      <c r="AW83" s="37">
        <f t="shared" si="142"/>
        <v>150</v>
      </c>
      <c r="AX83" s="37">
        <f t="shared" si="142"/>
        <v>159</v>
      </c>
      <c r="AY83" s="37">
        <f t="shared" si="142"/>
        <v>152</v>
      </c>
      <c r="AZ83" s="37">
        <f t="shared" si="142"/>
        <v>159</v>
      </c>
      <c r="BA83" s="37">
        <f t="shared" si="142"/>
        <v>159</v>
      </c>
      <c r="BB83" s="37">
        <f t="shared" si="142"/>
        <v>159</v>
      </c>
      <c r="BC83" s="37">
        <f t="shared" si="142"/>
        <v>159</v>
      </c>
      <c r="BD83" s="37">
        <f t="shared" si="142"/>
        <v>157</v>
      </c>
      <c r="BE83" s="37">
        <f t="shared" si="142"/>
        <v>121</v>
      </c>
      <c r="BF83" s="37">
        <f t="shared" si="142"/>
        <v>121</v>
      </c>
      <c r="BG83" s="37">
        <f t="shared" si="142"/>
        <v>127</v>
      </c>
      <c r="BH83" s="37">
        <f t="shared" si="142"/>
        <v>127</v>
      </c>
      <c r="BI83" s="37">
        <f t="shared" si="142"/>
        <v>127</v>
      </c>
      <c r="BJ83" s="37">
        <f t="shared" si="142"/>
        <v>130</v>
      </c>
      <c r="BK83" s="37">
        <f t="shared" si="142"/>
        <v>131</v>
      </c>
      <c r="BL83" s="37">
        <f t="shared" si="142"/>
        <v>122</v>
      </c>
      <c r="BM83" s="37">
        <f t="shared" si="142"/>
        <v>120</v>
      </c>
      <c r="BN83" s="37">
        <f t="shared" si="142"/>
        <v>126</v>
      </c>
      <c r="BO83" s="37">
        <f t="shared" si="142"/>
        <v>124</v>
      </c>
      <c r="BP83" s="37">
        <f t="shared" si="142"/>
        <v>124</v>
      </c>
      <c r="BQ83" s="37">
        <f t="shared" si="142"/>
        <v>125</v>
      </c>
      <c r="BR83" s="37">
        <f t="shared" si="142"/>
        <v>119</v>
      </c>
      <c r="BS83" s="37">
        <f t="shared" si="142"/>
        <v>112</v>
      </c>
      <c r="BT83" s="37">
        <f t="shared" si="142"/>
        <v>116</v>
      </c>
      <c r="BU83" s="37">
        <f t="shared" si="142"/>
        <v>117</v>
      </c>
      <c r="BV83" s="37">
        <f t="shared" si="142"/>
        <v>119</v>
      </c>
      <c r="BW83" s="37">
        <f t="shared" si="142"/>
        <v>119</v>
      </c>
      <c r="BX83" s="37">
        <f t="shared" si="142"/>
        <v>118</v>
      </c>
      <c r="BY83" s="37">
        <f t="shared" si="142"/>
        <v>119</v>
      </c>
      <c r="BZ83" s="37">
        <f t="shared" si="142"/>
        <v>123</v>
      </c>
      <c r="CA83" s="37">
        <f t="shared" si="142"/>
        <v>124</v>
      </c>
      <c r="CB83" s="37">
        <f t="shared" si="142"/>
        <v>131</v>
      </c>
      <c r="CC83" s="37">
        <f t="shared" si="142"/>
        <v>136</v>
      </c>
      <c r="CD83" s="37">
        <f t="shared" si="142"/>
        <v>136</v>
      </c>
      <c r="CE83" s="37">
        <f t="shared" ref="CE83:EP83" si="143">+$I$83-CE$26</f>
        <v>141</v>
      </c>
      <c r="CF83" s="37">
        <f t="shared" si="143"/>
        <v>145</v>
      </c>
      <c r="CG83" s="37">
        <f t="shared" si="143"/>
        <v>148</v>
      </c>
      <c r="CH83" s="37">
        <f t="shared" si="143"/>
        <v>151</v>
      </c>
      <c r="CI83" s="37">
        <f t="shared" si="143"/>
        <v>159</v>
      </c>
      <c r="CJ83" s="37">
        <f t="shared" si="143"/>
        <v>165</v>
      </c>
      <c r="CK83" s="37">
        <f t="shared" si="143"/>
        <v>165</v>
      </c>
      <c r="CL83" s="37">
        <f t="shared" si="143"/>
        <v>156</v>
      </c>
      <c r="CM83" s="37">
        <f t="shared" si="143"/>
        <v>158</v>
      </c>
      <c r="CN83" s="37">
        <f t="shared" si="143"/>
        <v>165</v>
      </c>
      <c r="CO83" s="37">
        <f t="shared" si="143"/>
        <v>170</v>
      </c>
      <c r="CP83" s="37">
        <f t="shared" si="143"/>
        <v>177</v>
      </c>
      <c r="CQ83" s="37">
        <f t="shared" si="143"/>
        <v>181</v>
      </c>
      <c r="CR83" s="37">
        <f t="shared" si="143"/>
        <v>181</v>
      </c>
      <c r="CS83" s="37">
        <f t="shared" si="143"/>
        <v>181</v>
      </c>
      <c r="CT83" s="37">
        <f t="shared" si="143"/>
        <v>170</v>
      </c>
      <c r="CU83" s="37">
        <f t="shared" si="143"/>
        <v>177</v>
      </c>
      <c r="CV83" s="37">
        <f t="shared" si="143"/>
        <v>175</v>
      </c>
      <c r="CW83" s="37">
        <f t="shared" si="143"/>
        <v>181</v>
      </c>
      <c r="CX83" s="37">
        <f t="shared" si="143"/>
        <v>181</v>
      </c>
      <c r="CY83" s="37">
        <f t="shared" si="143"/>
        <v>181</v>
      </c>
      <c r="CZ83" s="37">
        <f t="shared" si="143"/>
        <v>174</v>
      </c>
      <c r="DA83" s="37">
        <f t="shared" si="143"/>
        <v>173</v>
      </c>
      <c r="DB83" s="37">
        <f t="shared" si="143"/>
        <v>180</v>
      </c>
      <c r="DC83" s="37">
        <f t="shared" si="143"/>
        <v>182</v>
      </c>
      <c r="DD83" s="37">
        <f t="shared" si="143"/>
        <v>188</v>
      </c>
      <c r="DE83" s="37">
        <f t="shared" si="143"/>
        <v>187</v>
      </c>
      <c r="DF83" s="37">
        <f t="shared" si="143"/>
        <v>187</v>
      </c>
      <c r="DG83" s="37">
        <f t="shared" si="143"/>
        <v>185</v>
      </c>
      <c r="DH83" s="37">
        <f t="shared" si="143"/>
        <v>180</v>
      </c>
      <c r="DI83" s="37">
        <f t="shared" si="143"/>
        <v>182</v>
      </c>
      <c r="DJ83" s="37">
        <f t="shared" si="143"/>
        <v>183</v>
      </c>
      <c r="DK83" s="37">
        <f t="shared" si="143"/>
        <v>189</v>
      </c>
      <c r="DL83" s="37">
        <f t="shared" si="143"/>
        <v>196</v>
      </c>
      <c r="DM83" s="37">
        <f t="shared" si="143"/>
        <v>196</v>
      </c>
      <c r="DN83" s="37">
        <f t="shared" si="143"/>
        <v>193</v>
      </c>
      <c r="DO83" s="37">
        <f t="shared" si="143"/>
        <v>191</v>
      </c>
      <c r="DP83" s="37">
        <f t="shared" si="143"/>
        <v>194</v>
      </c>
      <c r="DQ83" s="37">
        <f t="shared" si="143"/>
        <v>194</v>
      </c>
      <c r="DR83" s="37">
        <f t="shared" si="143"/>
        <v>196</v>
      </c>
      <c r="DS83" s="37">
        <f t="shared" si="143"/>
        <v>204</v>
      </c>
      <c r="DT83" s="37">
        <f t="shared" si="143"/>
        <v>204</v>
      </c>
      <c r="DU83" s="37">
        <f t="shared" si="143"/>
        <v>193</v>
      </c>
      <c r="DV83" s="37">
        <f t="shared" si="143"/>
        <v>197</v>
      </c>
      <c r="DW83" s="37">
        <f t="shared" si="143"/>
        <v>202</v>
      </c>
      <c r="DX83" s="37">
        <f t="shared" si="143"/>
        <v>167</v>
      </c>
      <c r="DY83" s="37">
        <f t="shared" si="143"/>
        <v>173</v>
      </c>
      <c r="DZ83" s="37">
        <f t="shared" si="143"/>
        <v>186</v>
      </c>
      <c r="EA83" s="37">
        <f t="shared" si="143"/>
        <v>186</v>
      </c>
      <c r="EB83" s="37">
        <f t="shared" si="143"/>
        <v>197</v>
      </c>
      <c r="EC83" s="37">
        <f t="shared" si="143"/>
        <v>190</v>
      </c>
      <c r="ED83" s="37">
        <f t="shared" si="143"/>
        <v>195</v>
      </c>
      <c r="EE83" s="37">
        <f t="shared" si="143"/>
        <v>195</v>
      </c>
      <c r="EF83" s="37">
        <f t="shared" si="143"/>
        <v>187</v>
      </c>
      <c r="EG83" s="37">
        <f t="shared" si="143"/>
        <v>189</v>
      </c>
      <c r="EH83" s="37">
        <f t="shared" si="143"/>
        <v>189</v>
      </c>
      <c r="EI83" s="37">
        <f t="shared" si="143"/>
        <v>192</v>
      </c>
      <c r="EJ83" s="37">
        <f t="shared" si="143"/>
        <v>194</v>
      </c>
      <c r="EK83" s="37">
        <f t="shared" si="143"/>
        <v>198</v>
      </c>
      <c r="EL83" s="37">
        <f t="shared" si="143"/>
        <v>204</v>
      </c>
      <c r="EM83" s="37">
        <f t="shared" si="143"/>
        <v>198</v>
      </c>
      <c r="EN83" s="37">
        <f t="shared" si="143"/>
        <v>201</v>
      </c>
      <c r="EO83" s="37">
        <f t="shared" si="143"/>
        <v>201</v>
      </c>
      <c r="EP83" s="37">
        <f t="shared" si="143"/>
        <v>205</v>
      </c>
      <c r="EQ83" s="37">
        <f t="shared" ref="EQ83:HB83" si="144">+$I$83-EQ$26</f>
        <v>214</v>
      </c>
      <c r="ER83" s="37">
        <f t="shared" si="144"/>
        <v>204</v>
      </c>
      <c r="ES83" s="37">
        <f t="shared" si="144"/>
        <v>205</v>
      </c>
      <c r="ET83" s="37">
        <f t="shared" si="144"/>
        <v>208</v>
      </c>
      <c r="EU83" s="37">
        <f t="shared" si="144"/>
        <v>211</v>
      </c>
      <c r="EV83" s="37">
        <f t="shared" si="144"/>
        <v>211</v>
      </c>
      <c r="EW83" s="37">
        <f t="shared" si="144"/>
        <v>211</v>
      </c>
      <c r="EX83" s="37">
        <f t="shared" si="144"/>
        <v>199</v>
      </c>
      <c r="EY83" s="37">
        <f t="shared" si="144"/>
        <v>192</v>
      </c>
      <c r="EZ83" s="37">
        <f t="shared" si="144"/>
        <v>186</v>
      </c>
      <c r="FA83" s="37">
        <f t="shared" si="144"/>
        <v>185</v>
      </c>
      <c r="FB83" s="37">
        <f t="shared" si="144"/>
        <v>189</v>
      </c>
      <c r="FC83" s="37">
        <f t="shared" si="144"/>
        <v>189</v>
      </c>
      <c r="FD83" s="37">
        <f t="shared" si="144"/>
        <v>193</v>
      </c>
      <c r="FE83" s="37">
        <f t="shared" si="144"/>
        <v>192</v>
      </c>
      <c r="FF83" s="37">
        <f t="shared" si="144"/>
        <v>199</v>
      </c>
      <c r="FG83" s="37">
        <f t="shared" si="144"/>
        <v>154</v>
      </c>
      <c r="FH83" s="37">
        <f t="shared" si="144"/>
        <v>156</v>
      </c>
      <c r="FI83" s="37">
        <f t="shared" si="144"/>
        <v>164</v>
      </c>
      <c r="FJ83" s="37">
        <f t="shared" si="144"/>
        <v>164</v>
      </c>
      <c r="FK83" s="37">
        <f t="shared" si="144"/>
        <v>158</v>
      </c>
      <c r="FL83" s="37">
        <f t="shared" si="144"/>
        <v>158</v>
      </c>
      <c r="FM83" s="37">
        <f t="shared" si="144"/>
        <v>160</v>
      </c>
      <c r="FN83" s="37">
        <f t="shared" si="144"/>
        <v>161</v>
      </c>
      <c r="FO83" s="37">
        <f t="shared" si="144"/>
        <v>162</v>
      </c>
      <c r="FP83" s="37">
        <f t="shared" si="144"/>
        <v>163</v>
      </c>
      <c r="FQ83" s="37">
        <f t="shared" si="144"/>
        <v>163</v>
      </c>
      <c r="FR83" s="37">
        <f t="shared" si="144"/>
        <v>155</v>
      </c>
      <c r="FS83" s="37">
        <f t="shared" si="144"/>
        <v>167</v>
      </c>
      <c r="FT83" s="37">
        <f t="shared" si="144"/>
        <v>174</v>
      </c>
      <c r="FU83" s="37">
        <f t="shared" si="144"/>
        <v>174</v>
      </c>
      <c r="FV83" s="37">
        <f t="shared" si="144"/>
        <v>165</v>
      </c>
      <c r="FW83" s="37">
        <f t="shared" si="144"/>
        <v>165</v>
      </c>
      <c r="FX83" s="37">
        <f t="shared" si="144"/>
        <v>165</v>
      </c>
      <c r="FY83" s="37">
        <f t="shared" si="144"/>
        <v>157</v>
      </c>
      <c r="FZ83" s="37">
        <f t="shared" si="144"/>
        <v>142</v>
      </c>
      <c r="GA83" s="37">
        <f t="shared" si="144"/>
        <v>144</v>
      </c>
      <c r="GB83" s="37">
        <f t="shared" si="144"/>
        <v>142</v>
      </c>
      <c r="GC83" s="37">
        <f t="shared" si="144"/>
        <v>125</v>
      </c>
      <c r="GD83" s="37">
        <f t="shared" si="144"/>
        <v>129</v>
      </c>
      <c r="GE83" s="37">
        <f t="shared" si="144"/>
        <v>129</v>
      </c>
      <c r="GF83" s="37">
        <f t="shared" si="144"/>
        <v>127</v>
      </c>
      <c r="GG83" s="37">
        <f t="shared" si="144"/>
        <v>119</v>
      </c>
      <c r="GH83" s="37">
        <f t="shared" si="144"/>
        <v>142</v>
      </c>
      <c r="GI83" s="37">
        <f t="shared" si="144"/>
        <v>142</v>
      </c>
      <c r="GJ83" s="37">
        <f t="shared" si="144"/>
        <v>146</v>
      </c>
      <c r="GK83" s="37">
        <f t="shared" si="144"/>
        <v>148</v>
      </c>
      <c r="GL83" s="37">
        <f t="shared" si="144"/>
        <v>148</v>
      </c>
      <c r="GM83" s="37">
        <f t="shared" si="144"/>
        <v>160</v>
      </c>
      <c r="GN83" s="37">
        <f t="shared" si="144"/>
        <v>158</v>
      </c>
      <c r="GO83" s="37">
        <f t="shared" si="144"/>
        <v>158</v>
      </c>
      <c r="GP83" s="37">
        <f t="shared" si="144"/>
        <v>158</v>
      </c>
      <c r="GQ83" s="37">
        <f t="shared" si="144"/>
        <v>166</v>
      </c>
      <c r="GR83" s="37">
        <f t="shared" si="144"/>
        <v>171</v>
      </c>
      <c r="GS83" s="37">
        <f t="shared" si="144"/>
        <v>171</v>
      </c>
      <c r="GT83" s="37">
        <f t="shared" si="144"/>
        <v>175</v>
      </c>
      <c r="GU83" s="37">
        <f t="shared" si="144"/>
        <v>144</v>
      </c>
      <c r="GV83" s="37">
        <f t="shared" si="144"/>
        <v>143</v>
      </c>
      <c r="GW83" s="37">
        <f t="shared" si="144"/>
        <v>148</v>
      </c>
      <c r="GX83" s="37">
        <f t="shared" si="144"/>
        <v>151</v>
      </c>
      <c r="GY83" s="37">
        <f t="shared" si="144"/>
        <v>153</v>
      </c>
      <c r="GZ83" s="37">
        <f t="shared" si="144"/>
        <v>153</v>
      </c>
      <c r="HA83" s="37">
        <f t="shared" si="144"/>
        <v>155</v>
      </c>
      <c r="HB83" s="37">
        <f t="shared" si="144"/>
        <v>155</v>
      </c>
      <c r="HC83" s="37">
        <f t="shared" ref="HC83:JN83" si="145">+$I$83-HC$26</f>
        <v>156</v>
      </c>
      <c r="HD83" s="37">
        <f t="shared" si="145"/>
        <v>151</v>
      </c>
      <c r="HE83" s="37">
        <f t="shared" si="145"/>
        <v>156</v>
      </c>
      <c r="HF83" s="37">
        <f t="shared" si="145"/>
        <v>158</v>
      </c>
      <c r="HG83" s="37">
        <f t="shared" si="145"/>
        <v>158</v>
      </c>
      <c r="HH83" s="37">
        <f t="shared" si="145"/>
        <v>150</v>
      </c>
      <c r="HI83" s="37">
        <f t="shared" si="145"/>
        <v>147</v>
      </c>
      <c r="HJ83" s="37">
        <f t="shared" si="145"/>
        <v>148</v>
      </c>
      <c r="HK83" s="37">
        <f t="shared" si="145"/>
        <v>148</v>
      </c>
      <c r="HL83" s="37">
        <f t="shared" si="145"/>
        <v>151</v>
      </c>
      <c r="HM83" s="37">
        <f t="shared" si="145"/>
        <v>152</v>
      </c>
      <c r="HN83" s="37">
        <f t="shared" si="145"/>
        <v>152</v>
      </c>
      <c r="HO83" s="37">
        <f t="shared" si="145"/>
        <v>152</v>
      </c>
      <c r="HP83" s="37">
        <f t="shared" si="145"/>
        <v>149</v>
      </c>
      <c r="HQ83" s="37">
        <f t="shared" si="145"/>
        <v>54</v>
      </c>
      <c r="HR83" s="37">
        <f t="shared" si="145"/>
        <v>47</v>
      </c>
      <c r="HS83" s="37">
        <f t="shared" si="145"/>
        <v>44</v>
      </c>
      <c r="HT83" s="37">
        <f t="shared" si="145"/>
        <v>46</v>
      </c>
      <c r="HU83" s="37">
        <f t="shared" si="145"/>
        <v>46</v>
      </c>
      <c r="HV83" s="37">
        <f t="shared" si="145"/>
        <v>46</v>
      </c>
      <c r="HW83" s="37">
        <f t="shared" si="145"/>
        <v>44</v>
      </c>
      <c r="HX83" s="37">
        <f t="shared" si="145"/>
        <v>44</v>
      </c>
      <c r="HY83" s="37">
        <f t="shared" si="145"/>
        <v>44</v>
      </c>
      <c r="HZ83" s="37">
        <f t="shared" si="145"/>
        <v>45</v>
      </c>
      <c r="IA83" s="37">
        <f t="shared" si="145"/>
        <v>45</v>
      </c>
      <c r="IB83" s="37">
        <f t="shared" si="145"/>
        <v>45</v>
      </c>
      <c r="IC83" s="37">
        <f t="shared" si="145"/>
        <v>45</v>
      </c>
      <c r="ID83" s="37">
        <f t="shared" si="145"/>
        <v>42</v>
      </c>
      <c r="IE83" s="37">
        <f t="shared" si="145"/>
        <v>44</v>
      </c>
      <c r="IF83" s="37">
        <f t="shared" si="145"/>
        <v>37</v>
      </c>
      <c r="IG83" s="37">
        <f t="shared" si="145"/>
        <v>39</v>
      </c>
      <c r="IH83" s="37">
        <f t="shared" si="145"/>
        <v>42</v>
      </c>
      <c r="II83" s="37">
        <f t="shared" si="145"/>
        <v>42</v>
      </c>
      <c r="IJ83" s="37">
        <f t="shared" si="145"/>
        <v>41</v>
      </c>
      <c r="IK83" s="37">
        <f t="shared" si="145"/>
        <v>39</v>
      </c>
      <c r="IL83" s="37">
        <f t="shared" si="145"/>
        <v>406</v>
      </c>
      <c r="IM83" s="37">
        <f t="shared" si="145"/>
        <v>406</v>
      </c>
      <c r="IN83" s="37">
        <f t="shared" si="145"/>
        <v>406</v>
      </c>
      <c r="IO83" s="37">
        <f t="shared" si="145"/>
        <v>406</v>
      </c>
      <c r="IP83" s="37">
        <f t="shared" si="145"/>
        <v>406</v>
      </c>
      <c r="IQ83" s="37">
        <f t="shared" si="145"/>
        <v>406</v>
      </c>
      <c r="IR83" s="37">
        <f t="shared" si="145"/>
        <v>406</v>
      </c>
      <c r="IS83" s="37">
        <f t="shared" si="145"/>
        <v>406</v>
      </c>
      <c r="IT83" s="37">
        <f t="shared" si="145"/>
        <v>406</v>
      </c>
      <c r="IU83" s="37">
        <f t="shared" si="145"/>
        <v>406</v>
      </c>
      <c r="IV83" s="37">
        <f t="shared" si="145"/>
        <v>406</v>
      </c>
      <c r="IW83" s="37">
        <f t="shared" si="145"/>
        <v>406</v>
      </c>
      <c r="IX83" s="37">
        <f t="shared" si="145"/>
        <v>406</v>
      </c>
      <c r="IY83" s="37">
        <f t="shared" si="145"/>
        <v>406</v>
      </c>
      <c r="IZ83" s="37">
        <f t="shared" si="145"/>
        <v>406</v>
      </c>
      <c r="JA83" s="37">
        <f t="shared" si="145"/>
        <v>406</v>
      </c>
      <c r="JB83" s="37">
        <f t="shared" si="145"/>
        <v>406</v>
      </c>
      <c r="JC83" s="37">
        <f t="shared" si="145"/>
        <v>406</v>
      </c>
      <c r="JD83" s="37">
        <f t="shared" si="145"/>
        <v>406</v>
      </c>
      <c r="JE83" s="37">
        <f t="shared" si="145"/>
        <v>406</v>
      </c>
      <c r="JF83" s="37">
        <f t="shared" si="145"/>
        <v>406</v>
      </c>
      <c r="JG83" s="37">
        <f t="shared" si="145"/>
        <v>406</v>
      </c>
      <c r="JH83" s="37">
        <f t="shared" si="145"/>
        <v>406</v>
      </c>
      <c r="JI83" s="37">
        <f t="shared" si="145"/>
        <v>406</v>
      </c>
      <c r="JJ83" s="37">
        <f t="shared" si="145"/>
        <v>406</v>
      </c>
      <c r="JK83" s="37">
        <f t="shared" si="145"/>
        <v>406</v>
      </c>
      <c r="JL83" s="37">
        <f t="shared" si="145"/>
        <v>406</v>
      </c>
      <c r="JM83" s="37">
        <f t="shared" si="145"/>
        <v>406</v>
      </c>
      <c r="JN83" s="37">
        <f t="shared" si="145"/>
        <v>406</v>
      </c>
      <c r="JO83" s="37">
        <f t="shared" ref="JO83:LZ83" si="146">+$I$83-JO$26</f>
        <v>406</v>
      </c>
      <c r="JP83" s="37">
        <f t="shared" si="146"/>
        <v>406</v>
      </c>
      <c r="JQ83" s="37">
        <f t="shared" si="146"/>
        <v>406</v>
      </c>
      <c r="JR83" s="37">
        <f t="shared" si="146"/>
        <v>406</v>
      </c>
      <c r="JS83" s="37">
        <f t="shared" si="146"/>
        <v>406</v>
      </c>
      <c r="JT83" s="37">
        <f t="shared" si="146"/>
        <v>406</v>
      </c>
      <c r="JU83" s="37">
        <f t="shared" si="146"/>
        <v>406</v>
      </c>
      <c r="JV83" s="37">
        <f t="shared" si="146"/>
        <v>406</v>
      </c>
      <c r="JW83" s="37">
        <f t="shared" si="146"/>
        <v>406</v>
      </c>
      <c r="JX83" s="37">
        <f t="shared" si="146"/>
        <v>406</v>
      </c>
      <c r="JY83" s="37">
        <f t="shared" si="146"/>
        <v>406</v>
      </c>
      <c r="JZ83" s="37">
        <f t="shared" si="146"/>
        <v>406</v>
      </c>
      <c r="KA83" s="37">
        <f t="shared" si="146"/>
        <v>406</v>
      </c>
      <c r="KB83" s="37">
        <f t="shared" si="146"/>
        <v>406</v>
      </c>
      <c r="KC83" s="37">
        <f t="shared" si="146"/>
        <v>406</v>
      </c>
      <c r="KD83" s="37">
        <f t="shared" si="146"/>
        <v>406</v>
      </c>
      <c r="KE83" s="37">
        <f t="shared" si="146"/>
        <v>406</v>
      </c>
      <c r="KF83" s="37">
        <f t="shared" si="146"/>
        <v>406</v>
      </c>
      <c r="KG83" s="37">
        <f t="shared" si="146"/>
        <v>406</v>
      </c>
      <c r="KH83" s="37">
        <f t="shared" si="146"/>
        <v>406</v>
      </c>
      <c r="KI83" s="37">
        <f t="shared" si="146"/>
        <v>406</v>
      </c>
      <c r="KJ83" s="37">
        <f t="shared" si="146"/>
        <v>406</v>
      </c>
      <c r="KK83" s="37">
        <f t="shared" si="146"/>
        <v>406</v>
      </c>
      <c r="KL83" s="37">
        <f t="shared" si="146"/>
        <v>406</v>
      </c>
      <c r="KM83" s="37">
        <f t="shared" si="146"/>
        <v>406</v>
      </c>
      <c r="KN83" s="37">
        <f t="shared" si="146"/>
        <v>406</v>
      </c>
      <c r="KO83" s="37">
        <f t="shared" si="146"/>
        <v>406</v>
      </c>
      <c r="KP83" s="37">
        <f t="shared" si="146"/>
        <v>406</v>
      </c>
      <c r="KQ83" s="37">
        <f t="shared" si="146"/>
        <v>406</v>
      </c>
      <c r="KR83" s="37">
        <f t="shared" si="146"/>
        <v>406</v>
      </c>
      <c r="KS83" s="37">
        <f t="shared" si="146"/>
        <v>406</v>
      </c>
      <c r="KT83" s="37">
        <f t="shared" si="146"/>
        <v>406</v>
      </c>
      <c r="KU83" s="37">
        <f t="shared" si="146"/>
        <v>406</v>
      </c>
      <c r="KV83" s="37">
        <f t="shared" si="146"/>
        <v>406</v>
      </c>
      <c r="KW83" s="37">
        <f t="shared" si="146"/>
        <v>406</v>
      </c>
      <c r="KX83" s="37">
        <f t="shared" si="146"/>
        <v>406</v>
      </c>
      <c r="KY83" s="37">
        <f t="shared" si="146"/>
        <v>406</v>
      </c>
      <c r="KZ83" s="37">
        <f t="shared" si="146"/>
        <v>406</v>
      </c>
      <c r="LA83" s="37">
        <f t="shared" si="146"/>
        <v>406</v>
      </c>
      <c r="LB83" s="37">
        <f t="shared" si="146"/>
        <v>406</v>
      </c>
      <c r="LC83" s="37">
        <f t="shared" si="146"/>
        <v>406</v>
      </c>
      <c r="LD83" s="37">
        <f t="shared" si="146"/>
        <v>406</v>
      </c>
      <c r="LE83" s="37">
        <f t="shared" si="146"/>
        <v>406</v>
      </c>
      <c r="LF83" s="37">
        <f t="shared" si="146"/>
        <v>406</v>
      </c>
      <c r="LG83" s="37">
        <f t="shared" si="146"/>
        <v>406</v>
      </c>
      <c r="LH83" s="37">
        <f t="shared" si="146"/>
        <v>406</v>
      </c>
      <c r="LI83" s="37">
        <f t="shared" si="146"/>
        <v>406</v>
      </c>
      <c r="LJ83" s="37">
        <f t="shared" si="146"/>
        <v>406</v>
      </c>
      <c r="LK83" s="37">
        <f t="shared" si="146"/>
        <v>406</v>
      </c>
      <c r="LL83" s="37">
        <f t="shared" si="146"/>
        <v>406</v>
      </c>
      <c r="LM83" s="37">
        <f t="shared" si="146"/>
        <v>406</v>
      </c>
      <c r="LN83" s="37">
        <f t="shared" si="146"/>
        <v>406</v>
      </c>
      <c r="LO83" s="37">
        <f t="shared" si="146"/>
        <v>406</v>
      </c>
      <c r="LP83" s="37">
        <f t="shared" si="146"/>
        <v>406</v>
      </c>
      <c r="LQ83" s="37">
        <f t="shared" si="146"/>
        <v>406</v>
      </c>
      <c r="LR83" s="37">
        <f t="shared" si="146"/>
        <v>406</v>
      </c>
      <c r="LS83" s="37">
        <f t="shared" si="146"/>
        <v>406</v>
      </c>
      <c r="LT83" s="37">
        <f t="shared" si="146"/>
        <v>406</v>
      </c>
      <c r="LU83" s="37">
        <f t="shared" si="146"/>
        <v>406</v>
      </c>
      <c r="LV83" s="37">
        <f t="shared" si="146"/>
        <v>406</v>
      </c>
      <c r="LW83" s="37">
        <f t="shared" si="146"/>
        <v>406</v>
      </c>
      <c r="LX83" s="37">
        <f t="shared" si="146"/>
        <v>406</v>
      </c>
      <c r="LY83" s="37">
        <f t="shared" si="146"/>
        <v>406</v>
      </c>
      <c r="LZ83" s="37">
        <f t="shared" si="146"/>
        <v>406</v>
      </c>
      <c r="MA83" s="37">
        <f t="shared" ref="MA83:NT83" si="147">+$I$83-MA$26</f>
        <v>406</v>
      </c>
      <c r="MB83" s="37">
        <f t="shared" si="147"/>
        <v>406</v>
      </c>
      <c r="MC83" s="37">
        <f t="shared" si="147"/>
        <v>406</v>
      </c>
      <c r="MD83" s="37">
        <f t="shared" si="147"/>
        <v>406</v>
      </c>
      <c r="ME83" s="37">
        <f t="shared" si="147"/>
        <v>406</v>
      </c>
      <c r="MF83" s="37">
        <f t="shared" si="147"/>
        <v>406</v>
      </c>
      <c r="MG83" s="37">
        <f t="shared" si="147"/>
        <v>406</v>
      </c>
      <c r="MH83" s="37">
        <f t="shared" si="147"/>
        <v>406</v>
      </c>
      <c r="MI83" s="37">
        <f t="shared" si="147"/>
        <v>406</v>
      </c>
      <c r="MJ83" s="37">
        <f t="shared" si="147"/>
        <v>406</v>
      </c>
      <c r="MK83" s="37">
        <f t="shared" si="147"/>
        <v>406</v>
      </c>
      <c r="ML83" s="37">
        <f t="shared" si="147"/>
        <v>406</v>
      </c>
      <c r="MM83" s="37">
        <f t="shared" si="147"/>
        <v>406</v>
      </c>
      <c r="MN83" s="37">
        <f t="shared" si="147"/>
        <v>406</v>
      </c>
      <c r="MO83" s="37">
        <f t="shared" si="147"/>
        <v>406</v>
      </c>
      <c r="MP83" s="37">
        <f t="shared" si="147"/>
        <v>406</v>
      </c>
      <c r="MQ83" s="37">
        <f t="shared" si="147"/>
        <v>406</v>
      </c>
      <c r="MR83" s="37">
        <f t="shared" si="147"/>
        <v>406</v>
      </c>
      <c r="MS83" s="37">
        <f t="shared" si="147"/>
        <v>406</v>
      </c>
      <c r="MT83" s="37">
        <f t="shared" si="147"/>
        <v>406</v>
      </c>
      <c r="MU83" s="37">
        <f t="shared" si="147"/>
        <v>406</v>
      </c>
      <c r="MV83" s="37">
        <f t="shared" si="147"/>
        <v>406</v>
      </c>
      <c r="MW83" s="37">
        <f t="shared" si="147"/>
        <v>406</v>
      </c>
      <c r="MX83" s="37">
        <f t="shared" si="147"/>
        <v>406</v>
      </c>
      <c r="MY83" s="37">
        <f t="shared" si="147"/>
        <v>406</v>
      </c>
      <c r="MZ83" s="37">
        <f t="shared" si="147"/>
        <v>406</v>
      </c>
      <c r="NA83" s="37">
        <f t="shared" si="147"/>
        <v>406</v>
      </c>
      <c r="NB83" s="37">
        <f t="shared" si="147"/>
        <v>406</v>
      </c>
      <c r="NC83" s="37">
        <f t="shared" si="147"/>
        <v>406</v>
      </c>
      <c r="ND83" s="37">
        <f t="shared" si="147"/>
        <v>406</v>
      </c>
      <c r="NE83" s="37">
        <f t="shared" si="147"/>
        <v>406</v>
      </c>
      <c r="NF83" s="37">
        <f t="shared" si="147"/>
        <v>406</v>
      </c>
      <c r="NG83" s="37">
        <f t="shared" si="147"/>
        <v>406</v>
      </c>
      <c r="NH83" s="37">
        <f t="shared" si="147"/>
        <v>406</v>
      </c>
      <c r="NI83" s="37">
        <f t="shared" si="147"/>
        <v>406</v>
      </c>
      <c r="NJ83" s="37">
        <f t="shared" si="147"/>
        <v>406</v>
      </c>
      <c r="NK83" s="37">
        <f t="shared" si="147"/>
        <v>406</v>
      </c>
      <c r="NL83" s="37">
        <f t="shared" si="147"/>
        <v>406</v>
      </c>
      <c r="NM83" s="37">
        <f t="shared" si="147"/>
        <v>406</v>
      </c>
      <c r="NN83" s="37">
        <f t="shared" si="147"/>
        <v>406</v>
      </c>
      <c r="NO83" s="37">
        <f t="shared" si="147"/>
        <v>406</v>
      </c>
      <c r="NP83" s="37">
        <f t="shared" si="147"/>
        <v>406</v>
      </c>
      <c r="NQ83" s="37">
        <f t="shared" si="147"/>
        <v>406</v>
      </c>
      <c r="NR83" s="37">
        <f t="shared" si="147"/>
        <v>406</v>
      </c>
      <c r="NS83" s="37">
        <f t="shared" si="147"/>
        <v>406</v>
      </c>
      <c r="NT83" s="38">
        <f t="shared" si="147"/>
        <v>406</v>
      </c>
    </row>
    <row r="84" spans="1:384" x14ac:dyDescent="0.6">
      <c r="A84" s="141" t="s">
        <v>71</v>
      </c>
      <c r="B84" s="301"/>
      <c r="C84" s="322"/>
      <c r="D84" s="300" t="s">
        <v>18</v>
      </c>
      <c r="E84" s="47">
        <v>12</v>
      </c>
      <c r="F84" s="276"/>
      <c r="G84" s="47" t="s">
        <v>50</v>
      </c>
      <c r="H84" s="46">
        <v>666</v>
      </c>
      <c r="I84" s="6">
        <v>344</v>
      </c>
      <c r="J84" s="12">
        <v>121</v>
      </c>
      <c r="K84" s="4">
        <v>121</v>
      </c>
      <c r="L84" s="4">
        <v>17</v>
      </c>
      <c r="M84" s="4">
        <v>27</v>
      </c>
      <c r="N84" s="4">
        <v>60</v>
      </c>
      <c r="O84" s="4">
        <v>0</v>
      </c>
      <c r="P84" s="33">
        <v>0</v>
      </c>
      <c r="Q84" s="34">
        <v>0</v>
      </c>
      <c r="R84" s="7"/>
      <c r="S84" s="36">
        <f t="shared" ref="S84:CD84" si="148">+$I$84-S$27</f>
        <v>123</v>
      </c>
      <c r="T84" s="37">
        <f t="shared" si="148"/>
        <v>123</v>
      </c>
      <c r="U84" s="37">
        <f t="shared" si="148"/>
        <v>104</v>
      </c>
      <c r="V84" s="37">
        <f t="shared" si="148"/>
        <v>102</v>
      </c>
      <c r="W84" s="37">
        <f t="shared" si="148"/>
        <v>104</v>
      </c>
      <c r="X84" s="37">
        <f t="shared" si="148"/>
        <v>108</v>
      </c>
      <c r="Y84" s="37">
        <f t="shared" si="148"/>
        <v>108</v>
      </c>
      <c r="Z84" s="37">
        <f t="shared" si="148"/>
        <v>108</v>
      </c>
      <c r="AA84" s="37">
        <f t="shared" si="148"/>
        <v>124</v>
      </c>
      <c r="AB84" s="37">
        <f t="shared" si="148"/>
        <v>94</v>
      </c>
      <c r="AC84" s="37">
        <f t="shared" si="148"/>
        <v>98</v>
      </c>
      <c r="AD84" s="37">
        <f t="shared" si="148"/>
        <v>97</v>
      </c>
      <c r="AE84" s="37">
        <f t="shared" si="148"/>
        <v>72</v>
      </c>
      <c r="AF84" s="37">
        <f t="shared" si="148"/>
        <v>72</v>
      </c>
      <c r="AG84" s="37">
        <f t="shared" si="148"/>
        <v>72</v>
      </c>
      <c r="AH84" s="37">
        <f t="shared" si="148"/>
        <v>67</v>
      </c>
      <c r="AI84" s="37">
        <f t="shared" si="148"/>
        <v>67</v>
      </c>
      <c r="AJ84" s="37">
        <f t="shared" si="148"/>
        <v>62</v>
      </c>
      <c r="AK84" s="37">
        <f t="shared" si="148"/>
        <v>58</v>
      </c>
      <c r="AL84" s="37">
        <f t="shared" si="148"/>
        <v>61</v>
      </c>
      <c r="AM84" s="37">
        <f t="shared" si="148"/>
        <v>61</v>
      </c>
      <c r="AN84" s="37">
        <f t="shared" si="148"/>
        <v>61</v>
      </c>
      <c r="AO84" s="37">
        <f t="shared" si="148"/>
        <v>51</v>
      </c>
      <c r="AP84" s="37">
        <f t="shared" si="148"/>
        <v>51</v>
      </c>
      <c r="AQ84" s="37">
        <f t="shared" si="148"/>
        <v>24</v>
      </c>
      <c r="AR84" s="37">
        <f t="shared" si="148"/>
        <v>24</v>
      </c>
      <c r="AS84" s="37">
        <f t="shared" si="148"/>
        <v>25</v>
      </c>
      <c r="AT84" s="37">
        <f t="shared" si="148"/>
        <v>32</v>
      </c>
      <c r="AU84" s="37">
        <f t="shared" si="148"/>
        <v>32</v>
      </c>
      <c r="AV84" s="37">
        <f t="shared" si="148"/>
        <v>36</v>
      </c>
      <c r="AW84" s="37">
        <f t="shared" si="148"/>
        <v>37</v>
      </c>
      <c r="AX84" s="37">
        <f t="shared" si="148"/>
        <v>36</v>
      </c>
      <c r="AY84" s="37">
        <f t="shared" si="148"/>
        <v>36</v>
      </c>
      <c r="AZ84" s="37">
        <f t="shared" si="148"/>
        <v>33</v>
      </c>
      <c r="BA84" s="37">
        <f t="shared" si="148"/>
        <v>32</v>
      </c>
      <c r="BB84" s="37">
        <f t="shared" si="148"/>
        <v>32</v>
      </c>
      <c r="BC84" s="37">
        <f t="shared" si="148"/>
        <v>32</v>
      </c>
      <c r="BD84" s="37">
        <f t="shared" si="148"/>
        <v>32</v>
      </c>
      <c r="BE84" s="37">
        <f t="shared" si="148"/>
        <v>32</v>
      </c>
      <c r="BF84" s="37">
        <f t="shared" si="148"/>
        <v>32</v>
      </c>
      <c r="BG84" s="37">
        <f t="shared" si="148"/>
        <v>33</v>
      </c>
      <c r="BH84" s="37">
        <f t="shared" si="148"/>
        <v>33</v>
      </c>
      <c r="BI84" s="37">
        <f t="shared" si="148"/>
        <v>33</v>
      </c>
      <c r="BJ84" s="37">
        <f t="shared" si="148"/>
        <v>33</v>
      </c>
      <c r="BK84" s="37">
        <f t="shared" si="148"/>
        <v>34</v>
      </c>
      <c r="BL84" s="37">
        <f t="shared" si="148"/>
        <v>33</v>
      </c>
      <c r="BM84" s="37">
        <f t="shared" si="148"/>
        <v>34</v>
      </c>
      <c r="BN84" s="37">
        <f t="shared" si="148"/>
        <v>39</v>
      </c>
      <c r="BO84" s="37">
        <f t="shared" si="148"/>
        <v>39</v>
      </c>
      <c r="BP84" s="37">
        <f t="shared" si="148"/>
        <v>39</v>
      </c>
      <c r="BQ84" s="37">
        <f t="shared" si="148"/>
        <v>48</v>
      </c>
      <c r="BR84" s="37">
        <f t="shared" si="148"/>
        <v>38</v>
      </c>
      <c r="BS84" s="37">
        <f t="shared" si="148"/>
        <v>24</v>
      </c>
      <c r="BT84" s="37">
        <f t="shared" si="148"/>
        <v>29</v>
      </c>
      <c r="BU84" s="37">
        <f t="shared" si="148"/>
        <v>30</v>
      </c>
      <c r="BV84" s="37">
        <f t="shared" si="148"/>
        <v>30</v>
      </c>
      <c r="BW84" s="37">
        <f t="shared" si="148"/>
        <v>30</v>
      </c>
      <c r="BX84" s="37">
        <f t="shared" si="148"/>
        <v>28</v>
      </c>
      <c r="BY84" s="37">
        <f t="shared" si="148"/>
        <v>28</v>
      </c>
      <c r="BZ84" s="37">
        <f t="shared" si="148"/>
        <v>31</v>
      </c>
      <c r="CA84" s="37">
        <f t="shared" si="148"/>
        <v>31</v>
      </c>
      <c r="CB84" s="37">
        <f t="shared" si="148"/>
        <v>33</v>
      </c>
      <c r="CC84" s="37">
        <f t="shared" si="148"/>
        <v>35</v>
      </c>
      <c r="CD84" s="37">
        <f t="shared" si="148"/>
        <v>35</v>
      </c>
      <c r="CE84" s="37">
        <f t="shared" ref="CE84:EP84" si="149">+$I$84-CE$27</f>
        <v>43</v>
      </c>
      <c r="CF84" s="37">
        <f t="shared" si="149"/>
        <v>28</v>
      </c>
      <c r="CG84" s="37">
        <f t="shared" si="149"/>
        <v>28</v>
      </c>
      <c r="CH84" s="37">
        <f t="shared" si="149"/>
        <v>36</v>
      </c>
      <c r="CI84" s="37">
        <f t="shared" si="149"/>
        <v>38</v>
      </c>
      <c r="CJ84" s="37">
        <f t="shared" si="149"/>
        <v>37</v>
      </c>
      <c r="CK84" s="37">
        <f t="shared" si="149"/>
        <v>37</v>
      </c>
      <c r="CL84" s="37">
        <f t="shared" si="149"/>
        <v>41</v>
      </c>
      <c r="CM84" s="37">
        <f t="shared" si="149"/>
        <v>37</v>
      </c>
      <c r="CN84" s="37">
        <f t="shared" si="149"/>
        <v>37</v>
      </c>
      <c r="CO84" s="37">
        <f t="shared" si="149"/>
        <v>37</v>
      </c>
      <c r="CP84" s="37">
        <f t="shared" si="149"/>
        <v>37</v>
      </c>
      <c r="CQ84" s="37">
        <f t="shared" si="149"/>
        <v>40</v>
      </c>
      <c r="CR84" s="37">
        <f t="shared" si="149"/>
        <v>40</v>
      </c>
      <c r="CS84" s="37">
        <f t="shared" si="149"/>
        <v>39</v>
      </c>
      <c r="CT84" s="37">
        <f t="shared" si="149"/>
        <v>40</v>
      </c>
      <c r="CU84" s="37">
        <f t="shared" si="149"/>
        <v>33</v>
      </c>
      <c r="CV84" s="37">
        <f t="shared" si="149"/>
        <v>29</v>
      </c>
      <c r="CW84" s="37">
        <f t="shared" si="149"/>
        <v>36</v>
      </c>
      <c r="CX84" s="37">
        <f t="shared" si="149"/>
        <v>37</v>
      </c>
      <c r="CY84" s="37">
        <f t="shared" si="149"/>
        <v>37</v>
      </c>
      <c r="CZ84" s="37">
        <f t="shared" si="149"/>
        <v>38</v>
      </c>
      <c r="DA84" s="37">
        <f t="shared" si="149"/>
        <v>33</v>
      </c>
      <c r="DB84" s="37">
        <f t="shared" si="149"/>
        <v>34</v>
      </c>
      <c r="DC84" s="37">
        <f t="shared" si="149"/>
        <v>39</v>
      </c>
      <c r="DD84" s="37">
        <f t="shared" si="149"/>
        <v>40</v>
      </c>
      <c r="DE84" s="37">
        <f t="shared" si="149"/>
        <v>44</v>
      </c>
      <c r="DF84" s="37">
        <f t="shared" si="149"/>
        <v>44</v>
      </c>
      <c r="DG84" s="37">
        <f t="shared" si="149"/>
        <v>46</v>
      </c>
      <c r="DH84" s="37">
        <f t="shared" si="149"/>
        <v>46</v>
      </c>
      <c r="DI84" s="37">
        <f t="shared" si="149"/>
        <v>49</v>
      </c>
      <c r="DJ84" s="37">
        <f t="shared" si="149"/>
        <v>44</v>
      </c>
      <c r="DK84" s="37">
        <f t="shared" si="149"/>
        <v>52</v>
      </c>
      <c r="DL84" s="37">
        <f t="shared" si="149"/>
        <v>63</v>
      </c>
      <c r="DM84" s="37">
        <f t="shared" si="149"/>
        <v>63</v>
      </c>
      <c r="DN84" s="37">
        <f t="shared" si="149"/>
        <v>61</v>
      </c>
      <c r="DO84" s="37">
        <f t="shared" si="149"/>
        <v>59</v>
      </c>
      <c r="DP84" s="37">
        <f t="shared" si="149"/>
        <v>71</v>
      </c>
      <c r="DQ84" s="37">
        <f t="shared" si="149"/>
        <v>46</v>
      </c>
      <c r="DR84" s="37">
        <f t="shared" si="149"/>
        <v>48</v>
      </c>
      <c r="DS84" s="37">
        <f t="shared" si="149"/>
        <v>52</v>
      </c>
      <c r="DT84" s="37">
        <f t="shared" si="149"/>
        <v>52</v>
      </c>
      <c r="DU84" s="37">
        <f t="shared" si="149"/>
        <v>55</v>
      </c>
      <c r="DV84" s="37">
        <f t="shared" si="149"/>
        <v>54</v>
      </c>
      <c r="DW84" s="37">
        <f t="shared" si="149"/>
        <v>55</v>
      </c>
      <c r="DX84" s="37">
        <f t="shared" si="149"/>
        <v>55</v>
      </c>
      <c r="DY84" s="37">
        <f t="shared" si="149"/>
        <v>69</v>
      </c>
      <c r="DZ84" s="37">
        <f t="shared" si="149"/>
        <v>83</v>
      </c>
      <c r="EA84" s="37">
        <f t="shared" si="149"/>
        <v>83</v>
      </c>
      <c r="EB84" s="37">
        <f t="shared" si="149"/>
        <v>94</v>
      </c>
      <c r="EC84" s="37">
        <f t="shared" si="149"/>
        <v>57</v>
      </c>
      <c r="ED84" s="37">
        <f t="shared" si="149"/>
        <v>58</v>
      </c>
      <c r="EE84" s="37">
        <f t="shared" si="149"/>
        <v>54</v>
      </c>
      <c r="EF84" s="37">
        <f t="shared" si="149"/>
        <v>51</v>
      </c>
      <c r="EG84" s="37">
        <f t="shared" si="149"/>
        <v>75</v>
      </c>
      <c r="EH84" s="37">
        <f t="shared" si="149"/>
        <v>75</v>
      </c>
      <c r="EI84" s="37">
        <f t="shared" si="149"/>
        <v>95</v>
      </c>
      <c r="EJ84" s="37">
        <f t="shared" si="149"/>
        <v>70</v>
      </c>
      <c r="EK84" s="37">
        <f t="shared" si="149"/>
        <v>73</v>
      </c>
      <c r="EL84" s="37">
        <f t="shared" si="149"/>
        <v>75</v>
      </c>
      <c r="EM84" s="37">
        <f t="shared" si="149"/>
        <v>96</v>
      </c>
      <c r="EN84" s="37">
        <f t="shared" si="149"/>
        <v>96</v>
      </c>
      <c r="EO84" s="37">
        <f t="shared" si="149"/>
        <v>96</v>
      </c>
      <c r="EP84" s="37">
        <f t="shared" si="149"/>
        <v>112</v>
      </c>
      <c r="EQ84" s="37">
        <f t="shared" ref="EQ84:HB84" si="150">+$I$84-EQ$27</f>
        <v>104</v>
      </c>
      <c r="ER84" s="37">
        <f t="shared" si="150"/>
        <v>93</v>
      </c>
      <c r="ES84" s="37">
        <f t="shared" si="150"/>
        <v>75</v>
      </c>
      <c r="ET84" s="37">
        <f t="shared" si="150"/>
        <v>73</v>
      </c>
      <c r="EU84" s="37">
        <f t="shared" si="150"/>
        <v>79</v>
      </c>
      <c r="EV84" s="37">
        <f t="shared" si="150"/>
        <v>79</v>
      </c>
      <c r="EW84" s="37">
        <f t="shared" si="150"/>
        <v>80</v>
      </c>
      <c r="EX84" s="37">
        <f t="shared" si="150"/>
        <v>70</v>
      </c>
      <c r="EY84" s="37">
        <f t="shared" si="150"/>
        <v>73</v>
      </c>
      <c r="EZ84" s="37">
        <f t="shared" si="150"/>
        <v>79</v>
      </c>
      <c r="FA84" s="37">
        <f t="shared" si="150"/>
        <v>85</v>
      </c>
      <c r="FB84" s="37">
        <f t="shared" si="150"/>
        <v>90</v>
      </c>
      <c r="FC84" s="37">
        <f t="shared" si="150"/>
        <v>90</v>
      </c>
      <c r="FD84" s="37">
        <f t="shared" si="150"/>
        <v>99</v>
      </c>
      <c r="FE84" s="37">
        <f t="shared" si="150"/>
        <v>87</v>
      </c>
      <c r="FF84" s="37">
        <f t="shared" si="150"/>
        <v>92</v>
      </c>
      <c r="FG84" s="37">
        <f t="shared" si="150"/>
        <v>87</v>
      </c>
      <c r="FH84" s="37">
        <f t="shared" si="150"/>
        <v>92</v>
      </c>
      <c r="FI84" s="37">
        <f t="shared" si="150"/>
        <v>96</v>
      </c>
      <c r="FJ84" s="37">
        <f t="shared" si="150"/>
        <v>96</v>
      </c>
      <c r="FK84" s="37">
        <f t="shared" si="150"/>
        <v>109</v>
      </c>
      <c r="FL84" s="37">
        <f t="shared" si="150"/>
        <v>93</v>
      </c>
      <c r="FM84" s="37">
        <f t="shared" si="150"/>
        <v>89</v>
      </c>
      <c r="FN84" s="37">
        <f t="shared" si="150"/>
        <v>93</v>
      </c>
      <c r="FO84" s="37">
        <f t="shared" si="150"/>
        <v>82</v>
      </c>
      <c r="FP84" s="37">
        <f t="shared" si="150"/>
        <v>192</v>
      </c>
      <c r="FQ84" s="37">
        <f t="shared" si="150"/>
        <v>192</v>
      </c>
      <c r="FR84" s="37">
        <f t="shared" si="150"/>
        <v>190</v>
      </c>
      <c r="FS84" s="37">
        <f t="shared" si="150"/>
        <v>193</v>
      </c>
      <c r="FT84" s="37">
        <f t="shared" si="150"/>
        <v>187</v>
      </c>
      <c r="FU84" s="37">
        <f t="shared" si="150"/>
        <v>186</v>
      </c>
      <c r="FV84" s="37">
        <f t="shared" si="150"/>
        <v>194</v>
      </c>
      <c r="FW84" s="37">
        <f t="shared" si="150"/>
        <v>198</v>
      </c>
      <c r="FX84" s="37">
        <f t="shared" si="150"/>
        <v>198</v>
      </c>
      <c r="FY84" s="37">
        <f t="shared" si="150"/>
        <v>204</v>
      </c>
      <c r="FZ84" s="37">
        <f t="shared" si="150"/>
        <v>204</v>
      </c>
      <c r="GA84" s="37">
        <f t="shared" si="150"/>
        <v>210</v>
      </c>
      <c r="GB84" s="37">
        <f t="shared" si="150"/>
        <v>198</v>
      </c>
      <c r="GC84" s="37">
        <f t="shared" si="150"/>
        <v>196</v>
      </c>
      <c r="GD84" s="37">
        <f t="shared" si="150"/>
        <v>196</v>
      </c>
      <c r="GE84" s="37">
        <f t="shared" si="150"/>
        <v>196</v>
      </c>
      <c r="GF84" s="37">
        <f t="shared" si="150"/>
        <v>182</v>
      </c>
      <c r="GG84" s="37">
        <f t="shared" si="150"/>
        <v>181</v>
      </c>
      <c r="GH84" s="37">
        <f t="shared" si="150"/>
        <v>181</v>
      </c>
      <c r="GI84" s="37">
        <f t="shared" si="150"/>
        <v>181</v>
      </c>
      <c r="GJ84" s="37">
        <f t="shared" si="150"/>
        <v>182</v>
      </c>
      <c r="GK84" s="37">
        <f t="shared" si="150"/>
        <v>185</v>
      </c>
      <c r="GL84" s="37">
        <f t="shared" si="150"/>
        <v>185</v>
      </c>
      <c r="GM84" s="37">
        <f t="shared" si="150"/>
        <v>191</v>
      </c>
      <c r="GN84" s="37">
        <f t="shared" si="150"/>
        <v>179</v>
      </c>
      <c r="GO84" s="37">
        <f t="shared" si="150"/>
        <v>174</v>
      </c>
      <c r="GP84" s="37">
        <f t="shared" si="150"/>
        <v>174</v>
      </c>
      <c r="GQ84" s="37">
        <f t="shared" si="150"/>
        <v>179</v>
      </c>
      <c r="GR84" s="37">
        <f t="shared" si="150"/>
        <v>180</v>
      </c>
      <c r="GS84" s="37">
        <f t="shared" si="150"/>
        <v>180</v>
      </c>
      <c r="GT84" s="37">
        <f t="shared" si="150"/>
        <v>187</v>
      </c>
      <c r="GU84" s="37">
        <f t="shared" si="150"/>
        <v>170</v>
      </c>
      <c r="GV84" s="37">
        <f t="shared" si="150"/>
        <v>161</v>
      </c>
      <c r="GW84" s="37">
        <f t="shared" si="150"/>
        <v>102</v>
      </c>
      <c r="GX84" s="37">
        <f t="shared" si="150"/>
        <v>117</v>
      </c>
      <c r="GY84" s="37">
        <f t="shared" si="150"/>
        <v>117</v>
      </c>
      <c r="GZ84" s="37">
        <f t="shared" si="150"/>
        <v>117</v>
      </c>
      <c r="HA84" s="37">
        <f t="shared" si="150"/>
        <v>119</v>
      </c>
      <c r="HB84" s="37">
        <f t="shared" si="150"/>
        <v>119</v>
      </c>
      <c r="HC84" s="37">
        <f t="shared" ref="HC84:JN84" si="151">+$I$84-HC$27</f>
        <v>121</v>
      </c>
      <c r="HD84" s="37">
        <f t="shared" si="151"/>
        <v>122</v>
      </c>
      <c r="HE84" s="37">
        <f t="shared" si="151"/>
        <v>129</v>
      </c>
      <c r="HF84" s="37">
        <f t="shared" si="151"/>
        <v>134</v>
      </c>
      <c r="HG84" s="37">
        <f t="shared" si="151"/>
        <v>134</v>
      </c>
      <c r="HH84" s="37">
        <f t="shared" si="151"/>
        <v>135</v>
      </c>
      <c r="HI84" s="37">
        <f t="shared" si="151"/>
        <v>135</v>
      </c>
      <c r="HJ84" s="37">
        <f t="shared" si="151"/>
        <v>136</v>
      </c>
      <c r="HK84" s="37">
        <f t="shared" si="151"/>
        <v>139</v>
      </c>
      <c r="HL84" s="37">
        <f t="shared" si="151"/>
        <v>142</v>
      </c>
      <c r="HM84" s="37">
        <f t="shared" si="151"/>
        <v>141</v>
      </c>
      <c r="HN84" s="37">
        <f t="shared" si="151"/>
        <v>141</v>
      </c>
      <c r="HO84" s="37">
        <f t="shared" si="151"/>
        <v>139</v>
      </c>
      <c r="HP84" s="37">
        <f t="shared" si="151"/>
        <v>140</v>
      </c>
      <c r="HQ84" s="37">
        <f t="shared" si="151"/>
        <v>131</v>
      </c>
      <c r="HR84" s="37">
        <f t="shared" si="151"/>
        <v>131</v>
      </c>
      <c r="HS84" s="37">
        <f t="shared" si="151"/>
        <v>129</v>
      </c>
      <c r="HT84" s="37">
        <f t="shared" si="151"/>
        <v>131</v>
      </c>
      <c r="HU84" s="37">
        <f t="shared" si="151"/>
        <v>131</v>
      </c>
      <c r="HV84" s="37">
        <f t="shared" si="151"/>
        <v>131</v>
      </c>
      <c r="HW84" s="37">
        <f t="shared" si="151"/>
        <v>131</v>
      </c>
      <c r="HX84" s="37">
        <f t="shared" si="151"/>
        <v>133</v>
      </c>
      <c r="HY84" s="37">
        <f t="shared" si="151"/>
        <v>133</v>
      </c>
      <c r="HZ84" s="37">
        <f t="shared" si="151"/>
        <v>136</v>
      </c>
      <c r="IA84" s="37">
        <f t="shared" si="151"/>
        <v>132</v>
      </c>
      <c r="IB84" s="37">
        <f t="shared" si="151"/>
        <v>132</v>
      </c>
      <c r="IC84" s="37">
        <f t="shared" si="151"/>
        <v>131</v>
      </c>
      <c r="ID84" s="37">
        <f t="shared" si="151"/>
        <v>123</v>
      </c>
      <c r="IE84" s="37">
        <f t="shared" si="151"/>
        <v>103</v>
      </c>
      <c r="IF84" s="37">
        <f t="shared" si="151"/>
        <v>103</v>
      </c>
      <c r="IG84" s="37">
        <f t="shared" si="151"/>
        <v>106</v>
      </c>
      <c r="IH84" s="37">
        <f t="shared" si="151"/>
        <v>107</v>
      </c>
      <c r="II84" s="37">
        <f t="shared" si="151"/>
        <v>107</v>
      </c>
      <c r="IJ84" s="37">
        <f t="shared" si="151"/>
        <v>99</v>
      </c>
      <c r="IK84" s="37">
        <f t="shared" si="151"/>
        <v>95</v>
      </c>
      <c r="IL84" s="37">
        <f t="shared" si="151"/>
        <v>344</v>
      </c>
      <c r="IM84" s="37">
        <f t="shared" si="151"/>
        <v>344</v>
      </c>
      <c r="IN84" s="37">
        <f t="shared" si="151"/>
        <v>344</v>
      </c>
      <c r="IO84" s="37">
        <f t="shared" si="151"/>
        <v>344</v>
      </c>
      <c r="IP84" s="37">
        <f t="shared" si="151"/>
        <v>344</v>
      </c>
      <c r="IQ84" s="37">
        <f t="shared" si="151"/>
        <v>344</v>
      </c>
      <c r="IR84" s="37">
        <f t="shared" si="151"/>
        <v>344</v>
      </c>
      <c r="IS84" s="37">
        <f t="shared" si="151"/>
        <v>344</v>
      </c>
      <c r="IT84" s="37">
        <f t="shared" si="151"/>
        <v>344</v>
      </c>
      <c r="IU84" s="37">
        <f t="shared" si="151"/>
        <v>344</v>
      </c>
      <c r="IV84" s="37">
        <f t="shared" si="151"/>
        <v>344</v>
      </c>
      <c r="IW84" s="37">
        <f t="shared" si="151"/>
        <v>344</v>
      </c>
      <c r="IX84" s="37">
        <f t="shared" si="151"/>
        <v>344</v>
      </c>
      <c r="IY84" s="37">
        <f t="shared" si="151"/>
        <v>344</v>
      </c>
      <c r="IZ84" s="37">
        <f t="shared" si="151"/>
        <v>344</v>
      </c>
      <c r="JA84" s="37">
        <f t="shared" si="151"/>
        <v>344</v>
      </c>
      <c r="JB84" s="37">
        <f t="shared" si="151"/>
        <v>344</v>
      </c>
      <c r="JC84" s="37">
        <f t="shared" si="151"/>
        <v>344</v>
      </c>
      <c r="JD84" s="37">
        <f t="shared" si="151"/>
        <v>344</v>
      </c>
      <c r="JE84" s="37">
        <f t="shared" si="151"/>
        <v>344</v>
      </c>
      <c r="JF84" s="37">
        <f t="shared" si="151"/>
        <v>344</v>
      </c>
      <c r="JG84" s="37">
        <f t="shared" si="151"/>
        <v>344</v>
      </c>
      <c r="JH84" s="37">
        <f t="shared" si="151"/>
        <v>344</v>
      </c>
      <c r="JI84" s="37">
        <f t="shared" si="151"/>
        <v>344</v>
      </c>
      <c r="JJ84" s="37">
        <f t="shared" si="151"/>
        <v>344</v>
      </c>
      <c r="JK84" s="37">
        <f t="shared" si="151"/>
        <v>344</v>
      </c>
      <c r="JL84" s="37">
        <f t="shared" si="151"/>
        <v>344</v>
      </c>
      <c r="JM84" s="37">
        <f t="shared" si="151"/>
        <v>344</v>
      </c>
      <c r="JN84" s="37">
        <f t="shared" si="151"/>
        <v>344</v>
      </c>
      <c r="JO84" s="37">
        <f t="shared" ref="JO84:LZ84" si="152">+$I$84-JO$27</f>
        <v>344</v>
      </c>
      <c r="JP84" s="37">
        <f t="shared" si="152"/>
        <v>344</v>
      </c>
      <c r="JQ84" s="37">
        <f t="shared" si="152"/>
        <v>344</v>
      </c>
      <c r="JR84" s="37">
        <f t="shared" si="152"/>
        <v>344</v>
      </c>
      <c r="JS84" s="37">
        <f t="shared" si="152"/>
        <v>344</v>
      </c>
      <c r="JT84" s="37">
        <f t="shared" si="152"/>
        <v>344</v>
      </c>
      <c r="JU84" s="37">
        <f t="shared" si="152"/>
        <v>344</v>
      </c>
      <c r="JV84" s="37">
        <f t="shared" si="152"/>
        <v>344</v>
      </c>
      <c r="JW84" s="37">
        <f t="shared" si="152"/>
        <v>344</v>
      </c>
      <c r="JX84" s="37">
        <f t="shared" si="152"/>
        <v>344</v>
      </c>
      <c r="JY84" s="37">
        <f t="shared" si="152"/>
        <v>344</v>
      </c>
      <c r="JZ84" s="37">
        <f t="shared" si="152"/>
        <v>344</v>
      </c>
      <c r="KA84" s="37">
        <f t="shared" si="152"/>
        <v>344</v>
      </c>
      <c r="KB84" s="37">
        <f t="shared" si="152"/>
        <v>344</v>
      </c>
      <c r="KC84" s="37">
        <f t="shared" si="152"/>
        <v>344</v>
      </c>
      <c r="KD84" s="37">
        <f t="shared" si="152"/>
        <v>344</v>
      </c>
      <c r="KE84" s="37">
        <f t="shared" si="152"/>
        <v>344</v>
      </c>
      <c r="KF84" s="37">
        <f t="shared" si="152"/>
        <v>344</v>
      </c>
      <c r="KG84" s="37">
        <f t="shared" si="152"/>
        <v>344</v>
      </c>
      <c r="KH84" s="37">
        <f t="shared" si="152"/>
        <v>344</v>
      </c>
      <c r="KI84" s="37">
        <f t="shared" si="152"/>
        <v>344</v>
      </c>
      <c r="KJ84" s="37">
        <f t="shared" si="152"/>
        <v>344</v>
      </c>
      <c r="KK84" s="37">
        <f t="shared" si="152"/>
        <v>344</v>
      </c>
      <c r="KL84" s="37">
        <f t="shared" si="152"/>
        <v>344</v>
      </c>
      <c r="KM84" s="37">
        <f t="shared" si="152"/>
        <v>344</v>
      </c>
      <c r="KN84" s="37">
        <f t="shared" si="152"/>
        <v>344</v>
      </c>
      <c r="KO84" s="37">
        <f t="shared" si="152"/>
        <v>344</v>
      </c>
      <c r="KP84" s="37">
        <f t="shared" si="152"/>
        <v>344</v>
      </c>
      <c r="KQ84" s="37">
        <f t="shared" si="152"/>
        <v>344</v>
      </c>
      <c r="KR84" s="37">
        <f t="shared" si="152"/>
        <v>344</v>
      </c>
      <c r="KS84" s="37">
        <f t="shared" si="152"/>
        <v>344</v>
      </c>
      <c r="KT84" s="37">
        <f t="shared" si="152"/>
        <v>344</v>
      </c>
      <c r="KU84" s="37">
        <f t="shared" si="152"/>
        <v>344</v>
      </c>
      <c r="KV84" s="37">
        <f t="shared" si="152"/>
        <v>344</v>
      </c>
      <c r="KW84" s="37">
        <f t="shared" si="152"/>
        <v>344</v>
      </c>
      <c r="KX84" s="37">
        <f t="shared" si="152"/>
        <v>344</v>
      </c>
      <c r="KY84" s="37">
        <f t="shared" si="152"/>
        <v>344</v>
      </c>
      <c r="KZ84" s="37">
        <f t="shared" si="152"/>
        <v>344</v>
      </c>
      <c r="LA84" s="37">
        <f t="shared" si="152"/>
        <v>344</v>
      </c>
      <c r="LB84" s="37">
        <f t="shared" si="152"/>
        <v>344</v>
      </c>
      <c r="LC84" s="37">
        <f t="shared" si="152"/>
        <v>344</v>
      </c>
      <c r="LD84" s="37">
        <f t="shared" si="152"/>
        <v>344</v>
      </c>
      <c r="LE84" s="37">
        <f t="shared" si="152"/>
        <v>344</v>
      </c>
      <c r="LF84" s="37">
        <f t="shared" si="152"/>
        <v>344</v>
      </c>
      <c r="LG84" s="37">
        <f t="shared" si="152"/>
        <v>344</v>
      </c>
      <c r="LH84" s="37">
        <f t="shared" si="152"/>
        <v>344</v>
      </c>
      <c r="LI84" s="37">
        <f t="shared" si="152"/>
        <v>344</v>
      </c>
      <c r="LJ84" s="37">
        <f t="shared" si="152"/>
        <v>344</v>
      </c>
      <c r="LK84" s="37">
        <f t="shared" si="152"/>
        <v>344</v>
      </c>
      <c r="LL84" s="37">
        <f t="shared" si="152"/>
        <v>344</v>
      </c>
      <c r="LM84" s="37">
        <f t="shared" si="152"/>
        <v>344</v>
      </c>
      <c r="LN84" s="37">
        <f t="shared" si="152"/>
        <v>344</v>
      </c>
      <c r="LO84" s="37">
        <f t="shared" si="152"/>
        <v>344</v>
      </c>
      <c r="LP84" s="37">
        <f t="shared" si="152"/>
        <v>344</v>
      </c>
      <c r="LQ84" s="37">
        <f t="shared" si="152"/>
        <v>344</v>
      </c>
      <c r="LR84" s="37">
        <f t="shared" si="152"/>
        <v>344</v>
      </c>
      <c r="LS84" s="37">
        <f t="shared" si="152"/>
        <v>344</v>
      </c>
      <c r="LT84" s="37">
        <f t="shared" si="152"/>
        <v>344</v>
      </c>
      <c r="LU84" s="37">
        <f t="shared" si="152"/>
        <v>344</v>
      </c>
      <c r="LV84" s="37">
        <f t="shared" si="152"/>
        <v>344</v>
      </c>
      <c r="LW84" s="37">
        <f t="shared" si="152"/>
        <v>344</v>
      </c>
      <c r="LX84" s="37">
        <f t="shared" si="152"/>
        <v>344</v>
      </c>
      <c r="LY84" s="37">
        <f t="shared" si="152"/>
        <v>344</v>
      </c>
      <c r="LZ84" s="37">
        <f t="shared" si="152"/>
        <v>344</v>
      </c>
      <c r="MA84" s="37">
        <f t="shared" ref="MA84:NT84" si="153">+$I$84-MA$27</f>
        <v>344</v>
      </c>
      <c r="MB84" s="37">
        <f t="shared" si="153"/>
        <v>344</v>
      </c>
      <c r="MC84" s="37">
        <f t="shared" si="153"/>
        <v>344</v>
      </c>
      <c r="MD84" s="37">
        <f t="shared" si="153"/>
        <v>344</v>
      </c>
      <c r="ME84" s="37">
        <f t="shared" si="153"/>
        <v>344</v>
      </c>
      <c r="MF84" s="37">
        <f t="shared" si="153"/>
        <v>344</v>
      </c>
      <c r="MG84" s="37">
        <f t="shared" si="153"/>
        <v>344</v>
      </c>
      <c r="MH84" s="37">
        <f t="shared" si="153"/>
        <v>344</v>
      </c>
      <c r="MI84" s="37">
        <f t="shared" si="153"/>
        <v>344</v>
      </c>
      <c r="MJ84" s="37">
        <f t="shared" si="153"/>
        <v>344</v>
      </c>
      <c r="MK84" s="37">
        <f t="shared" si="153"/>
        <v>344</v>
      </c>
      <c r="ML84" s="37">
        <f t="shared" si="153"/>
        <v>344</v>
      </c>
      <c r="MM84" s="37">
        <f t="shared" si="153"/>
        <v>344</v>
      </c>
      <c r="MN84" s="37">
        <f t="shared" si="153"/>
        <v>344</v>
      </c>
      <c r="MO84" s="37">
        <f t="shared" si="153"/>
        <v>344</v>
      </c>
      <c r="MP84" s="37">
        <f t="shared" si="153"/>
        <v>344</v>
      </c>
      <c r="MQ84" s="37">
        <f t="shared" si="153"/>
        <v>344</v>
      </c>
      <c r="MR84" s="37">
        <f t="shared" si="153"/>
        <v>344</v>
      </c>
      <c r="MS84" s="37">
        <f t="shared" si="153"/>
        <v>344</v>
      </c>
      <c r="MT84" s="37">
        <f t="shared" si="153"/>
        <v>344</v>
      </c>
      <c r="MU84" s="37">
        <f t="shared" si="153"/>
        <v>344</v>
      </c>
      <c r="MV84" s="37">
        <f t="shared" si="153"/>
        <v>344</v>
      </c>
      <c r="MW84" s="37">
        <f t="shared" si="153"/>
        <v>344</v>
      </c>
      <c r="MX84" s="37">
        <f t="shared" si="153"/>
        <v>344</v>
      </c>
      <c r="MY84" s="37">
        <f t="shared" si="153"/>
        <v>344</v>
      </c>
      <c r="MZ84" s="37">
        <f t="shared" si="153"/>
        <v>344</v>
      </c>
      <c r="NA84" s="37">
        <f t="shared" si="153"/>
        <v>344</v>
      </c>
      <c r="NB84" s="37">
        <f t="shared" si="153"/>
        <v>344</v>
      </c>
      <c r="NC84" s="37">
        <f t="shared" si="153"/>
        <v>344</v>
      </c>
      <c r="ND84" s="37">
        <f t="shared" si="153"/>
        <v>344</v>
      </c>
      <c r="NE84" s="37">
        <f t="shared" si="153"/>
        <v>344</v>
      </c>
      <c r="NF84" s="37">
        <f t="shared" si="153"/>
        <v>344</v>
      </c>
      <c r="NG84" s="37">
        <f t="shared" si="153"/>
        <v>344</v>
      </c>
      <c r="NH84" s="37">
        <f t="shared" si="153"/>
        <v>344</v>
      </c>
      <c r="NI84" s="37">
        <f t="shared" si="153"/>
        <v>344</v>
      </c>
      <c r="NJ84" s="37">
        <f t="shared" si="153"/>
        <v>344</v>
      </c>
      <c r="NK84" s="37">
        <f t="shared" si="153"/>
        <v>344</v>
      </c>
      <c r="NL84" s="37">
        <f t="shared" si="153"/>
        <v>344</v>
      </c>
      <c r="NM84" s="37">
        <f t="shared" si="153"/>
        <v>344</v>
      </c>
      <c r="NN84" s="37">
        <f t="shared" si="153"/>
        <v>344</v>
      </c>
      <c r="NO84" s="37">
        <f t="shared" si="153"/>
        <v>344</v>
      </c>
      <c r="NP84" s="37">
        <f t="shared" si="153"/>
        <v>344</v>
      </c>
      <c r="NQ84" s="37">
        <f t="shared" si="153"/>
        <v>344</v>
      </c>
      <c r="NR84" s="37">
        <f t="shared" si="153"/>
        <v>344</v>
      </c>
      <c r="NS84" s="37">
        <f t="shared" si="153"/>
        <v>344</v>
      </c>
      <c r="NT84" s="38">
        <f t="shared" si="153"/>
        <v>344</v>
      </c>
    </row>
    <row r="85" spans="1:384" x14ac:dyDescent="0.6">
      <c r="A85" s="141" t="s">
        <v>71</v>
      </c>
      <c r="B85" s="301"/>
      <c r="C85" s="322"/>
      <c r="D85" s="299"/>
      <c r="E85" s="47">
        <v>15</v>
      </c>
      <c r="F85" s="276"/>
      <c r="G85" s="47">
        <v>32</v>
      </c>
      <c r="H85" s="46">
        <v>666</v>
      </c>
      <c r="I85" s="6">
        <v>344</v>
      </c>
      <c r="J85" s="12">
        <v>99</v>
      </c>
      <c r="K85" s="4">
        <v>99</v>
      </c>
      <c r="L85" s="4">
        <v>145</v>
      </c>
      <c r="M85" s="4">
        <v>0</v>
      </c>
      <c r="N85" s="4">
        <v>0</v>
      </c>
      <c r="O85" s="4">
        <v>0</v>
      </c>
      <c r="P85" s="33">
        <v>0</v>
      </c>
      <c r="Q85" s="34">
        <v>0</v>
      </c>
      <c r="R85" s="7"/>
      <c r="S85" s="36">
        <f t="shared" ref="S85:CD85" si="154">+$I$85-S$28</f>
        <v>95</v>
      </c>
      <c r="T85" s="37">
        <f t="shared" si="154"/>
        <v>95</v>
      </c>
      <c r="U85" s="37">
        <f t="shared" si="154"/>
        <v>97</v>
      </c>
      <c r="V85" s="37">
        <f t="shared" si="154"/>
        <v>91</v>
      </c>
      <c r="W85" s="37">
        <f t="shared" si="154"/>
        <v>35</v>
      </c>
      <c r="X85" s="37">
        <f t="shared" si="154"/>
        <v>34</v>
      </c>
      <c r="Y85" s="37">
        <f t="shared" si="154"/>
        <v>40</v>
      </c>
      <c r="Z85" s="37">
        <f t="shared" si="154"/>
        <v>40</v>
      </c>
      <c r="AA85" s="37">
        <f t="shared" si="154"/>
        <v>59</v>
      </c>
      <c r="AB85" s="37">
        <f t="shared" si="154"/>
        <v>49</v>
      </c>
      <c r="AC85" s="37">
        <f t="shared" si="154"/>
        <v>49</v>
      </c>
      <c r="AD85" s="37">
        <f t="shared" si="154"/>
        <v>43</v>
      </c>
      <c r="AE85" s="37">
        <f t="shared" si="154"/>
        <v>38</v>
      </c>
      <c r="AF85" s="37">
        <f t="shared" si="154"/>
        <v>46</v>
      </c>
      <c r="AG85" s="37">
        <f t="shared" si="154"/>
        <v>46</v>
      </c>
      <c r="AH85" s="37">
        <f t="shared" si="154"/>
        <v>38</v>
      </c>
      <c r="AI85" s="37">
        <f t="shared" si="154"/>
        <v>37</v>
      </c>
      <c r="AJ85" s="37">
        <f t="shared" si="154"/>
        <v>36</v>
      </c>
      <c r="AK85" s="37">
        <f t="shared" si="154"/>
        <v>30</v>
      </c>
      <c r="AL85" s="37">
        <f t="shared" si="154"/>
        <v>31</v>
      </c>
      <c r="AM85" s="37">
        <f t="shared" si="154"/>
        <v>32</v>
      </c>
      <c r="AN85" s="37">
        <f t="shared" si="154"/>
        <v>32</v>
      </c>
      <c r="AO85" s="37">
        <f t="shared" si="154"/>
        <v>31</v>
      </c>
      <c r="AP85" s="37">
        <f t="shared" si="154"/>
        <v>31</v>
      </c>
      <c r="AQ85" s="37">
        <f t="shared" si="154"/>
        <v>25</v>
      </c>
      <c r="AR85" s="37">
        <f t="shared" si="154"/>
        <v>25</v>
      </c>
      <c r="AS85" s="37">
        <f t="shared" si="154"/>
        <v>37</v>
      </c>
      <c r="AT85" s="37">
        <f t="shared" si="154"/>
        <v>37</v>
      </c>
      <c r="AU85" s="37">
        <f t="shared" si="154"/>
        <v>37</v>
      </c>
      <c r="AV85" s="37">
        <f t="shared" si="154"/>
        <v>37</v>
      </c>
      <c r="AW85" s="37">
        <f t="shared" si="154"/>
        <v>33</v>
      </c>
      <c r="AX85" s="37">
        <f t="shared" si="154"/>
        <v>26</v>
      </c>
      <c r="AY85" s="37">
        <f t="shared" si="154"/>
        <v>25</v>
      </c>
      <c r="AZ85" s="37">
        <f t="shared" si="154"/>
        <v>28</v>
      </c>
      <c r="BA85" s="37">
        <f t="shared" si="154"/>
        <v>29</v>
      </c>
      <c r="BB85" s="37">
        <f t="shared" si="154"/>
        <v>29</v>
      </c>
      <c r="BC85" s="37">
        <f t="shared" si="154"/>
        <v>27</v>
      </c>
      <c r="BD85" s="37">
        <f t="shared" si="154"/>
        <v>27</v>
      </c>
      <c r="BE85" s="37">
        <f t="shared" si="154"/>
        <v>32</v>
      </c>
      <c r="BF85" s="37">
        <f t="shared" si="154"/>
        <v>27</v>
      </c>
      <c r="BG85" s="37">
        <f t="shared" si="154"/>
        <v>27</v>
      </c>
      <c r="BH85" s="37">
        <f t="shared" si="154"/>
        <v>27</v>
      </c>
      <c r="BI85" s="37">
        <f t="shared" si="154"/>
        <v>27</v>
      </c>
      <c r="BJ85" s="37">
        <f t="shared" si="154"/>
        <v>28</v>
      </c>
      <c r="BK85" s="37">
        <f t="shared" si="154"/>
        <v>31</v>
      </c>
      <c r="BL85" s="37">
        <f t="shared" si="154"/>
        <v>33</v>
      </c>
      <c r="BM85" s="37">
        <f t="shared" si="154"/>
        <v>26</v>
      </c>
      <c r="BN85" s="37">
        <f t="shared" si="154"/>
        <v>25</v>
      </c>
      <c r="BO85" s="37">
        <f t="shared" si="154"/>
        <v>24</v>
      </c>
      <c r="BP85" s="37">
        <f t="shared" si="154"/>
        <v>24</v>
      </c>
      <c r="BQ85" s="37">
        <f t="shared" si="154"/>
        <v>40</v>
      </c>
      <c r="BR85" s="37">
        <f t="shared" si="154"/>
        <v>21</v>
      </c>
      <c r="BS85" s="37">
        <f t="shared" si="154"/>
        <v>22</v>
      </c>
      <c r="BT85" s="37">
        <f t="shared" si="154"/>
        <v>23</v>
      </c>
      <c r="BU85" s="37">
        <f t="shared" si="154"/>
        <v>24</v>
      </c>
      <c r="BV85" s="37">
        <f t="shared" si="154"/>
        <v>36</v>
      </c>
      <c r="BW85" s="37">
        <f t="shared" si="154"/>
        <v>36</v>
      </c>
      <c r="BX85" s="37">
        <f t="shared" si="154"/>
        <v>31</v>
      </c>
      <c r="BY85" s="37">
        <f t="shared" si="154"/>
        <v>26</v>
      </c>
      <c r="BZ85" s="37">
        <f t="shared" si="154"/>
        <v>26</v>
      </c>
      <c r="CA85" s="37">
        <f t="shared" si="154"/>
        <v>26</v>
      </c>
      <c r="CB85" s="37">
        <f t="shared" si="154"/>
        <v>26</v>
      </c>
      <c r="CC85" s="37">
        <f t="shared" si="154"/>
        <v>32</v>
      </c>
      <c r="CD85" s="37">
        <f t="shared" si="154"/>
        <v>32</v>
      </c>
      <c r="CE85" s="37">
        <f t="shared" ref="CE85:EP85" si="155">+$I$85-CE$28</f>
        <v>35</v>
      </c>
      <c r="CF85" s="37">
        <f t="shared" si="155"/>
        <v>36</v>
      </c>
      <c r="CG85" s="37">
        <f t="shared" si="155"/>
        <v>40</v>
      </c>
      <c r="CH85" s="37">
        <f t="shared" si="155"/>
        <v>52</v>
      </c>
      <c r="CI85" s="37">
        <f t="shared" si="155"/>
        <v>58</v>
      </c>
      <c r="CJ85" s="37">
        <f t="shared" si="155"/>
        <v>64</v>
      </c>
      <c r="CK85" s="37">
        <f t="shared" si="155"/>
        <v>64</v>
      </c>
      <c r="CL85" s="37">
        <f t="shared" si="155"/>
        <v>65</v>
      </c>
      <c r="CM85" s="37">
        <f t="shared" si="155"/>
        <v>52</v>
      </c>
      <c r="CN85" s="37">
        <f t="shared" si="155"/>
        <v>54</v>
      </c>
      <c r="CO85" s="37">
        <f t="shared" si="155"/>
        <v>52</v>
      </c>
      <c r="CP85" s="37">
        <f t="shared" si="155"/>
        <v>45</v>
      </c>
      <c r="CQ85" s="37">
        <f t="shared" si="155"/>
        <v>46</v>
      </c>
      <c r="CR85" s="37">
        <f t="shared" si="155"/>
        <v>46</v>
      </c>
      <c r="CS85" s="37">
        <f t="shared" si="155"/>
        <v>45</v>
      </c>
      <c r="CT85" s="37">
        <f t="shared" si="155"/>
        <v>45</v>
      </c>
      <c r="CU85" s="37">
        <f t="shared" si="155"/>
        <v>46</v>
      </c>
      <c r="CV85" s="37">
        <f t="shared" si="155"/>
        <v>38</v>
      </c>
      <c r="CW85" s="37">
        <f t="shared" si="155"/>
        <v>41</v>
      </c>
      <c r="CX85" s="37">
        <f t="shared" si="155"/>
        <v>44</v>
      </c>
      <c r="CY85" s="37">
        <f t="shared" si="155"/>
        <v>44</v>
      </c>
      <c r="CZ85" s="37">
        <f t="shared" si="155"/>
        <v>45</v>
      </c>
      <c r="DA85" s="37">
        <f t="shared" si="155"/>
        <v>45</v>
      </c>
      <c r="DB85" s="37">
        <f t="shared" si="155"/>
        <v>45</v>
      </c>
      <c r="DC85" s="37">
        <f t="shared" si="155"/>
        <v>46</v>
      </c>
      <c r="DD85" s="37">
        <f t="shared" si="155"/>
        <v>42</v>
      </c>
      <c r="DE85" s="37">
        <f t="shared" si="155"/>
        <v>46</v>
      </c>
      <c r="DF85" s="37">
        <f t="shared" si="155"/>
        <v>46</v>
      </c>
      <c r="DG85" s="37">
        <f t="shared" si="155"/>
        <v>47</v>
      </c>
      <c r="DH85" s="37">
        <f t="shared" si="155"/>
        <v>48</v>
      </c>
      <c r="DI85" s="37">
        <f t="shared" si="155"/>
        <v>44</v>
      </c>
      <c r="DJ85" s="37">
        <f t="shared" si="155"/>
        <v>43</v>
      </c>
      <c r="DK85" s="37">
        <f t="shared" si="155"/>
        <v>44</v>
      </c>
      <c r="DL85" s="37">
        <f t="shared" si="155"/>
        <v>55</v>
      </c>
      <c r="DM85" s="37">
        <f t="shared" si="155"/>
        <v>55</v>
      </c>
      <c r="DN85" s="37">
        <f t="shared" si="155"/>
        <v>62</v>
      </c>
      <c r="DO85" s="37">
        <f t="shared" si="155"/>
        <v>44</v>
      </c>
      <c r="DP85" s="37">
        <f t="shared" si="155"/>
        <v>58</v>
      </c>
      <c r="DQ85" s="37">
        <f t="shared" si="155"/>
        <v>48</v>
      </c>
      <c r="DR85" s="37">
        <f t="shared" si="155"/>
        <v>46</v>
      </c>
      <c r="DS85" s="37">
        <f t="shared" si="155"/>
        <v>46</v>
      </c>
      <c r="DT85" s="37">
        <f t="shared" si="155"/>
        <v>46</v>
      </c>
      <c r="DU85" s="37">
        <f t="shared" si="155"/>
        <v>59</v>
      </c>
      <c r="DV85" s="37">
        <f t="shared" si="155"/>
        <v>54</v>
      </c>
      <c r="DW85" s="37">
        <f t="shared" si="155"/>
        <v>51</v>
      </c>
      <c r="DX85" s="37">
        <f t="shared" si="155"/>
        <v>51</v>
      </c>
      <c r="DY85" s="37">
        <f t="shared" si="155"/>
        <v>61</v>
      </c>
      <c r="DZ85" s="37">
        <f t="shared" si="155"/>
        <v>67</v>
      </c>
      <c r="EA85" s="37">
        <f t="shared" si="155"/>
        <v>67</v>
      </c>
      <c r="EB85" s="37">
        <f t="shared" si="155"/>
        <v>63</v>
      </c>
      <c r="EC85" s="37">
        <f t="shared" si="155"/>
        <v>64</v>
      </c>
      <c r="ED85" s="37">
        <f t="shared" si="155"/>
        <v>67</v>
      </c>
      <c r="EE85" s="37">
        <f t="shared" si="155"/>
        <v>59</v>
      </c>
      <c r="EF85" s="37">
        <f t="shared" si="155"/>
        <v>63</v>
      </c>
      <c r="EG85" s="37">
        <f t="shared" si="155"/>
        <v>80</v>
      </c>
      <c r="EH85" s="37">
        <f t="shared" si="155"/>
        <v>80</v>
      </c>
      <c r="EI85" s="37">
        <f t="shared" si="155"/>
        <v>74</v>
      </c>
      <c r="EJ85" s="37">
        <f t="shared" si="155"/>
        <v>63</v>
      </c>
      <c r="EK85" s="37">
        <f t="shared" si="155"/>
        <v>66</v>
      </c>
      <c r="EL85" s="37">
        <f t="shared" si="155"/>
        <v>66</v>
      </c>
      <c r="EM85" s="37">
        <f t="shared" si="155"/>
        <v>76</v>
      </c>
      <c r="EN85" s="37">
        <f t="shared" si="155"/>
        <v>86</v>
      </c>
      <c r="EO85" s="37">
        <f t="shared" si="155"/>
        <v>86</v>
      </c>
      <c r="EP85" s="37">
        <f t="shared" si="155"/>
        <v>89</v>
      </c>
      <c r="EQ85" s="37">
        <f t="shared" ref="EQ85:HB85" si="156">+$I$85-EQ$28</f>
        <v>65</v>
      </c>
      <c r="ER85" s="37">
        <f t="shared" si="156"/>
        <v>79</v>
      </c>
      <c r="ES85" s="37">
        <f t="shared" si="156"/>
        <v>69</v>
      </c>
      <c r="ET85" s="37">
        <f t="shared" si="156"/>
        <v>76</v>
      </c>
      <c r="EU85" s="37">
        <f t="shared" si="156"/>
        <v>90</v>
      </c>
      <c r="EV85" s="37">
        <f t="shared" si="156"/>
        <v>90</v>
      </c>
      <c r="EW85" s="37">
        <f t="shared" si="156"/>
        <v>84</v>
      </c>
      <c r="EX85" s="37">
        <f t="shared" si="156"/>
        <v>65</v>
      </c>
      <c r="EY85" s="37">
        <f t="shared" si="156"/>
        <v>69</v>
      </c>
      <c r="EZ85" s="37">
        <f t="shared" si="156"/>
        <v>74</v>
      </c>
      <c r="FA85" s="37">
        <f t="shared" si="156"/>
        <v>74</v>
      </c>
      <c r="FB85" s="37">
        <f t="shared" si="156"/>
        <v>76</v>
      </c>
      <c r="FC85" s="37">
        <f t="shared" si="156"/>
        <v>76</v>
      </c>
      <c r="FD85" s="37">
        <f t="shared" si="156"/>
        <v>90</v>
      </c>
      <c r="FE85" s="37">
        <f t="shared" si="156"/>
        <v>87</v>
      </c>
      <c r="FF85" s="37">
        <f t="shared" si="156"/>
        <v>92</v>
      </c>
      <c r="FG85" s="37">
        <f t="shared" si="156"/>
        <v>100</v>
      </c>
      <c r="FH85" s="37">
        <f t="shared" si="156"/>
        <v>103</v>
      </c>
      <c r="FI85" s="37">
        <f t="shared" si="156"/>
        <v>104</v>
      </c>
      <c r="FJ85" s="37">
        <f t="shared" si="156"/>
        <v>104</v>
      </c>
      <c r="FK85" s="37">
        <f t="shared" si="156"/>
        <v>105</v>
      </c>
      <c r="FL85" s="37">
        <f t="shared" si="156"/>
        <v>108</v>
      </c>
      <c r="FM85" s="37">
        <f t="shared" si="156"/>
        <v>112</v>
      </c>
      <c r="FN85" s="37">
        <f t="shared" si="156"/>
        <v>102</v>
      </c>
      <c r="FO85" s="37">
        <f t="shared" si="156"/>
        <v>105</v>
      </c>
      <c r="FP85" s="37">
        <f t="shared" si="156"/>
        <v>105</v>
      </c>
      <c r="FQ85" s="37">
        <f t="shared" si="156"/>
        <v>105</v>
      </c>
      <c r="FR85" s="37">
        <f t="shared" si="156"/>
        <v>123</v>
      </c>
      <c r="FS85" s="37">
        <f t="shared" si="156"/>
        <v>95</v>
      </c>
      <c r="FT85" s="37">
        <f t="shared" si="156"/>
        <v>99</v>
      </c>
      <c r="FU85" s="37">
        <f t="shared" si="156"/>
        <v>99</v>
      </c>
      <c r="FV85" s="37">
        <f t="shared" si="156"/>
        <v>110</v>
      </c>
      <c r="FW85" s="37">
        <f t="shared" si="156"/>
        <v>122</v>
      </c>
      <c r="FX85" s="37">
        <f t="shared" si="156"/>
        <v>122</v>
      </c>
      <c r="FY85" s="37">
        <f t="shared" si="156"/>
        <v>108</v>
      </c>
      <c r="FZ85" s="37">
        <f t="shared" si="156"/>
        <v>109</v>
      </c>
      <c r="GA85" s="37">
        <f t="shared" si="156"/>
        <v>107</v>
      </c>
      <c r="GB85" s="37">
        <f t="shared" si="156"/>
        <v>95</v>
      </c>
      <c r="GC85" s="37">
        <f t="shared" si="156"/>
        <v>97</v>
      </c>
      <c r="GD85" s="37">
        <f t="shared" si="156"/>
        <v>98</v>
      </c>
      <c r="GE85" s="37">
        <f t="shared" si="156"/>
        <v>98</v>
      </c>
      <c r="GF85" s="37">
        <f t="shared" si="156"/>
        <v>112</v>
      </c>
      <c r="GG85" s="37">
        <f t="shared" si="156"/>
        <v>107</v>
      </c>
      <c r="GH85" s="37">
        <f t="shared" si="156"/>
        <v>109</v>
      </c>
      <c r="GI85" s="37">
        <f t="shared" si="156"/>
        <v>109</v>
      </c>
      <c r="GJ85" s="37">
        <f t="shared" si="156"/>
        <v>109</v>
      </c>
      <c r="GK85" s="37">
        <f t="shared" si="156"/>
        <v>111</v>
      </c>
      <c r="GL85" s="37">
        <f t="shared" si="156"/>
        <v>111</v>
      </c>
      <c r="GM85" s="37">
        <f t="shared" si="156"/>
        <v>102</v>
      </c>
      <c r="GN85" s="37">
        <f t="shared" si="156"/>
        <v>98</v>
      </c>
      <c r="GO85" s="37">
        <f t="shared" si="156"/>
        <v>92</v>
      </c>
      <c r="GP85" s="37">
        <f t="shared" si="156"/>
        <v>92</v>
      </c>
      <c r="GQ85" s="37">
        <f t="shared" si="156"/>
        <v>92</v>
      </c>
      <c r="GR85" s="37">
        <f t="shared" si="156"/>
        <v>94</v>
      </c>
      <c r="GS85" s="37">
        <f t="shared" si="156"/>
        <v>94</v>
      </c>
      <c r="GT85" s="37">
        <f t="shared" si="156"/>
        <v>98</v>
      </c>
      <c r="GU85" s="37">
        <f t="shared" si="156"/>
        <v>91</v>
      </c>
      <c r="GV85" s="37">
        <f t="shared" si="156"/>
        <v>95</v>
      </c>
      <c r="GW85" s="37">
        <f t="shared" si="156"/>
        <v>100</v>
      </c>
      <c r="GX85" s="37">
        <f t="shared" si="156"/>
        <v>105</v>
      </c>
      <c r="GY85" s="37">
        <f t="shared" si="156"/>
        <v>124</v>
      </c>
      <c r="GZ85" s="37">
        <f t="shared" si="156"/>
        <v>124</v>
      </c>
      <c r="HA85" s="37">
        <f t="shared" si="156"/>
        <v>110</v>
      </c>
      <c r="HB85" s="37">
        <f t="shared" si="156"/>
        <v>108</v>
      </c>
      <c r="HC85" s="37">
        <f t="shared" ref="HC85:JN85" si="157">+$I$85-HC$28</f>
        <v>123</v>
      </c>
      <c r="HD85" s="37">
        <f t="shared" si="157"/>
        <v>119</v>
      </c>
      <c r="HE85" s="37">
        <f t="shared" si="157"/>
        <v>113</v>
      </c>
      <c r="HF85" s="37">
        <f t="shared" si="157"/>
        <v>120</v>
      </c>
      <c r="HG85" s="37">
        <f t="shared" si="157"/>
        <v>120</v>
      </c>
      <c r="HH85" s="37">
        <f t="shared" si="157"/>
        <v>126</v>
      </c>
      <c r="HI85" s="37">
        <f t="shared" si="157"/>
        <v>127</v>
      </c>
      <c r="HJ85" s="37">
        <f t="shared" si="157"/>
        <v>126</v>
      </c>
      <c r="HK85" s="37">
        <f t="shared" si="157"/>
        <v>126</v>
      </c>
      <c r="HL85" s="37">
        <f t="shared" si="157"/>
        <v>128</v>
      </c>
      <c r="HM85" s="37">
        <f t="shared" si="157"/>
        <v>131</v>
      </c>
      <c r="HN85" s="37">
        <f t="shared" si="157"/>
        <v>131</v>
      </c>
      <c r="HO85" s="37">
        <f t="shared" si="157"/>
        <v>137</v>
      </c>
      <c r="HP85" s="37">
        <f t="shared" si="157"/>
        <v>135</v>
      </c>
      <c r="HQ85" s="37">
        <f t="shared" si="157"/>
        <v>137</v>
      </c>
      <c r="HR85" s="37">
        <f t="shared" si="157"/>
        <v>138</v>
      </c>
      <c r="HS85" s="37">
        <f t="shared" si="157"/>
        <v>139</v>
      </c>
      <c r="HT85" s="37">
        <f t="shared" si="157"/>
        <v>144</v>
      </c>
      <c r="HU85" s="37">
        <f t="shared" si="157"/>
        <v>144</v>
      </c>
      <c r="HV85" s="37">
        <f t="shared" si="157"/>
        <v>148</v>
      </c>
      <c r="HW85" s="37">
        <f t="shared" si="157"/>
        <v>149</v>
      </c>
      <c r="HX85" s="37">
        <f t="shared" si="157"/>
        <v>143</v>
      </c>
      <c r="HY85" s="37">
        <f t="shared" si="157"/>
        <v>89</v>
      </c>
      <c r="HZ85" s="37">
        <f t="shared" si="157"/>
        <v>98</v>
      </c>
      <c r="IA85" s="37">
        <f t="shared" si="157"/>
        <v>102</v>
      </c>
      <c r="IB85" s="37">
        <f t="shared" si="157"/>
        <v>102</v>
      </c>
      <c r="IC85" s="37">
        <f t="shared" si="157"/>
        <v>100</v>
      </c>
      <c r="ID85" s="37">
        <f t="shared" si="157"/>
        <v>100</v>
      </c>
      <c r="IE85" s="37">
        <f t="shared" si="157"/>
        <v>99</v>
      </c>
      <c r="IF85" s="37">
        <f t="shared" si="157"/>
        <v>91</v>
      </c>
      <c r="IG85" s="37">
        <f t="shared" si="157"/>
        <v>94</v>
      </c>
      <c r="IH85" s="37">
        <f t="shared" si="157"/>
        <v>97</v>
      </c>
      <c r="II85" s="37">
        <f t="shared" si="157"/>
        <v>97</v>
      </c>
      <c r="IJ85" s="37">
        <f t="shared" si="157"/>
        <v>97</v>
      </c>
      <c r="IK85" s="37">
        <f t="shared" si="157"/>
        <v>71</v>
      </c>
      <c r="IL85" s="37">
        <f t="shared" si="157"/>
        <v>344</v>
      </c>
      <c r="IM85" s="37">
        <f t="shared" si="157"/>
        <v>344</v>
      </c>
      <c r="IN85" s="37">
        <f t="shared" si="157"/>
        <v>344</v>
      </c>
      <c r="IO85" s="37">
        <f t="shared" si="157"/>
        <v>344</v>
      </c>
      <c r="IP85" s="37">
        <f t="shared" si="157"/>
        <v>344</v>
      </c>
      <c r="IQ85" s="37">
        <f t="shared" si="157"/>
        <v>344</v>
      </c>
      <c r="IR85" s="37">
        <f t="shared" si="157"/>
        <v>344</v>
      </c>
      <c r="IS85" s="37">
        <f t="shared" si="157"/>
        <v>344</v>
      </c>
      <c r="IT85" s="37">
        <f t="shared" si="157"/>
        <v>344</v>
      </c>
      <c r="IU85" s="37">
        <f t="shared" si="157"/>
        <v>344</v>
      </c>
      <c r="IV85" s="37">
        <f t="shared" si="157"/>
        <v>344</v>
      </c>
      <c r="IW85" s="37">
        <f t="shared" si="157"/>
        <v>344</v>
      </c>
      <c r="IX85" s="37">
        <f t="shared" si="157"/>
        <v>344</v>
      </c>
      <c r="IY85" s="37">
        <f t="shared" si="157"/>
        <v>344</v>
      </c>
      <c r="IZ85" s="37">
        <f t="shared" si="157"/>
        <v>344</v>
      </c>
      <c r="JA85" s="37">
        <f t="shared" si="157"/>
        <v>344</v>
      </c>
      <c r="JB85" s="37">
        <f t="shared" si="157"/>
        <v>344</v>
      </c>
      <c r="JC85" s="37">
        <f t="shared" si="157"/>
        <v>344</v>
      </c>
      <c r="JD85" s="37">
        <f t="shared" si="157"/>
        <v>344</v>
      </c>
      <c r="JE85" s="37">
        <f t="shared" si="157"/>
        <v>344</v>
      </c>
      <c r="JF85" s="37">
        <f t="shared" si="157"/>
        <v>344</v>
      </c>
      <c r="JG85" s="37">
        <f t="shared" si="157"/>
        <v>344</v>
      </c>
      <c r="JH85" s="37">
        <f t="shared" si="157"/>
        <v>344</v>
      </c>
      <c r="JI85" s="37">
        <f t="shared" si="157"/>
        <v>344</v>
      </c>
      <c r="JJ85" s="37">
        <f t="shared" si="157"/>
        <v>344</v>
      </c>
      <c r="JK85" s="37">
        <f t="shared" si="157"/>
        <v>344</v>
      </c>
      <c r="JL85" s="37">
        <f t="shared" si="157"/>
        <v>344</v>
      </c>
      <c r="JM85" s="37">
        <f t="shared" si="157"/>
        <v>344</v>
      </c>
      <c r="JN85" s="37">
        <f t="shared" si="157"/>
        <v>344</v>
      </c>
      <c r="JO85" s="37">
        <f t="shared" ref="JO85:LZ85" si="158">+$I$85-JO$28</f>
        <v>344</v>
      </c>
      <c r="JP85" s="37">
        <f t="shared" si="158"/>
        <v>344</v>
      </c>
      <c r="JQ85" s="37">
        <f t="shared" si="158"/>
        <v>344</v>
      </c>
      <c r="JR85" s="37">
        <f t="shared" si="158"/>
        <v>344</v>
      </c>
      <c r="JS85" s="37">
        <f t="shared" si="158"/>
        <v>344</v>
      </c>
      <c r="JT85" s="37">
        <f t="shared" si="158"/>
        <v>344</v>
      </c>
      <c r="JU85" s="37">
        <f t="shared" si="158"/>
        <v>344</v>
      </c>
      <c r="JV85" s="37">
        <f t="shared" si="158"/>
        <v>344</v>
      </c>
      <c r="JW85" s="37">
        <f t="shared" si="158"/>
        <v>344</v>
      </c>
      <c r="JX85" s="37">
        <f t="shared" si="158"/>
        <v>344</v>
      </c>
      <c r="JY85" s="37">
        <f t="shared" si="158"/>
        <v>344</v>
      </c>
      <c r="JZ85" s="37">
        <f t="shared" si="158"/>
        <v>344</v>
      </c>
      <c r="KA85" s="37">
        <f t="shared" si="158"/>
        <v>344</v>
      </c>
      <c r="KB85" s="37">
        <f t="shared" si="158"/>
        <v>344</v>
      </c>
      <c r="KC85" s="37">
        <f t="shared" si="158"/>
        <v>344</v>
      </c>
      <c r="KD85" s="37">
        <f t="shared" si="158"/>
        <v>344</v>
      </c>
      <c r="KE85" s="37">
        <f t="shared" si="158"/>
        <v>344</v>
      </c>
      <c r="KF85" s="37">
        <f t="shared" si="158"/>
        <v>344</v>
      </c>
      <c r="KG85" s="37">
        <f t="shared" si="158"/>
        <v>344</v>
      </c>
      <c r="KH85" s="37">
        <f t="shared" si="158"/>
        <v>344</v>
      </c>
      <c r="KI85" s="37">
        <f t="shared" si="158"/>
        <v>344</v>
      </c>
      <c r="KJ85" s="37">
        <f t="shared" si="158"/>
        <v>344</v>
      </c>
      <c r="KK85" s="37">
        <f t="shared" si="158"/>
        <v>344</v>
      </c>
      <c r="KL85" s="37">
        <f t="shared" si="158"/>
        <v>344</v>
      </c>
      <c r="KM85" s="37">
        <f t="shared" si="158"/>
        <v>344</v>
      </c>
      <c r="KN85" s="37">
        <f t="shared" si="158"/>
        <v>344</v>
      </c>
      <c r="KO85" s="37">
        <f t="shared" si="158"/>
        <v>344</v>
      </c>
      <c r="KP85" s="37">
        <f t="shared" si="158"/>
        <v>344</v>
      </c>
      <c r="KQ85" s="37">
        <f t="shared" si="158"/>
        <v>344</v>
      </c>
      <c r="KR85" s="37">
        <f t="shared" si="158"/>
        <v>344</v>
      </c>
      <c r="KS85" s="37">
        <f t="shared" si="158"/>
        <v>344</v>
      </c>
      <c r="KT85" s="37">
        <f t="shared" si="158"/>
        <v>344</v>
      </c>
      <c r="KU85" s="37">
        <f t="shared" si="158"/>
        <v>344</v>
      </c>
      <c r="KV85" s="37">
        <f t="shared" si="158"/>
        <v>344</v>
      </c>
      <c r="KW85" s="37">
        <f t="shared" si="158"/>
        <v>344</v>
      </c>
      <c r="KX85" s="37">
        <f t="shared" si="158"/>
        <v>344</v>
      </c>
      <c r="KY85" s="37">
        <f t="shared" si="158"/>
        <v>344</v>
      </c>
      <c r="KZ85" s="37">
        <f t="shared" si="158"/>
        <v>344</v>
      </c>
      <c r="LA85" s="37">
        <f t="shared" si="158"/>
        <v>344</v>
      </c>
      <c r="LB85" s="37">
        <f t="shared" si="158"/>
        <v>344</v>
      </c>
      <c r="LC85" s="37">
        <f t="shared" si="158"/>
        <v>344</v>
      </c>
      <c r="LD85" s="37">
        <f t="shared" si="158"/>
        <v>344</v>
      </c>
      <c r="LE85" s="37">
        <f t="shared" si="158"/>
        <v>344</v>
      </c>
      <c r="LF85" s="37">
        <f t="shared" si="158"/>
        <v>344</v>
      </c>
      <c r="LG85" s="37">
        <f t="shared" si="158"/>
        <v>344</v>
      </c>
      <c r="LH85" s="37">
        <f t="shared" si="158"/>
        <v>344</v>
      </c>
      <c r="LI85" s="37">
        <f t="shared" si="158"/>
        <v>344</v>
      </c>
      <c r="LJ85" s="37">
        <f t="shared" si="158"/>
        <v>344</v>
      </c>
      <c r="LK85" s="37">
        <f t="shared" si="158"/>
        <v>344</v>
      </c>
      <c r="LL85" s="37">
        <f t="shared" si="158"/>
        <v>344</v>
      </c>
      <c r="LM85" s="37">
        <f t="shared" si="158"/>
        <v>344</v>
      </c>
      <c r="LN85" s="37">
        <f t="shared" si="158"/>
        <v>344</v>
      </c>
      <c r="LO85" s="37">
        <f t="shared" si="158"/>
        <v>344</v>
      </c>
      <c r="LP85" s="37">
        <f t="shared" si="158"/>
        <v>344</v>
      </c>
      <c r="LQ85" s="37">
        <f t="shared" si="158"/>
        <v>344</v>
      </c>
      <c r="LR85" s="37">
        <f t="shared" si="158"/>
        <v>344</v>
      </c>
      <c r="LS85" s="37">
        <f t="shared" si="158"/>
        <v>344</v>
      </c>
      <c r="LT85" s="37">
        <f t="shared" si="158"/>
        <v>344</v>
      </c>
      <c r="LU85" s="37">
        <f t="shared" si="158"/>
        <v>344</v>
      </c>
      <c r="LV85" s="37">
        <f t="shared" si="158"/>
        <v>344</v>
      </c>
      <c r="LW85" s="37">
        <f t="shared" si="158"/>
        <v>344</v>
      </c>
      <c r="LX85" s="37">
        <f t="shared" si="158"/>
        <v>344</v>
      </c>
      <c r="LY85" s="37">
        <f t="shared" si="158"/>
        <v>344</v>
      </c>
      <c r="LZ85" s="37">
        <f t="shared" si="158"/>
        <v>344</v>
      </c>
      <c r="MA85" s="37">
        <f t="shared" ref="MA85:NT85" si="159">+$I$85-MA$28</f>
        <v>344</v>
      </c>
      <c r="MB85" s="37">
        <f t="shared" si="159"/>
        <v>344</v>
      </c>
      <c r="MC85" s="37">
        <f t="shared" si="159"/>
        <v>344</v>
      </c>
      <c r="MD85" s="37">
        <f t="shared" si="159"/>
        <v>344</v>
      </c>
      <c r="ME85" s="37">
        <f t="shared" si="159"/>
        <v>344</v>
      </c>
      <c r="MF85" s="37">
        <f t="shared" si="159"/>
        <v>344</v>
      </c>
      <c r="MG85" s="37">
        <f t="shared" si="159"/>
        <v>344</v>
      </c>
      <c r="MH85" s="37">
        <f t="shared" si="159"/>
        <v>344</v>
      </c>
      <c r="MI85" s="37">
        <f t="shared" si="159"/>
        <v>344</v>
      </c>
      <c r="MJ85" s="37">
        <f t="shared" si="159"/>
        <v>344</v>
      </c>
      <c r="MK85" s="37">
        <f t="shared" si="159"/>
        <v>344</v>
      </c>
      <c r="ML85" s="37">
        <f t="shared" si="159"/>
        <v>344</v>
      </c>
      <c r="MM85" s="37">
        <f t="shared" si="159"/>
        <v>344</v>
      </c>
      <c r="MN85" s="37">
        <f t="shared" si="159"/>
        <v>344</v>
      </c>
      <c r="MO85" s="37">
        <f t="shared" si="159"/>
        <v>344</v>
      </c>
      <c r="MP85" s="37">
        <f t="shared" si="159"/>
        <v>344</v>
      </c>
      <c r="MQ85" s="37">
        <f t="shared" si="159"/>
        <v>344</v>
      </c>
      <c r="MR85" s="37">
        <f t="shared" si="159"/>
        <v>344</v>
      </c>
      <c r="MS85" s="37">
        <f t="shared" si="159"/>
        <v>344</v>
      </c>
      <c r="MT85" s="37">
        <f t="shared" si="159"/>
        <v>344</v>
      </c>
      <c r="MU85" s="37">
        <f t="shared" si="159"/>
        <v>344</v>
      </c>
      <c r="MV85" s="37">
        <f t="shared" si="159"/>
        <v>344</v>
      </c>
      <c r="MW85" s="37">
        <f t="shared" si="159"/>
        <v>344</v>
      </c>
      <c r="MX85" s="37">
        <f t="shared" si="159"/>
        <v>344</v>
      </c>
      <c r="MY85" s="37">
        <f t="shared" si="159"/>
        <v>344</v>
      </c>
      <c r="MZ85" s="37">
        <f t="shared" si="159"/>
        <v>344</v>
      </c>
      <c r="NA85" s="37">
        <f t="shared" si="159"/>
        <v>344</v>
      </c>
      <c r="NB85" s="37">
        <f t="shared" si="159"/>
        <v>344</v>
      </c>
      <c r="NC85" s="37">
        <f t="shared" si="159"/>
        <v>344</v>
      </c>
      <c r="ND85" s="37">
        <f t="shared" si="159"/>
        <v>344</v>
      </c>
      <c r="NE85" s="37">
        <f t="shared" si="159"/>
        <v>344</v>
      </c>
      <c r="NF85" s="37">
        <f t="shared" si="159"/>
        <v>344</v>
      </c>
      <c r="NG85" s="37">
        <f t="shared" si="159"/>
        <v>344</v>
      </c>
      <c r="NH85" s="37">
        <f t="shared" si="159"/>
        <v>344</v>
      </c>
      <c r="NI85" s="37">
        <f t="shared" si="159"/>
        <v>344</v>
      </c>
      <c r="NJ85" s="37">
        <f t="shared" si="159"/>
        <v>344</v>
      </c>
      <c r="NK85" s="37">
        <f t="shared" si="159"/>
        <v>344</v>
      </c>
      <c r="NL85" s="37">
        <f t="shared" si="159"/>
        <v>344</v>
      </c>
      <c r="NM85" s="37">
        <f t="shared" si="159"/>
        <v>344</v>
      </c>
      <c r="NN85" s="37">
        <f t="shared" si="159"/>
        <v>344</v>
      </c>
      <c r="NO85" s="37">
        <f t="shared" si="159"/>
        <v>344</v>
      </c>
      <c r="NP85" s="37">
        <f t="shared" si="159"/>
        <v>344</v>
      </c>
      <c r="NQ85" s="37">
        <f t="shared" si="159"/>
        <v>344</v>
      </c>
      <c r="NR85" s="37">
        <f t="shared" si="159"/>
        <v>344</v>
      </c>
      <c r="NS85" s="37">
        <f t="shared" si="159"/>
        <v>344</v>
      </c>
      <c r="NT85" s="38">
        <f t="shared" si="159"/>
        <v>344</v>
      </c>
    </row>
    <row r="86" spans="1:384" x14ac:dyDescent="0.6">
      <c r="A86" s="141" t="s">
        <v>71</v>
      </c>
      <c r="B86" s="301"/>
      <c r="C86" s="322"/>
      <c r="D86" s="300" t="s">
        <v>19</v>
      </c>
      <c r="E86" s="47">
        <v>11</v>
      </c>
      <c r="F86" s="276"/>
      <c r="G86" s="47">
        <v>25</v>
      </c>
      <c r="H86" s="46">
        <v>666</v>
      </c>
      <c r="I86" s="6">
        <v>388</v>
      </c>
      <c r="J86" s="12">
        <v>177</v>
      </c>
      <c r="K86" s="4">
        <v>167</v>
      </c>
      <c r="L86" s="4">
        <v>48</v>
      </c>
      <c r="M86" s="4">
        <v>0</v>
      </c>
      <c r="N86" s="4">
        <v>0</v>
      </c>
      <c r="O86" s="4">
        <v>0</v>
      </c>
      <c r="P86" s="33">
        <v>0</v>
      </c>
      <c r="Q86" s="34">
        <v>0</v>
      </c>
      <c r="R86" s="7"/>
      <c r="S86" s="36">
        <f t="shared" ref="S86:CD86" si="160">+$I$86-S$29</f>
        <v>239</v>
      </c>
      <c r="T86" s="37">
        <f t="shared" si="160"/>
        <v>239</v>
      </c>
      <c r="U86" s="37">
        <f t="shared" si="160"/>
        <v>241</v>
      </c>
      <c r="V86" s="37">
        <f t="shared" si="160"/>
        <v>240</v>
      </c>
      <c r="W86" s="37">
        <f t="shared" si="160"/>
        <v>231</v>
      </c>
      <c r="X86" s="37">
        <f t="shared" si="160"/>
        <v>236</v>
      </c>
      <c r="Y86" s="37">
        <f t="shared" si="160"/>
        <v>239</v>
      </c>
      <c r="Z86" s="37">
        <f t="shared" si="160"/>
        <v>239</v>
      </c>
      <c r="AA86" s="37">
        <f t="shared" si="160"/>
        <v>252</v>
      </c>
      <c r="AB86" s="37">
        <f t="shared" si="160"/>
        <v>214</v>
      </c>
      <c r="AC86" s="37">
        <f t="shared" si="160"/>
        <v>216</v>
      </c>
      <c r="AD86" s="37">
        <f t="shared" si="160"/>
        <v>217</v>
      </c>
      <c r="AE86" s="37">
        <f t="shared" si="160"/>
        <v>204</v>
      </c>
      <c r="AF86" s="37">
        <f t="shared" si="160"/>
        <v>206</v>
      </c>
      <c r="AG86" s="37">
        <f t="shared" si="160"/>
        <v>206</v>
      </c>
      <c r="AH86" s="37">
        <f t="shared" si="160"/>
        <v>207</v>
      </c>
      <c r="AI86" s="37">
        <f t="shared" si="160"/>
        <v>207</v>
      </c>
      <c r="AJ86" s="37">
        <f t="shared" si="160"/>
        <v>207</v>
      </c>
      <c r="AK86" s="37">
        <f t="shared" si="160"/>
        <v>210</v>
      </c>
      <c r="AL86" s="37">
        <f t="shared" si="160"/>
        <v>210</v>
      </c>
      <c r="AM86" s="37">
        <f t="shared" si="160"/>
        <v>210</v>
      </c>
      <c r="AN86" s="37">
        <f t="shared" si="160"/>
        <v>210</v>
      </c>
      <c r="AO86" s="37">
        <f t="shared" si="160"/>
        <v>212</v>
      </c>
      <c r="AP86" s="37">
        <f t="shared" si="160"/>
        <v>212</v>
      </c>
      <c r="AQ86" s="37">
        <f t="shared" si="160"/>
        <v>211</v>
      </c>
      <c r="AR86" s="37">
        <f t="shared" si="160"/>
        <v>211</v>
      </c>
      <c r="AS86" s="37">
        <f t="shared" si="160"/>
        <v>215</v>
      </c>
      <c r="AT86" s="37">
        <f t="shared" si="160"/>
        <v>215</v>
      </c>
      <c r="AU86" s="37">
        <f t="shared" si="160"/>
        <v>215</v>
      </c>
      <c r="AV86" s="37">
        <f t="shared" si="160"/>
        <v>215</v>
      </c>
      <c r="AW86" s="37">
        <f t="shared" si="160"/>
        <v>216</v>
      </c>
      <c r="AX86" s="37">
        <f t="shared" si="160"/>
        <v>221</v>
      </c>
      <c r="AY86" s="37">
        <f t="shared" si="160"/>
        <v>215</v>
      </c>
      <c r="AZ86" s="37">
        <f t="shared" si="160"/>
        <v>217</v>
      </c>
      <c r="BA86" s="37">
        <f t="shared" si="160"/>
        <v>218</v>
      </c>
      <c r="BB86" s="37">
        <f t="shared" si="160"/>
        <v>218</v>
      </c>
      <c r="BC86" s="37">
        <f t="shared" si="160"/>
        <v>212</v>
      </c>
      <c r="BD86" s="37">
        <f t="shared" si="160"/>
        <v>212</v>
      </c>
      <c r="BE86" s="37">
        <f t="shared" si="160"/>
        <v>185</v>
      </c>
      <c r="BF86" s="37">
        <f t="shared" si="160"/>
        <v>183</v>
      </c>
      <c r="BG86" s="37">
        <f t="shared" si="160"/>
        <v>183</v>
      </c>
      <c r="BH86" s="37">
        <f t="shared" si="160"/>
        <v>183</v>
      </c>
      <c r="BI86" s="37">
        <f t="shared" si="160"/>
        <v>183</v>
      </c>
      <c r="BJ86" s="37">
        <f t="shared" si="160"/>
        <v>184</v>
      </c>
      <c r="BK86" s="37">
        <f t="shared" si="160"/>
        <v>183</v>
      </c>
      <c r="BL86" s="37">
        <f t="shared" si="160"/>
        <v>187</v>
      </c>
      <c r="BM86" s="37">
        <f t="shared" si="160"/>
        <v>187</v>
      </c>
      <c r="BN86" s="37">
        <f t="shared" si="160"/>
        <v>192</v>
      </c>
      <c r="BO86" s="37">
        <f t="shared" si="160"/>
        <v>194</v>
      </c>
      <c r="BP86" s="37">
        <f t="shared" si="160"/>
        <v>194</v>
      </c>
      <c r="BQ86" s="37">
        <f t="shared" si="160"/>
        <v>194</v>
      </c>
      <c r="BR86" s="37">
        <f t="shared" si="160"/>
        <v>168</v>
      </c>
      <c r="BS86" s="37">
        <f t="shared" si="160"/>
        <v>112</v>
      </c>
      <c r="BT86" s="37">
        <f t="shared" si="160"/>
        <v>112</v>
      </c>
      <c r="BU86" s="37">
        <f t="shared" si="160"/>
        <v>113</v>
      </c>
      <c r="BV86" s="37">
        <f t="shared" si="160"/>
        <v>114</v>
      </c>
      <c r="BW86" s="37">
        <f t="shared" si="160"/>
        <v>114</v>
      </c>
      <c r="BX86" s="37">
        <f t="shared" si="160"/>
        <v>114</v>
      </c>
      <c r="BY86" s="37">
        <f t="shared" si="160"/>
        <v>115</v>
      </c>
      <c r="BZ86" s="37">
        <f t="shared" si="160"/>
        <v>116</v>
      </c>
      <c r="CA86" s="37">
        <f t="shared" si="160"/>
        <v>116</v>
      </c>
      <c r="CB86" s="37">
        <f t="shared" si="160"/>
        <v>125</v>
      </c>
      <c r="CC86" s="37">
        <f t="shared" si="160"/>
        <v>127</v>
      </c>
      <c r="CD86" s="37">
        <f t="shared" si="160"/>
        <v>127</v>
      </c>
      <c r="CE86" s="37">
        <f t="shared" ref="CE86:EP86" si="161">+$I$86-CE$29</f>
        <v>125</v>
      </c>
      <c r="CF86" s="37">
        <f t="shared" si="161"/>
        <v>125</v>
      </c>
      <c r="CG86" s="37">
        <f t="shared" si="161"/>
        <v>126</v>
      </c>
      <c r="CH86" s="37">
        <f t="shared" si="161"/>
        <v>126</v>
      </c>
      <c r="CI86" s="37">
        <f t="shared" si="161"/>
        <v>127</v>
      </c>
      <c r="CJ86" s="37">
        <f t="shared" si="161"/>
        <v>139</v>
      </c>
      <c r="CK86" s="37">
        <f t="shared" si="161"/>
        <v>139</v>
      </c>
      <c r="CL86" s="37">
        <f t="shared" si="161"/>
        <v>146</v>
      </c>
      <c r="CM86" s="37">
        <f t="shared" si="161"/>
        <v>129</v>
      </c>
      <c r="CN86" s="37">
        <f t="shared" si="161"/>
        <v>137</v>
      </c>
      <c r="CO86" s="37">
        <f t="shared" si="161"/>
        <v>140</v>
      </c>
      <c r="CP86" s="37">
        <f t="shared" si="161"/>
        <v>141</v>
      </c>
      <c r="CQ86" s="37">
        <f t="shared" si="161"/>
        <v>143</v>
      </c>
      <c r="CR86" s="37">
        <f t="shared" si="161"/>
        <v>143</v>
      </c>
      <c r="CS86" s="37">
        <f t="shared" si="161"/>
        <v>159</v>
      </c>
      <c r="CT86" s="37">
        <f t="shared" si="161"/>
        <v>159</v>
      </c>
      <c r="CU86" s="37">
        <f t="shared" si="161"/>
        <v>163</v>
      </c>
      <c r="CV86" s="37">
        <f t="shared" si="161"/>
        <v>164</v>
      </c>
      <c r="CW86" s="37">
        <f t="shared" si="161"/>
        <v>165</v>
      </c>
      <c r="CX86" s="37">
        <f t="shared" si="161"/>
        <v>165</v>
      </c>
      <c r="CY86" s="37">
        <f t="shared" si="161"/>
        <v>165</v>
      </c>
      <c r="CZ86" s="37">
        <f t="shared" si="161"/>
        <v>166</v>
      </c>
      <c r="DA86" s="37">
        <f t="shared" si="161"/>
        <v>165</v>
      </c>
      <c r="DB86" s="37">
        <f t="shared" si="161"/>
        <v>169</v>
      </c>
      <c r="DC86" s="37">
        <f t="shared" si="161"/>
        <v>168</v>
      </c>
      <c r="DD86" s="37">
        <f t="shared" si="161"/>
        <v>169</v>
      </c>
      <c r="DE86" s="37">
        <f t="shared" si="161"/>
        <v>168</v>
      </c>
      <c r="DF86" s="37">
        <f t="shared" si="161"/>
        <v>168</v>
      </c>
      <c r="DG86" s="37">
        <f t="shared" si="161"/>
        <v>170</v>
      </c>
      <c r="DH86" s="37">
        <f t="shared" si="161"/>
        <v>170</v>
      </c>
      <c r="DI86" s="37">
        <f t="shared" si="161"/>
        <v>170</v>
      </c>
      <c r="DJ86" s="37">
        <f t="shared" si="161"/>
        <v>170</v>
      </c>
      <c r="DK86" s="37">
        <f t="shared" si="161"/>
        <v>178</v>
      </c>
      <c r="DL86" s="37">
        <f t="shared" si="161"/>
        <v>190</v>
      </c>
      <c r="DM86" s="37">
        <f t="shared" si="161"/>
        <v>190</v>
      </c>
      <c r="DN86" s="37">
        <f t="shared" si="161"/>
        <v>201</v>
      </c>
      <c r="DO86" s="37">
        <f t="shared" si="161"/>
        <v>201</v>
      </c>
      <c r="DP86" s="37">
        <f t="shared" si="161"/>
        <v>212</v>
      </c>
      <c r="DQ86" s="37">
        <f t="shared" si="161"/>
        <v>230</v>
      </c>
      <c r="DR86" s="37">
        <f t="shared" si="161"/>
        <v>238</v>
      </c>
      <c r="DS86" s="37">
        <f t="shared" si="161"/>
        <v>244</v>
      </c>
      <c r="DT86" s="37">
        <f t="shared" si="161"/>
        <v>244</v>
      </c>
      <c r="DU86" s="37">
        <f t="shared" si="161"/>
        <v>247</v>
      </c>
      <c r="DV86" s="37">
        <f t="shared" si="161"/>
        <v>248</v>
      </c>
      <c r="DW86" s="37">
        <f t="shared" si="161"/>
        <v>252</v>
      </c>
      <c r="DX86" s="37">
        <f t="shared" si="161"/>
        <v>253</v>
      </c>
      <c r="DY86" s="37">
        <f t="shared" si="161"/>
        <v>256</v>
      </c>
      <c r="DZ86" s="37">
        <f t="shared" si="161"/>
        <v>267</v>
      </c>
      <c r="EA86" s="37">
        <f t="shared" si="161"/>
        <v>267</v>
      </c>
      <c r="EB86" s="37">
        <f t="shared" si="161"/>
        <v>267</v>
      </c>
      <c r="EC86" s="37">
        <f t="shared" si="161"/>
        <v>267</v>
      </c>
      <c r="ED86" s="37">
        <f t="shared" si="161"/>
        <v>248</v>
      </c>
      <c r="EE86" s="37">
        <f t="shared" si="161"/>
        <v>222</v>
      </c>
      <c r="EF86" s="37">
        <f t="shared" si="161"/>
        <v>222</v>
      </c>
      <c r="EG86" s="37">
        <f t="shared" si="161"/>
        <v>235</v>
      </c>
      <c r="EH86" s="37">
        <f t="shared" si="161"/>
        <v>235</v>
      </c>
      <c r="EI86" s="37">
        <f t="shared" si="161"/>
        <v>235</v>
      </c>
      <c r="EJ86" s="37">
        <f t="shared" si="161"/>
        <v>232</v>
      </c>
      <c r="EK86" s="37">
        <f t="shared" si="161"/>
        <v>232</v>
      </c>
      <c r="EL86" s="37">
        <f t="shared" si="161"/>
        <v>238</v>
      </c>
      <c r="EM86" s="37">
        <f t="shared" si="161"/>
        <v>251</v>
      </c>
      <c r="EN86" s="37">
        <f t="shared" si="161"/>
        <v>255</v>
      </c>
      <c r="EO86" s="37">
        <f t="shared" si="161"/>
        <v>255</v>
      </c>
      <c r="EP86" s="37">
        <f t="shared" si="161"/>
        <v>256</v>
      </c>
      <c r="EQ86" s="37">
        <f t="shared" ref="EQ86:HB86" si="162">+$I$86-EQ$29</f>
        <v>252</v>
      </c>
      <c r="ER86" s="37">
        <f t="shared" si="162"/>
        <v>251</v>
      </c>
      <c r="ES86" s="37">
        <f t="shared" si="162"/>
        <v>251</v>
      </c>
      <c r="ET86" s="37">
        <f t="shared" si="162"/>
        <v>253</v>
      </c>
      <c r="EU86" s="37">
        <f t="shared" si="162"/>
        <v>255</v>
      </c>
      <c r="EV86" s="37">
        <f t="shared" si="162"/>
        <v>255</v>
      </c>
      <c r="EW86" s="37">
        <f t="shared" si="162"/>
        <v>254</v>
      </c>
      <c r="EX86" s="37">
        <f t="shared" si="162"/>
        <v>254</v>
      </c>
      <c r="EY86" s="37">
        <f t="shared" si="162"/>
        <v>280</v>
      </c>
      <c r="EZ86" s="37">
        <f t="shared" si="162"/>
        <v>267</v>
      </c>
      <c r="FA86" s="37">
        <f t="shared" si="162"/>
        <v>271</v>
      </c>
      <c r="FB86" s="37">
        <f t="shared" si="162"/>
        <v>271</v>
      </c>
      <c r="FC86" s="37">
        <f t="shared" si="162"/>
        <v>271</v>
      </c>
      <c r="FD86" s="37">
        <f t="shared" si="162"/>
        <v>261</v>
      </c>
      <c r="FE86" s="37">
        <f t="shared" si="162"/>
        <v>261</v>
      </c>
      <c r="FF86" s="37">
        <f t="shared" si="162"/>
        <v>265</v>
      </c>
      <c r="FG86" s="37">
        <f t="shared" si="162"/>
        <v>240</v>
      </c>
      <c r="FH86" s="37">
        <f t="shared" si="162"/>
        <v>237</v>
      </c>
      <c r="FI86" s="37">
        <f t="shared" si="162"/>
        <v>237</v>
      </c>
      <c r="FJ86" s="37">
        <f t="shared" si="162"/>
        <v>237</v>
      </c>
      <c r="FK86" s="37">
        <f t="shared" si="162"/>
        <v>221</v>
      </c>
      <c r="FL86" s="37">
        <f t="shared" si="162"/>
        <v>215</v>
      </c>
      <c r="FM86" s="37">
        <f t="shared" si="162"/>
        <v>218</v>
      </c>
      <c r="FN86" s="37">
        <f t="shared" si="162"/>
        <v>193</v>
      </c>
      <c r="FO86" s="37">
        <f t="shared" si="162"/>
        <v>195</v>
      </c>
      <c r="FP86" s="37">
        <f t="shared" si="162"/>
        <v>198</v>
      </c>
      <c r="FQ86" s="37">
        <f t="shared" si="162"/>
        <v>198</v>
      </c>
      <c r="FR86" s="37">
        <f t="shared" si="162"/>
        <v>172</v>
      </c>
      <c r="FS86" s="37">
        <f t="shared" si="162"/>
        <v>175</v>
      </c>
      <c r="FT86" s="37">
        <f t="shared" si="162"/>
        <v>178</v>
      </c>
      <c r="FU86" s="37">
        <f t="shared" si="162"/>
        <v>179</v>
      </c>
      <c r="FV86" s="37">
        <f t="shared" si="162"/>
        <v>182</v>
      </c>
      <c r="FW86" s="37">
        <f t="shared" si="162"/>
        <v>185</v>
      </c>
      <c r="FX86" s="37">
        <f t="shared" si="162"/>
        <v>185</v>
      </c>
      <c r="FY86" s="37">
        <f t="shared" si="162"/>
        <v>191</v>
      </c>
      <c r="FZ86" s="37">
        <f t="shared" si="162"/>
        <v>191</v>
      </c>
      <c r="GA86" s="37">
        <f t="shared" si="162"/>
        <v>188</v>
      </c>
      <c r="GB86" s="37">
        <f t="shared" si="162"/>
        <v>180</v>
      </c>
      <c r="GC86" s="37">
        <f t="shared" si="162"/>
        <v>176</v>
      </c>
      <c r="GD86" s="37">
        <f t="shared" si="162"/>
        <v>178</v>
      </c>
      <c r="GE86" s="37">
        <f t="shared" si="162"/>
        <v>178</v>
      </c>
      <c r="GF86" s="37">
        <f t="shared" si="162"/>
        <v>177</v>
      </c>
      <c r="GG86" s="37">
        <f t="shared" si="162"/>
        <v>177</v>
      </c>
      <c r="GH86" s="37">
        <f t="shared" si="162"/>
        <v>183</v>
      </c>
      <c r="GI86" s="37">
        <f t="shared" si="162"/>
        <v>183</v>
      </c>
      <c r="GJ86" s="37">
        <f t="shared" si="162"/>
        <v>183</v>
      </c>
      <c r="GK86" s="37">
        <f t="shared" si="162"/>
        <v>184</v>
      </c>
      <c r="GL86" s="37">
        <f t="shared" si="162"/>
        <v>184</v>
      </c>
      <c r="GM86" s="37">
        <f t="shared" si="162"/>
        <v>189</v>
      </c>
      <c r="GN86" s="37">
        <f t="shared" si="162"/>
        <v>190</v>
      </c>
      <c r="GO86" s="37">
        <f t="shared" si="162"/>
        <v>186</v>
      </c>
      <c r="GP86" s="37">
        <f t="shared" si="162"/>
        <v>169</v>
      </c>
      <c r="GQ86" s="37">
        <f t="shared" si="162"/>
        <v>171</v>
      </c>
      <c r="GR86" s="37">
        <f t="shared" si="162"/>
        <v>173</v>
      </c>
      <c r="GS86" s="37">
        <f t="shared" si="162"/>
        <v>173</v>
      </c>
      <c r="GT86" s="37">
        <f t="shared" si="162"/>
        <v>198</v>
      </c>
      <c r="GU86" s="37">
        <f t="shared" si="162"/>
        <v>174</v>
      </c>
      <c r="GV86" s="37">
        <f t="shared" si="162"/>
        <v>160</v>
      </c>
      <c r="GW86" s="37">
        <f t="shared" si="162"/>
        <v>163</v>
      </c>
      <c r="GX86" s="37">
        <f t="shared" si="162"/>
        <v>166</v>
      </c>
      <c r="GY86" s="37">
        <f t="shared" si="162"/>
        <v>166</v>
      </c>
      <c r="GZ86" s="37">
        <f t="shared" si="162"/>
        <v>166</v>
      </c>
      <c r="HA86" s="37">
        <f t="shared" si="162"/>
        <v>167</v>
      </c>
      <c r="HB86" s="37">
        <f t="shared" si="162"/>
        <v>158</v>
      </c>
      <c r="HC86" s="37">
        <f t="shared" ref="HC86:JN86" si="163">+$I$86-HC$29</f>
        <v>163</v>
      </c>
      <c r="HD86" s="37">
        <f t="shared" si="163"/>
        <v>128</v>
      </c>
      <c r="HE86" s="37">
        <f t="shared" si="163"/>
        <v>120</v>
      </c>
      <c r="HF86" s="37">
        <f t="shared" si="163"/>
        <v>123</v>
      </c>
      <c r="HG86" s="37">
        <f t="shared" si="163"/>
        <v>123</v>
      </c>
      <c r="HH86" s="37">
        <f t="shared" si="163"/>
        <v>125</v>
      </c>
      <c r="HI86" s="37">
        <f t="shared" si="163"/>
        <v>123</v>
      </c>
      <c r="HJ86" s="37">
        <f t="shared" si="163"/>
        <v>109</v>
      </c>
      <c r="HK86" s="37">
        <f t="shared" si="163"/>
        <v>108</v>
      </c>
      <c r="HL86" s="37">
        <f t="shared" si="163"/>
        <v>119</v>
      </c>
      <c r="HM86" s="37">
        <f t="shared" si="163"/>
        <v>119</v>
      </c>
      <c r="HN86" s="37">
        <f t="shared" si="163"/>
        <v>119</v>
      </c>
      <c r="HO86" s="37">
        <f t="shared" si="163"/>
        <v>97</v>
      </c>
      <c r="HP86" s="37">
        <f t="shared" si="163"/>
        <v>97</v>
      </c>
      <c r="HQ86" s="37">
        <f t="shared" si="163"/>
        <v>122</v>
      </c>
      <c r="HR86" s="37">
        <f t="shared" si="163"/>
        <v>91</v>
      </c>
      <c r="HS86" s="37">
        <f t="shared" si="163"/>
        <v>99</v>
      </c>
      <c r="HT86" s="37">
        <f t="shared" si="163"/>
        <v>100</v>
      </c>
      <c r="HU86" s="37">
        <f t="shared" si="163"/>
        <v>100</v>
      </c>
      <c r="HV86" s="37">
        <f t="shared" si="163"/>
        <v>100</v>
      </c>
      <c r="HW86" s="37">
        <f t="shared" si="163"/>
        <v>100</v>
      </c>
      <c r="HX86" s="37">
        <f t="shared" si="163"/>
        <v>99</v>
      </c>
      <c r="HY86" s="37">
        <f t="shared" si="163"/>
        <v>99</v>
      </c>
      <c r="HZ86" s="37">
        <f t="shared" si="163"/>
        <v>100</v>
      </c>
      <c r="IA86" s="37">
        <f t="shared" si="163"/>
        <v>101</v>
      </c>
      <c r="IB86" s="37">
        <f t="shared" si="163"/>
        <v>101</v>
      </c>
      <c r="IC86" s="37">
        <f t="shared" si="163"/>
        <v>103</v>
      </c>
      <c r="ID86" s="37">
        <f t="shared" si="163"/>
        <v>100</v>
      </c>
      <c r="IE86" s="37">
        <f t="shared" si="163"/>
        <v>128</v>
      </c>
      <c r="IF86" s="37">
        <f t="shared" si="163"/>
        <v>86</v>
      </c>
      <c r="IG86" s="37">
        <f t="shared" si="163"/>
        <v>88</v>
      </c>
      <c r="IH86" s="37">
        <f t="shared" si="163"/>
        <v>89</v>
      </c>
      <c r="II86" s="37">
        <f t="shared" si="163"/>
        <v>89</v>
      </c>
      <c r="IJ86" s="37">
        <f t="shared" si="163"/>
        <v>89</v>
      </c>
      <c r="IK86" s="37">
        <f t="shared" si="163"/>
        <v>80</v>
      </c>
      <c r="IL86" s="37">
        <f t="shared" si="163"/>
        <v>388</v>
      </c>
      <c r="IM86" s="37">
        <f t="shared" si="163"/>
        <v>388</v>
      </c>
      <c r="IN86" s="37">
        <f t="shared" si="163"/>
        <v>388</v>
      </c>
      <c r="IO86" s="37">
        <f t="shared" si="163"/>
        <v>388</v>
      </c>
      <c r="IP86" s="37">
        <f t="shared" si="163"/>
        <v>388</v>
      </c>
      <c r="IQ86" s="37">
        <f t="shared" si="163"/>
        <v>388</v>
      </c>
      <c r="IR86" s="37">
        <f t="shared" si="163"/>
        <v>388</v>
      </c>
      <c r="IS86" s="37">
        <f t="shared" si="163"/>
        <v>388</v>
      </c>
      <c r="IT86" s="37">
        <f t="shared" si="163"/>
        <v>388</v>
      </c>
      <c r="IU86" s="37">
        <f t="shared" si="163"/>
        <v>388</v>
      </c>
      <c r="IV86" s="37">
        <f t="shared" si="163"/>
        <v>388</v>
      </c>
      <c r="IW86" s="37">
        <f t="shared" si="163"/>
        <v>388</v>
      </c>
      <c r="IX86" s="37">
        <f t="shared" si="163"/>
        <v>388</v>
      </c>
      <c r="IY86" s="37">
        <f t="shared" si="163"/>
        <v>388</v>
      </c>
      <c r="IZ86" s="37">
        <f t="shared" si="163"/>
        <v>388</v>
      </c>
      <c r="JA86" s="37">
        <f t="shared" si="163"/>
        <v>388</v>
      </c>
      <c r="JB86" s="37">
        <f t="shared" si="163"/>
        <v>388</v>
      </c>
      <c r="JC86" s="37">
        <f t="shared" si="163"/>
        <v>388</v>
      </c>
      <c r="JD86" s="37">
        <f t="shared" si="163"/>
        <v>388</v>
      </c>
      <c r="JE86" s="37">
        <f t="shared" si="163"/>
        <v>388</v>
      </c>
      <c r="JF86" s="37">
        <f t="shared" si="163"/>
        <v>388</v>
      </c>
      <c r="JG86" s="37">
        <f t="shared" si="163"/>
        <v>388</v>
      </c>
      <c r="JH86" s="37">
        <f t="shared" si="163"/>
        <v>388</v>
      </c>
      <c r="JI86" s="37">
        <f t="shared" si="163"/>
        <v>388</v>
      </c>
      <c r="JJ86" s="37">
        <f t="shared" si="163"/>
        <v>388</v>
      </c>
      <c r="JK86" s="37">
        <f t="shared" si="163"/>
        <v>388</v>
      </c>
      <c r="JL86" s="37">
        <f t="shared" si="163"/>
        <v>388</v>
      </c>
      <c r="JM86" s="37">
        <f t="shared" si="163"/>
        <v>388</v>
      </c>
      <c r="JN86" s="37">
        <f t="shared" si="163"/>
        <v>388</v>
      </c>
      <c r="JO86" s="37">
        <f t="shared" ref="JO86:LZ86" si="164">+$I$86-JO$29</f>
        <v>388</v>
      </c>
      <c r="JP86" s="37">
        <f t="shared" si="164"/>
        <v>388</v>
      </c>
      <c r="JQ86" s="37">
        <f t="shared" si="164"/>
        <v>388</v>
      </c>
      <c r="JR86" s="37">
        <f t="shared" si="164"/>
        <v>388</v>
      </c>
      <c r="JS86" s="37">
        <f t="shared" si="164"/>
        <v>388</v>
      </c>
      <c r="JT86" s="37">
        <f t="shared" si="164"/>
        <v>388</v>
      </c>
      <c r="JU86" s="37">
        <f t="shared" si="164"/>
        <v>388</v>
      </c>
      <c r="JV86" s="37">
        <f t="shared" si="164"/>
        <v>388</v>
      </c>
      <c r="JW86" s="37">
        <f t="shared" si="164"/>
        <v>388</v>
      </c>
      <c r="JX86" s="37">
        <f t="shared" si="164"/>
        <v>388</v>
      </c>
      <c r="JY86" s="37">
        <f t="shared" si="164"/>
        <v>388</v>
      </c>
      <c r="JZ86" s="37">
        <f t="shared" si="164"/>
        <v>388</v>
      </c>
      <c r="KA86" s="37">
        <f t="shared" si="164"/>
        <v>388</v>
      </c>
      <c r="KB86" s="37">
        <f t="shared" si="164"/>
        <v>388</v>
      </c>
      <c r="KC86" s="37">
        <f t="shared" si="164"/>
        <v>388</v>
      </c>
      <c r="KD86" s="37">
        <f t="shared" si="164"/>
        <v>388</v>
      </c>
      <c r="KE86" s="37">
        <f t="shared" si="164"/>
        <v>388</v>
      </c>
      <c r="KF86" s="37">
        <f t="shared" si="164"/>
        <v>388</v>
      </c>
      <c r="KG86" s="37">
        <f t="shared" si="164"/>
        <v>388</v>
      </c>
      <c r="KH86" s="37">
        <f t="shared" si="164"/>
        <v>388</v>
      </c>
      <c r="KI86" s="37">
        <f t="shared" si="164"/>
        <v>388</v>
      </c>
      <c r="KJ86" s="37">
        <f t="shared" si="164"/>
        <v>388</v>
      </c>
      <c r="KK86" s="37">
        <f t="shared" si="164"/>
        <v>388</v>
      </c>
      <c r="KL86" s="37">
        <f t="shared" si="164"/>
        <v>388</v>
      </c>
      <c r="KM86" s="37">
        <f t="shared" si="164"/>
        <v>388</v>
      </c>
      <c r="KN86" s="37">
        <f t="shared" si="164"/>
        <v>388</v>
      </c>
      <c r="KO86" s="37">
        <f t="shared" si="164"/>
        <v>388</v>
      </c>
      <c r="KP86" s="37">
        <f t="shared" si="164"/>
        <v>388</v>
      </c>
      <c r="KQ86" s="37">
        <f t="shared" si="164"/>
        <v>388</v>
      </c>
      <c r="KR86" s="37">
        <f t="shared" si="164"/>
        <v>388</v>
      </c>
      <c r="KS86" s="37">
        <f t="shared" si="164"/>
        <v>388</v>
      </c>
      <c r="KT86" s="37">
        <f t="shared" si="164"/>
        <v>388</v>
      </c>
      <c r="KU86" s="37">
        <f t="shared" si="164"/>
        <v>388</v>
      </c>
      <c r="KV86" s="37">
        <f t="shared" si="164"/>
        <v>388</v>
      </c>
      <c r="KW86" s="37">
        <f t="shared" si="164"/>
        <v>388</v>
      </c>
      <c r="KX86" s="37">
        <f t="shared" si="164"/>
        <v>388</v>
      </c>
      <c r="KY86" s="37">
        <f t="shared" si="164"/>
        <v>388</v>
      </c>
      <c r="KZ86" s="37">
        <f t="shared" si="164"/>
        <v>388</v>
      </c>
      <c r="LA86" s="37">
        <f t="shared" si="164"/>
        <v>388</v>
      </c>
      <c r="LB86" s="37">
        <f t="shared" si="164"/>
        <v>388</v>
      </c>
      <c r="LC86" s="37">
        <f t="shared" si="164"/>
        <v>388</v>
      </c>
      <c r="LD86" s="37">
        <f t="shared" si="164"/>
        <v>388</v>
      </c>
      <c r="LE86" s="37">
        <f t="shared" si="164"/>
        <v>388</v>
      </c>
      <c r="LF86" s="37">
        <f t="shared" si="164"/>
        <v>388</v>
      </c>
      <c r="LG86" s="37">
        <f t="shared" si="164"/>
        <v>388</v>
      </c>
      <c r="LH86" s="37">
        <f t="shared" si="164"/>
        <v>388</v>
      </c>
      <c r="LI86" s="37">
        <f t="shared" si="164"/>
        <v>388</v>
      </c>
      <c r="LJ86" s="37">
        <f t="shared" si="164"/>
        <v>388</v>
      </c>
      <c r="LK86" s="37">
        <f t="shared" si="164"/>
        <v>388</v>
      </c>
      <c r="LL86" s="37">
        <f t="shared" si="164"/>
        <v>388</v>
      </c>
      <c r="LM86" s="37">
        <f t="shared" si="164"/>
        <v>388</v>
      </c>
      <c r="LN86" s="37">
        <f t="shared" si="164"/>
        <v>388</v>
      </c>
      <c r="LO86" s="37">
        <f t="shared" si="164"/>
        <v>388</v>
      </c>
      <c r="LP86" s="37">
        <f t="shared" si="164"/>
        <v>388</v>
      </c>
      <c r="LQ86" s="37">
        <f t="shared" si="164"/>
        <v>388</v>
      </c>
      <c r="LR86" s="37">
        <f t="shared" si="164"/>
        <v>388</v>
      </c>
      <c r="LS86" s="37">
        <f t="shared" si="164"/>
        <v>388</v>
      </c>
      <c r="LT86" s="37">
        <f t="shared" si="164"/>
        <v>388</v>
      </c>
      <c r="LU86" s="37">
        <f t="shared" si="164"/>
        <v>388</v>
      </c>
      <c r="LV86" s="37">
        <f t="shared" si="164"/>
        <v>388</v>
      </c>
      <c r="LW86" s="37">
        <f t="shared" si="164"/>
        <v>388</v>
      </c>
      <c r="LX86" s="37">
        <f t="shared" si="164"/>
        <v>388</v>
      </c>
      <c r="LY86" s="37">
        <f t="shared" si="164"/>
        <v>388</v>
      </c>
      <c r="LZ86" s="37">
        <f t="shared" si="164"/>
        <v>388</v>
      </c>
      <c r="MA86" s="37">
        <f t="shared" ref="MA86:NT86" si="165">+$I$86-MA$29</f>
        <v>388</v>
      </c>
      <c r="MB86" s="37">
        <f t="shared" si="165"/>
        <v>388</v>
      </c>
      <c r="MC86" s="37">
        <f t="shared" si="165"/>
        <v>388</v>
      </c>
      <c r="MD86" s="37">
        <f t="shared" si="165"/>
        <v>388</v>
      </c>
      <c r="ME86" s="37">
        <f t="shared" si="165"/>
        <v>388</v>
      </c>
      <c r="MF86" s="37">
        <f t="shared" si="165"/>
        <v>388</v>
      </c>
      <c r="MG86" s="37">
        <f t="shared" si="165"/>
        <v>388</v>
      </c>
      <c r="MH86" s="37">
        <f t="shared" si="165"/>
        <v>388</v>
      </c>
      <c r="MI86" s="37">
        <f t="shared" si="165"/>
        <v>388</v>
      </c>
      <c r="MJ86" s="37">
        <f t="shared" si="165"/>
        <v>388</v>
      </c>
      <c r="MK86" s="37">
        <f t="shared" si="165"/>
        <v>388</v>
      </c>
      <c r="ML86" s="37">
        <f t="shared" si="165"/>
        <v>388</v>
      </c>
      <c r="MM86" s="37">
        <f t="shared" si="165"/>
        <v>388</v>
      </c>
      <c r="MN86" s="37">
        <f t="shared" si="165"/>
        <v>388</v>
      </c>
      <c r="MO86" s="37">
        <f t="shared" si="165"/>
        <v>388</v>
      </c>
      <c r="MP86" s="37">
        <f t="shared" si="165"/>
        <v>388</v>
      </c>
      <c r="MQ86" s="37">
        <f t="shared" si="165"/>
        <v>388</v>
      </c>
      <c r="MR86" s="37">
        <f t="shared" si="165"/>
        <v>388</v>
      </c>
      <c r="MS86" s="37">
        <f t="shared" si="165"/>
        <v>388</v>
      </c>
      <c r="MT86" s="37">
        <f t="shared" si="165"/>
        <v>388</v>
      </c>
      <c r="MU86" s="37">
        <f t="shared" si="165"/>
        <v>388</v>
      </c>
      <c r="MV86" s="37">
        <f t="shared" si="165"/>
        <v>388</v>
      </c>
      <c r="MW86" s="37">
        <f t="shared" si="165"/>
        <v>388</v>
      </c>
      <c r="MX86" s="37">
        <f t="shared" si="165"/>
        <v>388</v>
      </c>
      <c r="MY86" s="37">
        <f t="shared" si="165"/>
        <v>388</v>
      </c>
      <c r="MZ86" s="37">
        <f t="shared" si="165"/>
        <v>388</v>
      </c>
      <c r="NA86" s="37">
        <f t="shared" si="165"/>
        <v>388</v>
      </c>
      <c r="NB86" s="37">
        <f t="shared" si="165"/>
        <v>388</v>
      </c>
      <c r="NC86" s="37">
        <f t="shared" si="165"/>
        <v>388</v>
      </c>
      <c r="ND86" s="37">
        <f t="shared" si="165"/>
        <v>388</v>
      </c>
      <c r="NE86" s="37">
        <f t="shared" si="165"/>
        <v>388</v>
      </c>
      <c r="NF86" s="37">
        <f t="shared" si="165"/>
        <v>388</v>
      </c>
      <c r="NG86" s="37">
        <f t="shared" si="165"/>
        <v>388</v>
      </c>
      <c r="NH86" s="37">
        <f t="shared" si="165"/>
        <v>388</v>
      </c>
      <c r="NI86" s="37">
        <f t="shared" si="165"/>
        <v>388</v>
      </c>
      <c r="NJ86" s="37">
        <f t="shared" si="165"/>
        <v>388</v>
      </c>
      <c r="NK86" s="37">
        <f t="shared" si="165"/>
        <v>388</v>
      </c>
      <c r="NL86" s="37">
        <f t="shared" si="165"/>
        <v>388</v>
      </c>
      <c r="NM86" s="37">
        <f t="shared" si="165"/>
        <v>388</v>
      </c>
      <c r="NN86" s="37">
        <f t="shared" si="165"/>
        <v>388</v>
      </c>
      <c r="NO86" s="37">
        <f t="shared" si="165"/>
        <v>388</v>
      </c>
      <c r="NP86" s="37">
        <f t="shared" si="165"/>
        <v>388</v>
      </c>
      <c r="NQ86" s="37">
        <f t="shared" si="165"/>
        <v>388</v>
      </c>
      <c r="NR86" s="37">
        <f t="shared" si="165"/>
        <v>388</v>
      </c>
      <c r="NS86" s="37">
        <f t="shared" si="165"/>
        <v>388</v>
      </c>
      <c r="NT86" s="38">
        <f t="shared" si="165"/>
        <v>388</v>
      </c>
    </row>
    <row r="87" spans="1:384" x14ac:dyDescent="0.6">
      <c r="A87" s="141" t="s">
        <v>71</v>
      </c>
      <c r="B87" s="301"/>
      <c r="C87" s="322"/>
      <c r="D87" s="299"/>
      <c r="E87" s="47">
        <v>14</v>
      </c>
      <c r="F87" s="276"/>
      <c r="G87" s="47">
        <v>21</v>
      </c>
      <c r="H87" s="46">
        <v>666</v>
      </c>
      <c r="I87" s="6">
        <v>326</v>
      </c>
      <c r="J87" s="12">
        <v>76</v>
      </c>
      <c r="K87" s="4">
        <v>76</v>
      </c>
      <c r="L87" s="4">
        <v>174</v>
      </c>
      <c r="M87" s="4">
        <v>0</v>
      </c>
      <c r="N87" s="4">
        <v>0</v>
      </c>
      <c r="O87" s="4">
        <v>0</v>
      </c>
      <c r="P87" s="33">
        <v>0</v>
      </c>
      <c r="Q87" s="34">
        <v>0</v>
      </c>
      <c r="R87" s="7"/>
      <c r="S87" s="36">
        <f t="shared" ref="S87:CD87" si="166">+$I$87-S$30</f>
        <v>198</v>
      </c>
      <c r="T87" s="37">
        <f t="shared" si="166"/>
        <v>198</v>
      </c>
      <c r="U87" s="37">
        <f t="shared" si="166"/>
        <v>200</v>
      </c>
      <c r="V87" s="37">
        <f t="shared" si="166"/>
        <v>189</v>
      </c>
      <c r="W87" s="37">
        <f t="shared" si="166"/>
        <v>191</v>
      </c>
      <c r="X87" s="37">
        <f t="shared" si="166"/>
        <v>201</v>
      </c>
      <c r="Y87" s="37">
        <f t="shared" si="166"/>
        <v>201</v>
      </c>
      <c r="Z87" s="37">
        <f t="shared" si="166"/>
        <v>201</v>
      </c>
      <c r="AA87" s="37">
        <f t="shared" si="166"/>
        <v>193</v>
      </c>
      <c r="AB87" s="37">
        <f t="shared" si="166"/>
        <v>193</v>
      </c>
      <c r="AC87" s="37">
        <f t="shared" si="166"/>
        <v>197</v>
      </c>
      <c r="AD87" s="37">
        <f t="shared" si="166"/>
        <v>197</v>
      </c>
      <c r="AE87" s="37">
        <f t="shared" si="166"/>
        <v>179</v>
      </c>
      <c r="AF87" s="37">
        <f t="shared" si="166"/>
        <v>190</v>
      </c>
      <c r="AG87" s="37">
        <f t="shared" si="166"/>
        <v>190</v>
      </c>
      <c r="AH87" s="37">
        <f t="shared" si="166"/>
        <v>175</v>
      </c>
      <c r="AI87" s="37">
        <f t="shared" si="166"/>
        <v>176</v>
      </c>
      <c r="AJ87" s="37">
        <f t="shared" si="166"/>
        <v>163</v>
      </c>
      <c r="AK87" s="37">
        <f t="shared" si="166"/>
        <v>163</v>
      </c>
      <c r="AL87" s="37">
        <f t="shared" si="166"/>
        <v>174</v>
      </c>
      <c r="AM87" s="37">
        <f t="shared" si="166"/>
        <v>177</v>
      </c>
      <c r="AN87" s="37">
        <f t="shared" si="166"/>
        <v>177</v>
      </c>
      <c r="AO87" s="37">
        <f t="shared" si="166"/>
        <v>184</v>
      </c>
      <c r="AP87" s="37">
        <f t="shared" si="166"/>
        <v>184</v>
      </c>
      <c r="AQ87" s="37">
        <f t="shared" si="166"/>
        <v>185</v>
      </c>
      <c r="AR87" s="37">
        <f t="shared" si="166"/>
        <v>185</v>
      </c>
      <c r="AS87" s="37">
        <f t="shared" si="166"/>
        <v>185</v>
      </c>
      <c r="AT87" s="37">
        <f t="shared" si="166"/>
        <v>186</v>
      </c>
      <c r="AU87" s="37">
        <f t="shared" si="166"/>
        <v>186</v>
      </c>
      <c r="AV87" s="37">
        <f t="shared" si="166"/>
        <v>187</v>
      </c>
      <c r="AW87" s="37">
        <f t="shared" si="166"/>
        <v>187</v>
      </c>
      <c r="AX87" s="37">
        <f t="shared" si="166"/>
        <v>186</v>
      </c>
      <c r="AY87" s="37">
        <f t="shared" si="166"/>
        <v>179</v>
      </c>
      <c r="AZ87" s="37">
        <f t="shared" si="166"/>
        <v>181</v>
      </c>
      <c r="BA87" s="37">
        <f t="shared" si="166"/>
        <v>184</v>
      </c>
      <c r="BB87" s="37">
        <f t="shared" si="166"/>
        <v>184</v>
      </c>
      <c r="BC87" s="37">
        <f t="shared" si="166"/>
        <v>185</v>
      </c>
      <c r="BD87" s="37">
        <f t="shared" si="166"/>
        <v>185</v>
      </c>
      <c r="BE87" s="37">
        <f t="shared" si="166"/>
        <v>185</v>
      </c>
      <c r="BF87" s="37">
        <f t="shared" si="166"/>
        <v>185</v>
      </c>
      <c r="BG87" s="37">
        <f t="shared" si="166"/>
        <v>186</v>
      </c>
      <c r="BH87" s="37">
        <f t="shared" si="166"/>
        <v>186</v>
      </c>
      <c r="BI87" s="37">
        <f t="shared" si="166"/>
        <v>186</v>
      </c>
      <c r="BJ87" s="37">
        <f t="shared" si="166"/>
        <v>188</v>
      </c>
      <c r="BK87" s="37">
        <f t="shared" si="166"/>
        <v>203</v>
      </c>
      <c r="BL87" s="37">
        <f t="shared" si="166"/>
        <v>151</v>
      </c>
      <c r="BM87" s="37">
        <f t="shared" si="166"/>
        <v>141</v>
      </c>
      <c r="BN87" s="37">
        <f t="shared" si="166"/>
        <v>142</v>
      </c>
      <c r="BO87" s="37">
        <f t="shared" si="166"/>
        <v>141</v>
      </c>
      <c r="BP87" s="37">
        <f t="shared" si="166"/>
        <v>141</v>
      </c>
      <c r="BQ87" s="37">
        <f t="shared" si="166"/>
        <v>128</v>
      </c>
      <c r="BR87" s="37">
        <f t="shared" si="166"/>
        <v>127</v>
      </c>
      <c r="BS87" s="37">
        <f t="shared" si="166"/>
        <v>125</v>
      </c>
      <c r="BT87" s="37">
        <f t="shared" si="166"/>
        <v>139</v>
      </c>
      <c r="BU87" s="37">
        <f t="shared" si="166"/>
        <v>147</v>
      </c>
      <c r="BV87" s="37">
        <f t="shared" si="166"/>
        <v>152</v>
      </c>
      <c r="BW87" s="37">
        <f t="shared" si="166"/>
        <v>152</v>
      </c>
      <c r="BX87" s="37">
        <f t="shared" si="166"/>
        <v>153</v>
      </c>
      <c r="BY87" s="37">
        <f t="shared" si="166"/>
        <v>155</v>
      </c>
      <c r="BZ87" s="37">
        <f t="shared" si="166"/>
        <v>164</v>
      </c>
      <c r="CA87" s="37">
        <f t="shared" si="166"/>
        <v>164</v>
      </c>
      <c r="CB87" s="37">
        <f t="shared" si="166"/>
        <v>169</v>
      </c>
      <c r="CC87" s="37">
        <f t="shared" si="166"/>
        <v>176</v>
      </c>
      <c r="CD87" s="37">
        <f t="shared" si="166"/>
        <v>176</v>
      </c>
      <c r="CE87" s="37">
        <f t="shared" ref="CE87:EP87" si="167">+$I$87-CE$30</f>
        <v>177</v>
      </c>
      <c r="CF87" s="37">
        <f t="shared" si="167"/>
        <v>177</v>
      </c>
      <c r="CG87" s="37">
        <f t="shared" si="167"/>
        <v>176</v>
      </c>
      <c r="CH87" s="37">
        <f t="shared" si="167"/>
        <v>177</v>
      </c>
      <c r="CI87" s="37">
        <f t="shared" si="167"/>
        <v>183</v>
      </c>
      <c r="CJ87" s="37">
        <f t="shared" si="167"/>
        <v>184</v>
      </c>
      <c r="CK87" s="37">
        <f t="shared" si="167"/>
        <v>184</v>
      </c>
      <c r="CL87" s="37">
        <f t="shared" si="167"/>
        <v>186</v>
      </c>
      <c r="CM87" s="37">
        <f t="shared" si="167"/>
        <v>186</v>
      </c>
      <c r="CN87" s="37">
        <f t="shared" si="167"/>
        <v>186</v>
      </c>
      <c r="CO87" s="37">
        <f t="shared" si="167"/>
        <v>185</v>
      </c>
      <c r="CP87" s="37">
        <f t="shared" si="167"/>
        <v>187</v>
      </c>
      <c r="CQ87" s="37">
        <f t="shared" si="167"/>
        <v>188</v>
      </c>
      <c r="CR87" s="37">
        <f t="shared" si="167"/>
        <v>188</v>
      </c>
      <c r="CS87" s="37">
        <f t="shared" si="167"/>
        <v>189</v>
      </c>
      <c r="CT87" s="37">
        <f t="shared" si="167"/>
        <v>191</v>
      </c>
      <c r="CU87" s="37">
        <f t="shared" si="167"/>
        <v>198</v>
      </c>
      <c r="CV87" s="37">
        <f t="shared" si="167"/>
        <v>197</v>
      </c>
      <c r="CW87" s="37">
        <f t="shared" si="167"/>
        <v>202</v>
      </c>
      <c r="CX87" s="37">
        <f t="shared" si="167"/>
        <v>203</v>
      </c>
      <c r="CY87" s="37">
        <f t="shared" si="167"/>
        <v>203</v>
      </c>
      <c r="CZ87" s="37">
        <f t="shared" si="167"/>
        <v>204</v>
      </c>
      <c r="DA87" s="37">
        <f t="shared" si="167"/>
        <v>205</v>
      </c>
      <c r="DB87" s="37">
        <f t="shared" si="167"/>
        <v>208</v>
      </c>
      <c r="DC87" s="37">
        <f t="shared" si="167"/>
        <v>215</v>
      </c>
      <c r="DD87" s="37">
        <f t="shared" si="167"/>
        <v>219</v>
      </c>
      <c r="DE87" s="37">
        <f t="shared" si="167"/>
        <v>220</v>
      </c>
      <c r="DF87" s="37">
        <f t="shared" si="167"/>
        <v>220</v>
      </c>
      <c r="DG87" s="37">
        <f t="shared" si="167"/>
        <v>225</v>
      </c>
      <c r="DH87" s="37">
        <f t="shared" si="167"/>
        <v>226</v>
      </c>
      <c r="DI87" s="37">
        <f t="shared" si="167"/>
        <v>226</v>
      </c>
      <c r="DJ87" s="37">
        <f t="shared" si="167"/>
        <v>226</v>
      </c>
      <c r="DK87" s="37">
        <f t="shared" si="167"/>
        <v>234</v>
      </c>
      <c r="DL87" s="37">
        <f t="shared" si="167"/>
        <v>233</v>
      </c>
      <c r="DM87" s="37">
        <f t="shared" si="167"/>
        <v>233</v>
      </c>
      <c r="DN87" s="37">
        <f t="shared" si="167"/>
        <v>236</v>
      </c>
      <c r="DO87" s="37">
        <f t="shared" si="167"/>
        <v>237</v>
      </c>
      <c r="DP87" s="37">
        <f t="shared" si="167"/>
        <v>237</v>
      </c>
      <c r="DQ87" s="37">
        <f t="shared" si="167"/>
        <v>237</v>
      </c>
      <c r="DR87" s="37">
        <f t="shared" si="167"/>
        <v>237</v>
      </c>
      <c r="DS87" s="37">
        <f t="shared" si="167"/>
        <v>248</v>
      </c>
      <c r="DT87" s="37">
        <f t="shared" si="167"/>
        <v>248</v>
      </c>
      <c r="DU87" s="37">
        <f t="shared" si="167"/>
        <v>253</v>
      </c>
      <c r="DV87" s="37">
        <f t="shared" si="167"/>
        <v>253</v>
      </c>
      <c r="DW87" s="37">
        <f t="shared" si="167"/>
        <v>255</v>
      </c>
      <c r="DX87" s="37">
        <f t="shared" si="167"/>
        <v>255</v>
      </c>
      <c r="DY87" s="37">
        <f t="shared" si="167"/>
        <v>259</v>
      </c>
      <c r="DZ87" s="37">
        <f t="shared" si="167"/>
        <v>259</v>
      </c>
      <c r="EA87" s="37">
        <f t="shared" si="167"/>
        <v>259</v>
      </c>
      <c r="EB87" s="37">
        <f t="shared" si="167"/>
        <v>259</v>
      </c>
      <c r="EC87" s="37">
        <f t="shared" si="167"/>
        <v>259</v>
      </c>
      <c r="ED87" s="37">
        <f t="shared" si="167"/>
        <v>265</v>
      </c>
      <c r="EE87" s="37">
        <f t="shared" si="167"/>
        <v>265</v>
      </c>
      <c r="EF87" s="37">
        <f t="shared" si="167"/>
        <v>272</v>
      </c>
      <c r="EG87" s="37">
        <f t="shared" si="167"/>
        <v>272</v>
      </c>
      <c r="EH87" s="37">
        <f t="shared" si="167"/>
        <v>272</v>
      </c>
      <c r="EI87" s="37">
        <f t="shared" si="167"/>
        <v>274</v>
      </c>
      <c r="EJ87" s="37">
        <f t="shared" si="167"/>
        <v>274</v>
      </c>
      <c r="EK87" s="37">
        <f t="shared" si="167"/>
        <v>279</v>
      </c>
      <c r="EL87" s="37">
        <f t="shared" si="167"/>
        <v>281</v>
      </c>
      <c r="EM87" s="37">
        <f t="shared" si="167"/>
        <v>281</v>
      </c>
      <c r="EN87" s="37">
        <f t="shared" si="167"/>
        <v>281</v>
      </c>
      <c r="EO87" s="37">
        <f t="shared" si="167"/>
        <v>281</v>
      </c>
      <c r="EP87" s="37">
        <f t="shared" si="167"/>
        <v>281</v>
      </c>
      <c r="EQ87" s="37">
        <f t="shared" ref="EQ87:HB87" si="168">+$I$87-EQ$30</f>
        <v>282</v>
      </c>
      <c r="ER87" s="37">
        <f t="shared" si="168"/>
        <v>285</v>
      </c>
      <c r="ES87" s="37">
        <f t="shared" si="168"/>
        <v>285</v>
      </c>
      <c r="ET87" s="37">
        <f t="shared" si="168"/>
        <v>286</v>
      </c>
      <c r="EU87" s="37">
        <f t="shared" si="168"/>
        <v>287</v>
      </c>
      <c r="EV87" s="37">
        <f t="shared" si="168"/>
        <v>287</v>
      </c>
      <c r="EW87" s="37">
        <f t="shared" si="168"/>
        <v>287</v>
      </c>
      <c r="EX87" s="37">
        <f t="shared" si="168"/>
        <v>284</v>
      </c>
      <c r="EY87" s="37">
        <f t="shared" si="168"/>
        <v>284</v>
      </c>
      <c r="EZ87" s="37">
        <f t="shared" si="168"/>
        <v>284</v>
      </c>
      <c r="FA87" s="37">
        <f t="shared" si="168"/>
        <v>284</v>
      </c>
      <c r="FB87" s="37">
        <f t="shared" si="168"/>
        <v>284</v>
      </c>
      <c r="FC87" s="37">
        <f t="shared" si="168"/>
        <v>284</v>
      </c>
      <c r="FD87" s="37">
        <f t="shared" si="168"/>
        <v>286</v>
      </c>
      <c r="FE87" s="37">
        <f t="shared" si="168"/>
        <v>283</v>
      </c>
      <c r="FF87" s="37">
        <f t="shared" si="168"/>
        <v>283</v>
      </c>
      <c r="FG87" s="37">
        <f t="shared" si="168"/>
        <v>283</v>
      </c>
      <c r="FH87" s="37">
        <f t="shared" si="168"/>
        <v>283</v>
      </c>
      <c r="FI87" s="37">
        <f t="shared" si="168"/>
        <v>283</v>
      </c>
      <c r="FJ87" s="37">
        <f t="shared" si="168"/>
        <v>283</v>
      </c>
      <c r="FK87" s="37">
        <f t="shared" si="168"/>
        <v>283</v>
      </c>
      <c r="FL87" s="37">
        <f t="shared" si="168"/>
        <v>275</v>
      </c>
      <c r="FM87" s="37">
        <f t="shared" si="168"/>
        <v>277</v>
      </c>
      <c r="FN87" s="37">
        <f t="shared" si="168"/>
        <v>277</v>
      </c>
      <c r="FO87" s="37">
        <f t="shared" si="168"/>
        <v>278</v>
      </c>
      <c r="FP87" s="37">
        <f t="shared" si="168"/>
        <v>279</v>
      </c>
      <c r="FQ87" s="37">
        <f t="shared" si="168"/>
        <v>279</v>
      </c>
      <c r="FR87" s="37">
        <f t="shared" si="168"/>
        <v>280</v>
      </c>
      <c r="FS87" s="37">
        <f t="shared" si="168"/>
        <v>282</v>
      </c>
      <c r="FT87" s="37">
        <f t="shared" si="168"/>
        <v>285</v>
      </c>
      <c r="FU87" s="37">
        <f t="shared" si="168"/>
        <v>284</v>
      </c>
      <c r="FV87" s="37">
        <f t="shared" si="168"/>
        <v>284</v>
      </c>
      <c r="FW87" s="37">
        <f t="shared" si="168"/>
        <v>284</v>
      </c>
      <c r="FX87" s="37">
        <f t="shared" si="168"/>
        <v>284</v>
      </c>
      <c r="FY87" s="37">
        <f t="shared" si="168"/>
        <v>286</v>
      </c>
      <c r="FZ87" s="37">
        <f t="shared" si="168"/>
        <v>286</v>
      </c>
      <c r="GA87" s="37">
        <f t="shared" si="168"/>
        <v>262</v>
      </c>
      <c r="GB87" s="37">
        <f t="shared" si="168"/>
        <v>245</v>
      </c>
      <c r="GC87" s="37">
        <f t="shared" si="168"/>
        <v>234</v>
      </c>
      <c r="GD87" s="37">
        <f t="shared" si="168"/>
        <v>234</v>
      </c>
      <c r="GE87" s="37">
        <f t="shared" si="168"/>
        <v>234</v>
      </c>
      <c r="GF87" s="37">
        <f t="shared" si="168"/>
        <v>223</v>
      </c>
      <c r="GG87" s="37">
        <f t="shared" si="168"/>
        <v>215</v>
      </c>
      <c r="GH87" s="37">
        <f t="shared" si="168"/>
        <v>229</v>
      </c>
      <c r="GI87" s="37">
        <f t="shared" si="168"/>
        <v>229</v>
      </c>
      <c r="GJ87" s="37">
        <f t="shared" si="168"/>
        <v>229</v>
      </c>
      <c r="GK87" s="37">
        <f t="shared" si="168"/>
        <v>229</v>
      </c>
      <c r="GL87" s="37">
        <f t="shared" si="168"/>
        <v>229</v>
      </c>
      <c r="GM87" s="37">
        <f t="shared" si="168"/>
        <v>230</v>
      </c>
      <c r="GN87" s="37">
        <f t="shared" si="168"/>
        <v>140</v>
      </c>
      <c r="GO87" s="37">
        <f t="shared" si="168"/>
        <v>133</v>
      </c>
      <c r="GP87" s="37">
        <f t="shared" si="168"/>
        <v>133</v>
      </c>
      <c r="GQ87" s="37">
        <f t="shared" si="168"/>
        <v>134</v>
      </c>
      <c r="GR87" s="37">
        <f t="shared" si="168"/>
        <v>136</v>
      </c>
      <c r="GS87" s="37">
        <f t="shared" si="168"/>
        <v>136</v>
      </c>
      <c r="GT87" s="37">
        <f t="shared" si="168"/>
        <v>135</v>
      </c>
      <c r="GU87" s="37">
        <f t="shared" si="168"/>
        <v>132</v>
      </c>
      <c r="GV87" s="37">
        <f t="shared" si="168"/>
        <v>136</v>
      </c>
      <c r="GW87" s="37">
        <f t="shared" si="168"/>
        <v>136</v>
      </c>
      <c r="GX87" s="37">
        <f t="shared" si="168"/>
        <v>138</v>
      </c>
      <c r="GY87" s="37">
        <f t="shared" si="168"/>
        <v>153</v>
      </c>
      <c r="GZ87" s="37">
        <f t="shared" si="168"/>
        <v>153</v>
      </c>
      <c r="HA87" s="37">
        <f t="shared" si="168"/>
        <v>128</v>
      </c>
      <c r="HB87" s="37">
        <f t="shared" si="168"/>
        <v>117</v>
      </c>
      <c r="HC87" s="37">
        <f t="shared" ref="HC87:JN87" si="169">+$I$87-HC$30</f>
        <v>118</v>
      </c>
      <c r="HD87" s="37">
        <f t="shared" si="169"/>
        <v>110</v>
      </c>
      <c r="HE87" s="37">
        <f t="shared" si="169"/>
        <v>111</v>
      </c>
      <c r="HF87" s="37">
        <f t="shared" si="169"/>
        <v>112</v>
      </c>
      <c r="HG87" s="37">
        <f t="shared" si="169"/>
        <v>112</v>
      </c>
      <c r="HH87" s="37">
        <f t="shared" si="169"/>
        <v>109</v>
      </c>
      <c r="HI87" s="37">
        <f t="shared" si="169"/>
        <v>109</v>
      </c>
      <c r="HJ87" s="37">
        <f t="shared" si="169"/>
        <v>111</v>
      </c>
      <c r="HK87" s="37">
        <f t="shared" si="169"/>
        <v>111</v>
      </c>
      <c r="HL87" s="37">
        <f t="shared" si="169"/>
        <v>112</v>
      </c>
      <c r="HM87" s="37">
        <f t="shared" si="169"/>
        <v>131</v>
      </c>
      <c r="HN87" s="37">
        <f t="shared" si="169"/>
        <v>131</v>
      </c>
      <c r="HO87" s="37">
        <f t="shared" si="169"/>
        <v>131</v>
      </c>
      <c r="HP87" s="37">
        <f t="shared" si="169"/>
        <v>121</v>
      </c>
      <c r="HQ87" s="37">
        <f t="shared" si="169"/>
        <v>122</v>
      </c>
      <c r="HR87" s="37">
        <f t="shared" si="169"/>
        <v>122</v>
      </c>
      <c r="HS87" s="37">
        <f t="shared" si="169"/>
        <v>125</v>
      </c>
      <c r="HT87" s="37">
        <f t="shared" si="169"/>
        <v>126</v>
      </c>
      <c r="HU87" s="37">
        <f t="shared" si="169"/>
        <v>126</v>
      </c>
      <c r="HV87" s="37">
        <f t="shared" si="169"/>
        <v>126</v>
      </c>
      <c r="HW87" s="37">
        <f t="shared" si="169"/>
        <v>123</v>
      </c>
      <c r="HX87" s="37">
        <f t="shared" si="169"/>
        <v>124</v>
      </c>
      <c r="HY87" s="37">
        <f t="shared" si="169"/>
        <v>122</v>
      </c>
      <c r="HZ87" s="37">
        <f t="shared" si="169"/>
        <v>124</v>
      </c>
      <c r="IA87" s="37">
        <f t="shared" si="169"/>
        <v>126</v>
      </c>
      <c r="IB87" s="37">
        <f t="shared" si="169"/>
        <v>126</v>
      </c>
      <c r="IC87" s="37">
        <f t="shared" si="169"/>
        <v>126</v>
      </c>
      <c r="ID87" s="37">
        <f t="shared" si="169"/>
        <v>125</v>
      </c>
      <c r="IE87" s="37">
        <f t="shared" si="169"/>
        <v>122</v>
      </c>
      <c r="IF87" s="37">
        <f t="shared" si="169"/>
        <v>122</v>
      </c>
      <c r="IG87" s="37">
        <f t="shared" si="169"/>
        <v>121</v>
      </c>
      <c r="IH87" s="37">
        <f t="shared" si="169"/>
        <v>122</v>
      </c>
      <c r="II87" s="37">
        <f t="shared" si="169"/>
        <v>122</v>
      </c>
      <c r="IJ87" s="37">
        <f t="shared" si="169"/>
        <v>122</v>
      </c>
      <c r="IK87" s="37">
        <f t="shared" si="169"/>
        <v>111</v>
      </c>
      <c r="IL87" s="37">
        <f t="shared" si="169"/>
        <v>326</v>
      </c>
      <c r="IM87" s="37">
        <f t="shared" si="169"/>
        <v>326</v>
      </c>
      <c r="IN87" s="37">
        <f t="shared" si="169"/>
        <v>326</v>
      </c>
      <c r="IO87" s="37">
        <f t="shared" si="169"/>
        <v>326</v>
      </c>
      <c r="IP87" s="37">
        <f t="shared" si="169"/>
        <v>326</v>
      </c>
      <c r="IQ87" s="37">
        <f t="shared" si="169"/>
        <v>326</v>
      </c>
      <c r="IR87" s="37">
        <f t="shared" si="169"/>
        <v>326</v>
      </c>
      <c r="IS87" s="37">
        <f t="shared" si="169"/>
        <v>326</v>
      </c>
      <c r="IT87" s="37">
        <f t="shared" si="169"/>
        <v>326</v>
      </c>
      <c r="IU87" s="37">
        <f t="shared" si="169"/>
        <v>326</v>
      </c>
      <c r="IV87" s="37">
        <f t="shared" si="169"/>
        <v>326</v>
      </c>
      <c r="IW87" s="37">
        <f t="shared" si="169"/>
        <v>326</v>
      </c>
      <c r="IX87" s="37">
        <f t="shared" si="169"/>
        <v>326</v>
      </c>
      <c r="IY87" s="37">
        <f t="shared" si="169"/>
        <v>326</v>
      </c>
      <c r="IZ87" s="37">
        <f t="shared" si="169"/>
        <v>326</v>
      </c>
      <c r="JA87" s="37">
        <f t="shared" si="169"/>
        <v>326</v>
      </c>
      <c r="JB87" s="37">
        <f t="shared" si="169"/>
        <v>326</v>
      </c>
      <c r="JC87" s="37">
        <f t="shared" si="169"/>
        <v>326</v>
      </c>
      <c r="JD87" s="37">
        <f t="shared" si="169"/>
        <v>326</v>
      </c>
      <c r="JE87" s="37">
        <f t="shared" si="169"/>
        <v>326</v>
      </c>
      <c r="JF87" s="37">
        <f t="shared" si="169"/>
        <v>326</v>
      </c>
      <c r="JG87" s="37">
        <f t="shared" si="169"/>
        <v>326</v>
      </c>
      <c r="JH87" s="37">
        <f t="shared" si="169"/>
        <v>326</v>
      </c>
      <c r="JI87" s="37">
        <f t="shared" si="169"/>
        <v>326</v>
      </c>
      <c r="JJ87" s="37">
        <f t="shared" si="169"/>
        <v>326</v>
      </c>
      <c r="JK87" s="37">
        <f t="shared" si="169"/>
        <v>326</v>
      </c>
      <c r="JL87" s="37">
        <f t="shared" si="169"/>
        <v>326</v>
      </c>
      <c r="JM87" s="37">
        <f t="shared" si="169"/>
        <v>326</v>
      </c>
      <c r="JN87" s="37">
        <f t="shared" si="169"/>
        <v>326</v>
      </c>
      <c r="JO87" s="37">
        <f t="shared" ref="JO87:LZ87" si="170">+$I$87-JO$30</f>
        <v>326</v>
      </c>
      <c r="JP87" s="37">
        <f t="shared" si="170"/>
        <v>326</v>
      </c>
      <c r="JQ87" s="37">
        <f t="shared" si="170"/>
        <v>326</v>
      </c>
      <c r="JR87" s="37">
        <f t="shared" si="170"/>
        <v>326</v>
      </c>
      <c r="JS87" s="37">
        <f t="shared" si="170"/>
        <v>326</v>
      </c>
      <c r="JT87" s="37">
        <f t="shared" si="170"/>
        <v>326</v>
      </c>
      <c r="JU87" s="37">
        <f t="shared" si="170"/>
        <v>326</v>
      </c>
      <c r="JV87" s="37">
        <f t="shared" si="170"/>
        <v>326</v>
      </c>
      <c r="JW87" s="37">
        <f t="shared" si="170"/>
        <v>326</v>
      </c>
      <c r="JX87" s="37">
        <f t="shared" si="170"/>
        <v>326</v>
      </c>
      <c r="JY87" s="37">
        <f t="shared" si="170"/>
        <v>326</v>
      </c>
      <c r="JZ87" s="37">
        <f t="shared" si="170"/>
        <v>326</v>
      </c>
      <c r="KA87" s="37">
        <f t="shared" si="170"/>
        <v>326</v>
      </c>
      <c r="KB87" s="37">
        <f t="shared" si="170"/>
        <v>326</v>
      </c>
      <c r="KC87" s="37">
        <f t="shared" si="170"/>
        <v>326</v>
      </c>
      <c r="KD87" s="37">
        <f t="shared" si="170"/>
        <v>326</v>
      </c>
      <c r="KE87" s="37">
        <f t="shared" si="170"/>
        <v>326</v>
      </c>
      <c r="KF87" s="37">
        <f t="shared" si="170"/>
        <v>326</v>
      </c>
      <c r="KG87" s="37">
        <f t="shared" si="170"/>
        <v>326</v>
      </c>
      <c r="KH87" s="37">
        <f t="shared" si="170"/>
        <v>326</v>
      </c>
      <c r="KI87" s="37">
        <f t="shared" si="170"/>
        <v>326</v>
      </c>
      <c r="KJ87" s="37">
        <f t="shared" si="170"/>
        <v>326</v>
      </c>
      <c r="KK87" s="37">
        <f t="shared" si="170"/>
        <v>326</v>
      </c>
      <c r="KL87" s="37">
        <f t="shared" si="170"/>
        <v>326</v>
      </c>
      <c r="KM87" s="37">
        <f t="shared" si="170"/>
        <v>326</v>
      </c>
      <c r="KN87" s="37">
        <f t="shared" si="170"/>
        <v>326</v>
      </c>
      <c r="KO87" s="37">
        <f t="shared" si="170"/>
        <v>326</v>
      </c>
      <c r="KP87" s="37">
        <f t="shared" si="170"/>
        <v>326</v>
      </c>
      <c r="KQ87" s="37">
        <f t="shared" si="170"/>
        <v>326</v>
      </c>
      <c r="KR87" s="37">
        <f t="shared" si="170"/>
        <v>326</v>
      </c>
      <c r="KS87" s="37">
        <f t="shared" si="170"/>
        <v>326</v>
      </c>
      <c r="KT87" s="37">
        <f t="shared" si="170"/>
        <v>326</v>
      </c>
      <c r="KU87" s="37">
        <f t="shared" si="170"/>
        <v>326</v>
      </c>
      <c r="KV87" s="37">
        <f t="shared" si="170"/>
        <v>326</v>
      </c>
      <c r="KW87" s="37">
        <f t="shared" si="170"/>
        <v>326</v>
      </c>
      <c r="KX87" s="37">
        <f t="shared" si="170"/>
        <v>326</v>
      </c>
      <c r="KY87" s="37">
        <f t="shared" si="170"/>
        <v>326</v>
      </c>
      <c r="KZ87" s="37">
        <f t="shared" si="170"/>
        <v>326</v>
      </c>
      <c r="LA87" s="37">
        <f t="shared" si="170"/>
        <v>326</v>
      </c>
      <c r="LB87" s="37">
        <f t="shared" si="170"/>
        <v>326</v>
      </c>
      <c r="LC87" s="37">
        <f t="shared" si="170"/>
        <v>326</v>
      </c>
      <c r="LD87" s="37">
        <f t="shared" si="170"/>
        <v>326</v>
      </c>
      <c r="LE87" s="37">
        <f t="shared" si="170"/>
        <v>326</v>
      </c>
      <c r="LF87" s="37">
        <f t="shared" si="170"/>
        <v>326</v>
      </c>
      <c r="LG87" s="37">
        <f t="shared" si="170"/>
        <v>326</v>
      </c>
      <c r="LH87" s="37">
        <f t="shared" si="170"/>
        <v>326</v>
      </c>
      <c r="LI87" s="37">
        <f t="shared" si="170"/>
        <v>326</v>
      </c>
      <c r="LJ87" s="37">
        <f t="shared" si="170"/>
        <v>326</v>
      </c>
      <c r="LK87" s="37">
        <f t="shared" si="170"/>
        <v>326</v>
      </c>
      <c r="LL87" s="37">
        <f t="shared" si="170"/>
        <v>326</v>
      </c>
      <c r="LM87" s="37">
        <f t="shared" si="170"/>
        <v>326</v>
      </c>
      <c r="LN87" s="37">
        <f t="shared" si="170"/>
        <v>326</v>
      </c>
      <c r="LO87" s="37">
        <f t="shared" si="170"/>
        <v>326</v>
      </c>
      <c r="LP87" s="37">
        <f t="shared" si="170"/>
        <v>326</v>
      </c>
      <c r="LQ87" s="37">
        <f t="shared" si="170"/>
        <v>326</v>
      </c>
      <c r="LR87" s="37">
        <f t="shared" si="170"/>
        <v>326</v>
      </c>
      <c r="LS87" s="37">
        <f t="shared" si="170"/>
        <v>326</v>
      </c>
      <c r="LT87" s="37">
        <f t="shared" si="170"/>
        <v>326</v>
      </c>
      <c r="LU87" s="37">
        <f t="shared" si="170"/>
        <v>326</v>
      </c>
      <c r="LV87" s="37">
        <f t="shared" si="170"/>
        <v>326</v>
      </c>
      <c r="LW87" s="37">
        <f t="shared" si="170"/>
        <v>326</v>
      </c>
      <c r="LX87" s="37">
        <f t="shared" si="170"/>
        <v>326</v>
      </c>
      <c r="LY87" s="37">
        <f t="shared" si="170"/>
        <v>326</v>
      </c>
      <c r="LZ87" s="37">
        <f t="shared" si="170"/>
        <v>326</v>
      </c>
      <c r="MA87" s="37">
        <f t="shared" ref="MA87:NT87" si="171">+$I$87-MA$30</f>
        <v>326</v>
      </c>
      <c r="MB87" s="37">
        <f t="shared" si="171"/>
        <v>326</v>
      </c>
      <c r="MC87" s="37">
        <f t="shared" si="171"/>
        <v>326</v>
      </c>
      <c r="MD87" s="37">
        <f t="shared" si="171"/>
        <v>326</v>
      </c>
      <c r="ME87" s="37">
        <f t="shared" si="171"/>
        <v>326</v>
      </c>
      <c r="MF87" s="37">
        <f t="shared" si="171"/>
        <v>326</v>
      </c>
      <c r="MG87" s="37">
        <f t="shared" si="171"/>
        <v>326</v>
      </c>
      <c r="MH87" s="37">
        <f t="shared" si="171"/>
        <v>326</v>
      </c>
      <c r="MI87" s="37">
        <f t="shared" si="171"/>
        <v>326</v>
      </c>
      <c r="MJ87" s="37">
        <f t="shared" si="171"/>
        <v>326</v>
      </c>
      <c r="MK87" s="37">
        <f t="shared" si="171"/>
        <v>326</v>
      </c>
      <c r="ML87" s="37">
        <f t="shared" si="171"/>
        <v>326</v>
      </c>
      <c r="MM87" s="37">
        <f t="shared" si="171"/>
        <v>326</v>
      </c>
      <c r="MN87" s="37">
        <f t="shared" si="171"/>
        <v>326</v>
      </c>
      <c r="MO87" s="37">
        <f t="shared" si="171"/>
        <v>326</v>
      </c>
      <c r="MP87" s="37">
        <f t="shared" si="171"/>
        <v>326</v>
      </c>
      <c r="MQ87" s="37">
        <f t="shared" si="171"/>
        <v>326</v>
      </c>
      <c r="MR87" s="37">
        <f t="shared" si="171"/>
        <v>326</v>
      </c>
      <c r="MS87" s="37">
        <f t="shared" si="171"/>
        <v>326</v>
      </c>
      <c r="MT87" s="37">
        <f t="shared" si="171"/>
        <v>326</v>
      </c>
      <c r="MU87" s="37">
        <f t="shared" si="171"/>
        <v>326</v>
      </c>
      <c r="MV87" s="37">
        <f t="shared" si="171"/>
        <v>326</v>
      </c>
      <c r="MW87" s="37">
        <f t="shared" si="171"/>
        <v>326</v>
      </c>
      <c r="MX87" s="37">
        <f t="shared" si="171"/>
        <v>326</v>
      </c>
      <c r="MY87" s="37">
        <f t="shared" si="171"/>
        <v>326</v>
      </c>
      <c r="MZ87" s="37">
        <f t="shared" si="171"/>
        <v>326</v>
      </c>
      <c r="NA87" s="37">
        <f t="shared" si="171"/>
        <v>326</v>
      </c>
      <c r="NB87" s="37">
        <f t="shared" si="171"/>
        <v>326</v>
      </c>
      <c r="NC87" s="37">
        <f t="shared" si="171"/>
        <v>326</v>
      </c>
      <c r="ND87" s="37">
        <f t="shared" si="171"/>
        <v>326</v>
      </c>
      <c r="NE87" s="37">
        <f t="shared" si="171"/>
        <v>326</v>
      </c>
      <c r="NF87" s="37">
        <f t="shared" si="171"/>
        <v>326</v>
      </c>
      <c r="NG87" s="37">
        <f t="shared" si="171"/>
        <v>326</v>
      </c>
      <c r="NH87" s="37">
        <f t="shared" si="171"/>
        <v>326</v>
      </c>
      <c r="NI87" s="37">
        <f t="shared" si="171"/>
        <v>326</v>
      </c>
      <c r="NJ87" s="37">
        <f t="shared" si="171"/>
        <v>326</v>
      </c>
      <c r="NK87" s="37">
        <f t="shared" si="171"/>
        <v>326</v>
      </c>
      <c r="NL87" s="37">
        <f t="shared" si="171"/>
        <v>326</v>
      </c>
      <c r="NM87" s="37">
        <f t="shared" si="171"/>
        <v>326</v>
      </c>
      <c r="NN87" s="37">
        <f t="shared" si="171"/>
        <v>326</v>
      </c>
      <c r="NO87" s="37">
        <f t="shared" si="171"/>
        <v>326</v>
      </c>
      <c r="NP87" s="37">
        <f t="shared" si="171"/>
        <v>326</v>
      </c>
      <c r="NQ87" s="37">
        <f t="shared" si="171"/>
        <v>326</v>
      </c>
      <c r="NR87" s="37">
        <f t="shared" si="171"/>
        <v>326</v>
      </c>
      <c r="NS87" s="37">
        <f t="shared" si="171"/>
        <v>326</v>
      </c>
      <c r="NT87" s="38">
        <f t="shared" si="171"/>
        <v>326</v>
      </c>
    </row>
    <row r="88" spans="1:384" x14ac:dyDescent="0.6">
      <c r="A88" s="141" t="s">
        <v>71</v>
      </c>
      <c r="B88" s="301"/>
      <c r="C88" s="322"/>
      <c r="D88" s="300" t="s">
        <v>20</v>
      </c>
      <c r="E88" s="47">
        <v>10</v>
      </c>
      <c r="F88" s="276"/>
      <c r="G88" s="47">
        <v>31</v>
      </c>
      <c r="H88" s="46">
        <v>708</v>
      </c>
      <c r="I88" s="6">
        <v>240</v>
      </c>
      <c r="J88" s="12">
        <v>26</v>
      </c>
      <c r="K88" s="4">
        <v>26</v>
      </c>
      <c r="L88" s="4">
        <v>196</v>
      </c>
      <c r="M88" s="4">
        <v>0</v>
      </c>
      <c r="N88" s="4">
        <v>0</v>
      </c>
      <c r="O88" s="4">
        <v>0</v>
      </c>
      <c r="P88" s="33">
        <v>0</v>
      </c>
      <c r="Q88" s="34">
        <v>0</v>
      </c>
      <c r="R88" s="7"/>
      <c r="S88" s="36">
        <f t="shared" ref="S88:CD88" si="172">+$I$88-S$31</f>
        <v>61</v>
      </c>
      <c r="T88" s="37">
        <f t="shared" si="172"/>
        <v>61</v>
      </c>
      <c r="U88" s="37">
        <f t="shared" si="172"/>
        <v>57</v>
      </c>
      <c r="V88" s="37">
        <f t="shared" si="172"/>
        <v>54</v>
      </c>
      <c r="W88" s="37">
        <f t="shared" si="172"/>
        <v>60</v>
      </c>
      <c r="X88" s="37">
        <f t="shared" si="172"/>
        <v>62</v>
      </c>
      <c r="Y88" s="37">
        <f t="shared" si="172"/>
        <v>66</v>
      </c>
      <c r="Z88" s="37">
        <f t="shared" si="172"/>
        <v>66</v>
      </c>
      <c r="AA88" s="37">
        <f t="shared" si="172"/>
        <v>66</v>
      </c>
      <c r="AB88" s="37">
        <f t="shared" si="172"/>
        <v>66</v>
      </c>
      <c r="AC88" s="37">
        <f t="shared" si="172"/>
        <v>77</v>
      </c>
      <c r="AD88" s="37">
        <f t="shared" si="172"/>
        <v>83</v>
      </c>
      <c r="AE88" s="37">
        <f t="shared" si="172"/>
        <v>84</v>
      </c>
      <c r="AF88" s="37">
        <f t="shared" si="172"/>
        <v>84</v>
      </c>
      <c r="AG88" s="37">
        <f t="shared" si="172"/>
        <v>84</v>
      </c>
      <c r="AH88" s="37">
        <f t="shared" si="172"/>
        <v>86</v>
      </c>
      <c r="AI88" s="37">
        <f t="shared" si="172"/>
        <v>86</v>
      </c>
      <c r="AJ88" s="37">
        <f t="shared" si="172"/>
        <v>83</v>
      </c>
      <c r="AK88" s="37">
        <f t="shared" si="172"/>
        <v>84</v>
      </c>
      <c r="AL88" s="37">
        <f t="shared" si="172"/>
        <v>85</v>
      </c>
      <c r="AM88" s="37">
        <f t="shared" si="172"/>
        <v>86</v>
      </c>
      <c r="AN88" s="37">
        <f t="shared" si="172"/>
        <v>86</v>
      </c>
      <c r="AO88" s="37">
        <f t="shared" si="172"/>
        <v>92</v>
      </c>
      <c r="AP88" s="37">
        <f t="shared" si="172"/>
        <v>92</v>
      </c>
      <c r="AQ88" s="37">
        <f t="shared" si="172"/>
        <v>78</v>
      </c>
      <c r="AR88" s="37">
        <f t="shared" si="172"/>
        <v>78</v>
      </c>
      <c r="AS88" s="37">
        <f t="shared" si="172"/>
        <v>87</v>
      </c>
      <c r="AT88" s="37">
        <f t="shared" si="172"/>
        <v>87</v>
      </c>
      <c r="AU88" s="37">
        <f t="shared" si="172"/>
        <v>87</v>
      </c>
      <c r="AV88" s="37">
        <f t="shared" si="172"/>
        <v>87</v>
      </c>
      <c r="AW88" s="37">
        <f t="shared" si="172"/>
        <v>88</v>
      </c>
      <c r="AX88" s="37">
        <f t="shared" si="172"/>
        <v>86</v>
      </c>
      <c r="AY88" s="37">
        <f t="shared" si="172"/>
        <v>86</v>
      </c>
      <c r="AZ88" s="37">
        <f t="shared" si="172"/>
        <v>87</v>
      </c>
      <c r="BA88" s="37">
        <f t="shared" si="172"/>
        <v>88</v>
      </c>
      <c r="BB88" s="37">
        <f t="shared" si="172"/>
        <v>88</v>
      </c>
      <c r="BC88" s="37">
        <f t="shared" si="172"/>
        <v>89</v>
      </c>
      <c r="BD88" s="37">
        <f t="shared" si="172"/>
        <v>89</v>
      </c>
      <c r="BE88" s="37">
        <f t="shared" si="172"/>
        <v>91</v>
      </c>
      <c r="BF88" s="37">
        <f t="shared" si="172"/>
        <v>92</v>
      </c>
      <c r="BG88" s="37">
        <f t="shared" si="172"/>
        <v>96</v>
      </c>
      <c r="BH88" s="37">
        <f t="shared" si="172"/>
        <v>96</v>
      </c>
      <c r="BI88" s="37">
        <f t="shared" si="172"/>
        <v>96</v>
      </c>
      <c r="BJ88" s="37">
        <f t="shared" si="172"/>
        <v>99</v>
      </c>
      <c r="BK88" s="37">
        <f t="shared" si="172"/>
        <v>97</v>
      </c>
      <c r="BL88" s="37">
        <f t="shared" si="172"/>
        <v>103</v>
      </c>
      <c r="BM88" s="37">
        <f t="shared" si="172"/>
        <v>99</v>
      </c>
      <c r="BN88" s="37">
        <f t="shared" si="172"/>
        <v>105</v>
      </c>
      <c r="BO88" s="37">
        <f t="shared" si="172"/>
        <v>105</v>
      </c>
      <c r="BP88" s="37">
        <f t="shared" si="172"/>
        <v>105</v>
      </c>
      <c r="BQ88" s="37">
        <f t="shared" si="172"/>
        <v>106</v>
      </c>
      <c r="BR88" s="37">
        <f t="shared" si="172"/>
        <v>107</v>
      </c>
      <c r="BS88" s="37">
        <f t="shared" si="172"/>
        <v>91</v>
      </c>
      <c r="BT88" s="37">
        <f t="shared" si="172"/>
        <v>64</v>
      </c>
      <c r="BU88" s="37">
        <f t="shared" si="172"/>
        <v>72</v>
      </c>
      <c r="BV88" s="37">
        <f t="shared" si="172"/>
        <v>72</v>
      </c>
      <c r="BW88" s="37">
        <f t="shared" si="172"/>
        <v>72</v>
      </c>
      <c r="BX88" s="37">
        <f t="shared" si="172"/>
        <v>70</v>
      </c>
      <c r="BY88" s="37">
        <f t="shared" si="172"/>
        <v>70</v>
      </c>
      <c r="BZ88" s="37">
        <f t="shared" si="172"/>
        <v>75</v>
      </c>
      <c r="CA88" s="37">
        <f t="shared" si="172"/>
        <v>76</v>
      </c>
      <c r="CB88" s="37">
        <f t="shared" si="172"/>
        <v>80</v>
      </c>
      <c r="CC88" s="37">
        <f t="shared" si="172"/>
        <v>89</v>
      </c>
      <c r="CD88" s="37">
        <f t="shared" si="172"/>
        <v>89</v>
      </c>
      <c r="CE88" s="37">
        <f t="shared" ref="CE88:EP88" si="173">+$I$88-CE$31</f>
        <v>94</v>
      </c>
      <c r="CF88" s="37">
        <f t="shared" si="173"/>
        <v>93</v>
      </c>
      <c r="CG88" s="37">
        <f t="shared" si="173"/>
        <v>104</v>
      </c>
      <c r="CH88" s="37">
        <f t="shared" si="173"/>
        <v>116</v>
      </c>
      <c r="CI88" s="37">
        <f t="shared" si="173"/>
        <v>132</v>
      </c>
      <c r="CJ88" s="37">
        <f t="shared" si="173"/>
        <v>134</v>
      </c>
      <c r="CK88" s="37">
        <f t="shared" si="173"/>
        <v>134</v>
      </c>
      <c r="CL88" s="37">
        <f t="shared" si="173"/>
        <v>141</v>
      </c>
      <c r="CM88" s="37">
        <f t="shared" si="173"/>
        <v>137</v>
      </c>
      <c r="CN88" s="37">
        <f t="shared" si="173"/>
        <v>149</v>
      </c>
      <c r="CO88" s="37">
        <f t="shared" si="173"/>
        <v>152</v>
      </c>
      <c r="CP88" s="37">
        <f t="shared" si="173"/>
        <v>163</v>
      </c>
      <c r="CQ88" s="37">
        <f t="shared" si="173"/>
        <v>160</v>
      </c>
      <c r="CR88" s="37">
        <f t="shared" si="173"/>
        <v>160</v>
      </c>
      <c r="CS88" s="37">
        <f t="shared" si="173"/>
        <v>153</v>
      </c>
      <c r="CT88" s="37">
        <f t="shared" si="173"/>
        <v>153</v>
      </c>
      <c r="CU88" s="37">
        <f t="shared" si="173"/>
        <v>158</v>
      </c>
      <c r="CV88" s="37">
        <f t="shared" si="173"/>
        <v>155</v>
      </c>
      <c r="CW88" s="37">
        <f t="shared" si="173"/>
        <v>144</v>
      </c>
      <c r="CX88" s="37">
        <f t="shared" si="173"/>
        <v>146</v>
      </c>
      <c r="CY88" s="37">
        <f t="shared" si="173"/>
        <v>146</v>
      </c>
      <c r="CZ88" s="37">
        <f t="shared" si="173"/>
        <v>147</v>
      </c>
      <c r="DA88" s="37">
        <f t="shared" si="173"/>
        <v>147</v>
      </c>
      <c r="DB88" s="37">
        <f t="shared" si="173"/>
        <v>149</v>
      </c>
      <c r="DC88" s="37">
        <f t="shared" si="173"/>
        <v>147</v>
      </c>
      <c r="DD88" s="37">
        <f t="shared" si="173"/>
        <v>151</v>
      </c>
      <c r="DE88" s="37">
        <f t="shared" si="173"/>
        <v>155</v>
      </c>
      <c r="DF88" s="37">
        <f t="shared" si="173"/>
        <v>155</v>
      </c>
      <c r="DG88" s="37">
        <f t="shared" si="173"/>
        <v>156</v>
      </c>
      <c r="DH88" s="37">
        <f t="shared" si="173"/>
        <v>155</v>
      </c>
      <c r="DI88" s="37">
        <f t="shared" si="173"/>
        <v>153</v>
      </c>
      <c r="DJ88" s="37">
        <f t="shared" si="173"/>
        <v>148</v>
      </c>
      <c r="DK88" s="37">
        <f t="shared" si="173"/>
        <v>155</v>
      </c>
      <c r="DL88" s="37">
        <f t="shared" si="173"/>
        <v>163</v>
      </c>
      <c r="DM88" s="37">
        <f t="shared" si="173"/>
        <v>163</v>
      </c>
      <c r="DN88" s="37">
        <f t="shared" si="173"/>
        <v>158</v>
      </c>
      <c r="DO88" s="37">
        <f t="shared" si="173"/>
        <v>154</v>
      </c>
      <c r="DP88" s="37">
        <f t="shared" si="173"/>
        <v>155</v>
      </c>
      <c r="DQ88" s="37">
        <f t="shared" si="173"/>
        <v>155</v>
      </c>
      <c r="DR88" s="37">
        <f t="shared" si="173"/>
        <v>163</v>
      </c>
      <c r="DS88" s="37">
        <f t="shared" si="173"/>
        <v>165</v>
      </c>
      <c r="DT88" s="37">
        <f t="shared" si="173"/>
        <v>165</v>
      </c>
      <c r="DU88" s="37">
        <f t="shared" si="173"/>
        <v>165</v>
      </c>
      <c r="DV88" s="37">
        <f t="shared" si="173"/>
        <v>158</v>
      </c>
      <c r="DW88" s="37">
        <f t="shared" si="173"/>
        <v>158</v>
      </c>
      <c r="DX88" s="37">
        <f t="shared" si="173"/>
        <v>155</v>
      </c>
      <c r="DY88" s="37">
        <f t="shared" si="173"/>
        <v>152</v>
      </c>
      <c r="DZ88" s="37">
        <f t="shared" si="173"/>
        <v>151</v>
      </c>
      <c r="EA88" s="37">
        <f t="shared" si="173"/>
        <v>151</v>
      </c>
      <c r="EB88" s="37">
        <f t="shared" si="173"/>
        <v>154</v>
      </c>
      <c r="EC88" s="37">
        <f t="shared" si="173"/>
        <v>133</v>
      </c>
      <c r="ED88" s="37">
        <f t="shared" si="173"/>
        <v>134</v>
      </c>
      <c r="EE88" s="37">
        <f t="shared" si="173"/>
        <v>139</v>
      </c>
      <c r="EF88" s="37">
        <f t="shared" si="173"/>
        <v>141</v>
      </c>
      <c r="EG88" s="37">
        <f t="shared" si="173"/>
        <v>142</v>
      </c>
      <c r="EH88" s="37">
        <f t="shared" si="173"/>
        <v>142</v>
      </c>
      <c r="EI88" s="37">
        <f t="shared" si="173"/>
        <v>141</v>
      </c>
      <c r="EJ88" s="37">
        <f t="shared" si="173"/>
        <v>141</v>
      </c>
      <c r="EK88" s="37">
        <f t="shared" si="173"/>
        <v>144</v>
      </c>
      <c r="EL88" s="37">
        <f t="shared" si="173"/>
        <v>145</v>
      </c>
      <c r="EM88" s="37">
        <f t="shared" si="173"/>
        <v>145</v>
      </c>
      <c r="EN88" s="37">
        <f t="shared" si="173"/>
        <v>147</v>
      </c>
      <c r="EO88" s="37">
        <f t="shared" si="173"/>
        <v>147</v>
      </c>
      <c r="EP88" s="37">
        <f t="shared" si="173"/>
        <v>147</v>
      </c>
      <c r="EQ88" s="37">
        <f t="shared" ref="EQ88:HB88" si="174">+$I$88-EQ$31</f>
        <v>146</v>
      </c>
      <c r="ER88" s="37">
        <f t="shared" si="174"/>
        <v>147</v>
      </c>
      <c r="ES88" s="37">
        <f t="shared" si="174"/>
        <v>147</v>
      </c>
      <c r="ET88" s="37">
        <f t="shared" si="174"/>
        <v>148</v>
      </c>
      <c r="EU88" s="37">
        <f t="shared" si="174"/>
        <v>149</v>
      </c>
      <c r="EV88" s="37">
        <f t="shared" si="174"/>
        <v>149</v>
      </c>
      <c r="EW88" s="37">
        <f t="shared" si="174"/>
        <v>150</v>
      </c>
      <c r="EX88" s="37">
        <f t="shared" si="174"/>
        <v>149</v>
      </c>
      <c r="EY88" s="37">
        <f t="shared" si="174"/>
        <v>153</v>
      </c>
      <c r="EZ88" s="37">
        <f t="shared" si="174"/>
        <v>158</v>
      </c>
      <c r="FA88" s="37">
        <f t="shared" si="174"/>
        <v>157</v>
      </c>
      <c r="FB88" s="37">
        <f t="shared" si="174"/>
        <v>158</v>
      </c>
      <c r="FC88" s="37">
        <f t="shared" si="174"/>
        <v>158</v>
      </c>
      <c r="FD88" s="37">
        <f t="shared" si="174"/>
        <v>159</v>
      </c>
      <c r="FE88" s="37">
        <f t="shared" si="174"/>
        <v>153</v>
      </c>
      <c r="FF88" s="37">
        <f t="shared" si="174"/>
        <v>155</v>
      </c>
      <c r="FG88" s="37">
        <f t="shared" si="174"/>
        <v>156</v>
      </c>
      <c r="FH88" s="37">
        <f t="shared" si="174"/>
        <v>158</v>
      </c>
      <c r="FI88" s="37">
        <f t="shared" si="174"/>
        <v>162</v>
      </c>
      <c r="FJ88" s="37">
        <f t="shared" si="174"/>
        <v>162</v>
      </c>
      <c r="FK88" s="37">
        <f t="shared" si="174"/>
        <v>147</v>
      </c>
      <c r="FL88" s="37">
        <f t="shared" si="174"/>
        <v>139</v>
      </c>
      <c r="FM88" s="37">
        <f t="shared" si="174"/>
        <v>140</v>
      </c>
      <c r="FN88" s="37">
        <f t="shared" si="174"/>
        <v>139</v>
      </c>
      <c r="FO88" s="37">
        <f t="shared" si="174"/>
        <v>140</v>
      </c>
      <c r="FP88" s="37">
        <f t="shared" si="174"/>
        <v>141</v>
      </c>
      <c r="FQ88" s="37">
        <f t="shared" si="174"/>
        <v>141</v>
      </c>
      <c r="FR88" s="37">
        <f t="shared" si="174"/>
        <v>141</v>
      </c>
      <c r="FS88" s="37">
        <f t="shared" si="174"/>
        <v>136</v>
      </c>
      <c r="FT88" s="37">
        <f t="shared" si="174"/>
        <v>129</v>
      </c>
      <c r="FU88" s="37">
        <f t="shared" si="174"/>
        <v>129</v>
      </c>
      <c r="FV88" s="37">
        <f t="shared" si="174"/>
        <v>129</v>
      </c>
      <c r="FW88" s="37">
        <f t="shared" si="174"/>
        <v>134</v>
      </c>
      <c r="FX88" s="37">
        <f t="shared" si="174"/>
        <v>134</v>
      </c>
      <c r="FY88" s="37">
        <f t="shared" si="174"/>
        <v>120</v>
      </c>
      <c r="FZ88" s="37">
        <f t="shared" si="174"/>
        <v>119</v>
      </c>
      <c r="GA88" s="37">
        <f t="shared" si="174"/>
        <v>123</v>
      </c>
      <c r="GB88" s="37">
        <f t="shared" si="174"/>
        <v>125</v>
      </c>
      <c r="GC88" s="37">
        <f t="shared" si="174"/>
        <v>125</v>
      </c>
      <c r="GD88" s="37">
        <f t="shared" si="174"/>
        <v>126</v>
      </c>
      <c r="GE88" s="37">
        <f t="shared" si="174"/>
        <v>126</v>
      </c>
      <c r="GF88" s="37">
        <f t="shared" si="174"/>
        <v>115</v>
      </c>
      <c r="GG88" s="37">
        <f t="shared" si="174"/>
        <v>41</v>
      </c>
      <c r="GH88" s="37">
        <f t="shared" si="174"/>
        <v>39</v>
      </c>
      <c r="GI88" s="37">
        <f t="shared" si="174"/>
        <v>39</v>
      </c>
      <c r="GJ88" s="37">
        <f t="shared" si="174"/>
        <v>40</v>
      </c>
      <c r="GK88" s="37">
        <f t="shared" si="174"/>
        <v>41</v>
      </c>
      <c r="GL88" s="37">
        <f t="shared" si="174"/>
        <v>41</v>
      </c>
      <c r="GM88" s="37">
        <f t="shared" si="174"/>
        <v>18</v>
      </c>
      <c r="GN88" s="37">
        <f t="shared" si="174"/>
        <v>18</v>
      </c>
      <c r="GO88" s="37">
        <f t="shared" si="174"/>
        <v>49</v>
      </c>
      <c r="GP88" s="37">
        <f t="shared" si="174"/>
        <v>26</v>
      </c>
      <c r="GQ88" s="37">
        <f t="shared" si="174"/>
        <v>26</v>
      </c>
      <c r="GR88" s="37">
        <f t="shared" si="174"/>
        <v>27</v>
      </c>
      <c r="GS88" s="37">
        <f t="shared" si="174"/>
        <v>27</v>
      </c>
      <c r="GT88" s="37">
        <f t="shared" si="174"/>
        <v>27</v>
      </c>
      <c r="GU88" s="37">
        <f t="shared" si="174"/>
        <v>26</v>
      </c>
      <c r="GV88" s="37">
        <f t="shared" si="174"/>
        <v>28</v>
      </c>
      <c r="GW88" s="37">
        <f t="shared" si="174"/>
        <v>28</v>
      </c>
      <c r="GX88" s="37">
        <f t="shared" si="174"/>
        <v>29</v>
      </c>
      <c r="GY88" s="37">
        <f t="shared" si="174"/>
        <v>32</v>
      </c>
      <c r="GZ88" s="37">
        <f t="shared" si="174"/>
        <v>32</v>
      </c>
      <c r="HA88" s="37">
        <f t="shared" si="174"/>
        <v>21</v>
      </c>
      <c r="HB88" s="37">
        <f t="shared" si="174"/>
        <v>18</v>
      </c>
      <c r="HC88" s="37">
        <f t="shared" ref="HC88:JN88" si="175">+$I$88-HC$31</f>
        <v>13</v>
      </c>
      <c r="HD88" s="37">
        <f t="shared" si="175"/>
        <v>11</v>
      </c>
      <c r="HE88" s="37">
        <f t="shared" si="175"/>
        <v>11</v>
      </c>
      <c r="HF88" s="37">
        <f t="shared" si="175"/>
        <v>11</v>
      </c>
      <c r="HG88" s="37">
        <f t="shared" si="175"/>
        <v>11</v>
      </c>
      <c r="HH88" s="37">
        <f t="shared" si="175"/>
        <v>11</v>
      </c>
      <c r="HI88" s="37">
        <f t="shared" si="175"/>
        <v>7</v>
      </c>
      <c r="HJ88" s="37">
        <f t="shared" si="175"/>
        <v>7</v>
      </c>
      <c r="HK88" s="37">
        <f t="shared" si="175"/>
        <v>7</v>
      </c>
      <c r="HL88" s="37">
        <f t="shared" si="175"/>
        <v>7</v>
      </c>
      <c r="HM88" s="37">
        <f t="shared" si="175"/>
        <v>11</v>
      </c>
      <c r="HN88" s="37">
        <f t="shared" si="175"/>
        <v>11</v>
      </c>
      <c r="HO88" s="37">
        <f t="shared" si="175"/>
        <v>25</v>
      </c>
      <c r="HP88" s="37">
        <f t="shared" si="175"/>
        <v>25</v>
      </c>
      <c r="HQ88" s="37">
        <f t="shared" si="175"/>
        <v>27</v>
      </c>
      <c r="HR88" s="37">
        <f t="shared" si="175"/>
        <v>22</v>
      </c>
      <c r="HS88" s="37">
        <f t="shared" si="175"/>
        <v>21</v>
      </c>
      <c r="HT88" s="37">
        <f t="shared" si="175"/>
        <v>21</v>
      </c>
      <c r="HU88" s="37">
        <f t="shared" si="175"/>
        <v>21</v>
      </c>
      <c r="HV88" s="37">
        <f t="shared" si="175"/>
        <v>22</v>
      </c>
      <c r="HW88" s="37">
        <f t="shared" si="175"/>
        <v>21</v>
      </c>
      <c r="HX88" s="37">
        <f t="shared" si="175"/>
        <v>24</v>
      </c>
      <c r="HY88" s="37">
        <f t="shared" si="175"/>
        <v>24</v>
      </c>
      <c r="HZ88" s="37">
        <f t="shared" si="175"/>
        <v>27</v>
      </c>
      <c r="IA88" s="37">
        <f t="shared" si="175"/>
        <v>26</v>
      </c>
      <c r="IB88" s="37">
        <f t="shared" si="175"/>
        <v>26</v>
      </c>
      <c r="IC88" s="37">
        <f t="shared" si="175"/>
        <v>17</v>
      </c>
      <c r="ID88" s="37">
        <f t="shared" si="175"/>
        <v>17</v>
      </c>
      <c r="IE88" s="37">
        <f t="shared" si="175"/>
        <v>16</v>
      </c>
      <c r="IF88" s="37">
        <f t="shared" si="175"/>
        <v>6</v>
      </c>
      <c r="IG88" s="37">
        <f t="shared" si="175"/>
        <v>7</v>
      </c>
      <c r="IH88" s="37">
        <f t="shared" si="175"/>
        <v>7</v>
      </c>
      <c r="II88" s="37">
        <f t="shared" si="175"/>
        <v>7</v>
      </c>
      <c r="IJ88" s="37">
        <f t="shared" si="175"/>
        <v>6</v>
      </c>
      <c r="IK88" s="37">
        <f t="shared" si="175"/>
        <v>3</v>
      </c>
      <c r="IL88" s="37">
        <f t="shared" si="175"/>
        <v>240</v>
      </c>
      <c r="IM88" s="37">
        <f t="shared" si="175"/>
        <v>240</v>
      </c>
      <c r="IN88" s="37">
        <f t="shared" si="175"/>
        <v>240</v>
      </c>
      <c r="IO88" s="37">
        <f t="shared" si="175"/>
        <v>240</v>
      </c>
      <c r="IP88" s="37">
        <f t="shared" si="175"/>
        <v>240</v>
      </c>
      <c r="IQ88" s="37">
        <f t="shared" si="175"/>
        <v>240</v>
      </c>
      <c r="IR88" s="37">
        <f t="shared" si="175"/>
        <v>240</v>
      </c>
      <c r="IS88" s="37">
        <f t="shared" si="175"/>
        <v>240</v>
      </c>
      <c r="IT88" s="37">
        <f t="shared" si="175"/>
        <v>240</v>
      </c>
      <c r="IU88" s="37">
        <f t="shared" si="175"/>
        <v>240</v>
      </c>
      <c r="IV88" s="37">
        <f t="shared" si="175"/>
        <v>240</v>
      </c>
      <c r="IW88" s="37">
        <f t="shared" si="175"/>
        <v>240</v>
      </c>
      <c r="IX88" s="37">
        <f t="shared" si="175"/>
        <v>240</v>
      </c>
      <c r="IY88" s="37">
        <f t="shared" si="175"/>
        <v>240</v>
      </c>
      <c r="IZ88" s="37">
        <f t="shared" si="175"/>
        <v>240</v>
      </c>
      <c r="JA88" s="37">
        <f t="shared" si="175"/>
        <v>240</v>
      </c>
      <c r="JB88" s="37">
        <f t="shared" si="175"/>
        <v>240</v>
      </c>
      <c r="JC88" s="37">
        <f t="shared" si="175"/>
        <v>240</v>
      </c>
      <c r="JD88" s="37">
        <f t="shared" si="175"/>
        <v>240</v>
      </c>
      <c r="JE88" s="37">
        <f t="shared" si="175"/>
        <v>240</v>
      </c>
      <c r="JF88" s="37">
        <f t="shared" si="175"/>
        <v>240</v>
      </c>
      <c r="JG88" s="37">
        <f t="shared" si="175"/>
        <v>240</v>
      </c>
      <c r="JH88" s="37">
        <f t="shared" si="175"/>
        <v>240</v>
      </c>
      <c r="JI88" s="37">
        <f t="shared" si="175"/>
        <v>240</v>
      </c>
      <c r="JJ88" s="37">
        <f t="shared" si="175"/>
        <v>240</v>
      </c>
      <c r="JK88" s="37">
        <f t="shared" si="175"/>
        <v>240</v>
      </c>
      <c r="JL88" s="37">
        <f t="shared" si="175"/>
        <v>240</v>
      </c>
      <c r="JM88" s="37">
        <f t="shared" si="175"/>
        <v>240</v>
      </c>
      <c r="JN88" s="37">
        <f t="shared" si="175"/>
        <v>240</v>
      </c>
      <c r="JO88" s="37">
        <f t="shared" ref="JO88:LZ88" si="176">+$I$88-JO$31</f>
        <v>240</v>
      </c>
      <c r="JP88" s="37">
        <f t="shared" si="176"/>
        <v>240</v>
      </c>
      <c r="JQ88" s="37">
        <f t="shared" si="176"/>
        <v>240</v>
      </c>
      <c r="JR88" s="37">
        <f t="shared" si="176"/>
        <v>240</v>
      </c>
      <c r="JS88" s="37">
        <f t="shared" si="176"/>
        <v>240</v>
      </c>
      <c r="JT88" s="37">
        <f t="shared" si="176"/>
        <v>240</v>
      </c>
      <c r="JU88" s="37">
        <f t="shared" si="176"/>
        <v>240</v>
      </c>
      <c r="JV88" s="37">
        <f t="shared" si="176"/>
        <v>240</v>
      </c>
      <c r="JW88" s="37">
        <f t="shared" si="176"/>
        <v>240</v>
      </c>
      <c r="JX88" s="37">
        <f t="shared" si="176"/>
        <v>240</v>
      </c>
      <c r="JY88" s="37">
        <f t="shared" si="176"/>
        <v>240</v>
      </c>
      <c r="JZ88" s="37">
        <f t="shared" si="176"/>
        <v>240</v>
      </c>
      <c r="KA88" s="37">
        <f t="shared" si="176"/>
        <v>240</v>
      </c>
      <c r="KB88" s="37">
        <f t="shared" si="176"/>
        <v>240</v>
      </c>
      <c r="KC88" s="37">
        <f t="shared" si="176"/>
        <v>240</v>
      </c>
      <c r="KD88" s="37">
        <f t="shared" si="176"/>
        <v>240</v>
      </c>
      <c r="KE88" s="37">
        <f t="shared" si="176"/>
        <v>240</v>
      </c>
      <c r="KF88" s="37">
        <f t="shared" si="176"/>
        <v>240</v>
      </c>
      <c r="KG88" s="37">
        <f t="shared" si="176"/>
        <v>240</v>
      </c>
      <c r="KH88" s="37">
        <f t="shared" si="176"/>
        <v>240</v>
      </c>
      <c r="KI88" s="37">
        <f t="shared" si="176"/>
        <v>240</v>
      </c>
      <c r="KJ88" s="37">
        <f t="shared" si="176"/>
        <v>240</v>
      </c>
      <c r="KK88" s="37">
        <f t="shared" si="176"/>
        <v>240</v>
      </c>
      <c r="KL88" s="37">
        <f t="shared" si="176"/>
        <v>240</v>
      </c>
      <c r="KM88" s="37">
        <f t="shared" si="176"/>
        <v>240</v>
      </c>
      <c r="KN88" s="37">
        <f t="shared" si="176"/>
        <v>240</v>
      </c>
      <c r="KO88" s="37">
        <f t="shared" si="176"/>
        <v>240</v>
      </c>
      <c r="KP88" s="37">
        <f t="shared" si="176"/>
        <v>240</v>
      </c>
      <c r="KQ88" s="37">
        <f t="shared" si="176"/>
        <v>240</v>
      </c>
      <c r="KR88" s="37">
        <f t="shared" si="176"/>
        <v>240</v>
      </c>
      <c r="KS88" s="37">
        <f t="shared" si="176"/>
        <v>240</v>
      </c>
      <c r="KT88" s="37">
        <f t="shared" si="176"/>
        <v>240</v>
      </c>
      <c r="KU88" s="37">
        <f t="shared" si="176"/>
        <v>240</v>
      </c>
      <c r="KV88" s="37">
        <f t="shared" si="176"/>
        <v>240</v>
      </c>
      <c r="KW88" s="37">
        <f t="shared" si="176"/>
        <v>240</v>
      </c>
      <c r="KX88" s="37">
        <f t="shared" si="176"/>
        <v>240</v>
      </c>
      <c r="KY88" s="37">
        <f t="shared" si="176"/>
        <v>240</v>
      </c>
      <c r="KZ88" s="37">
        <f t="shared" si="176"/>
        <v>240</v>
      </c>
      <c r="LA88" s="37">
        <f t="shared" si="176"/>
        <v>240</v>
      </c>
      <c r="LB88" s="37">
        <f t="shared" si="176"/>
        <v>240</v>
      </c>
      <c r="LC88" s="37">
        <f t="shared" si="176"/>
        <v>240</v>
      </c>
      <c r="LD88" s="37">
        <f t="shared" si="176"/>
        <v>240</v>
      </c>
      <c r="LE88" s="37">
        <f t="shared" si="176"/>
        <v>240</v>
      </c>
      <c r="LF88" s="37">
        <f t="shared" si="176"/>
        <v>240</v>
      </c>
      <c r="LG88" s="37">
        <f t="shared" si="176"/>
        <v>240</v>
      </c>
      <c r="LH88" s="37">
        <f t="shared" si="176"/>
        <v>240</v>
      </c>
      <c r="LI88" s="37">
        <f t="shared" si="176"/>
        <v>240</v>
      </c>
      <c r="LJ88" s="37">
        <f t="shared" si="176"/>
        <v>240</v>
      </c>
      <c r="LK88" s="37">
        <f t="shared" si="176"/>
        <v>240</v>
      </c>
      <c r="LL88" s="37">
        <f t="shared" si="176"/>
        <v>240</v>
      </c>
      <c r="LM88" s="37">
        <f t="shared" si="176"/>
        <v>240</v>
      </c>
      <c r="LN88" s="37">
        <f t="shared" si="176"/>
        <v>240</v>
      </c>
      <c r="LO88" s="37">
        <f t="shared" si="176"/>
        <v>240</v>
      </c>
      <c r="LP88" s="37">
        <f t="shared" si="176"/>
        <v>240</v>
      </c>
      <c r="LQ88" s="37">
        <f t="shared" si="176"/>
        <v>240</v>
      </c>
      <c r="LR88" s="37">
        <f t="shared" si="176"/>
        <v>240</v>
      </c>
      <c r="LS88" s="37">
        <f t="shared" si="176"/>
        <v>240</v>
      </c>
      <c r="LT88" s="37">
        <f t="shared" si="176"/>
        <v>240</v>
      </c>
      <c r="LU88" s="37">
        <f t="shared" si="176"/>
        <v>240</v>
      </c>
      <c r="LV88" s="37">
        <f t="shared" si="176"/>
        <v>240</v>
      </c>
      <c r="LW88" s="37">
        <f t="shared" si="176"/>
        <v>240</v>
      </c>
      <c r="LX88" s="37">
        <f t="shared" si="176"/>
        <v>240</v>
      </c>
      <c r="LY88" s="37">
        <f t="shared" si="176"/>
        <v>240</v>
      </c>
      <c r="LZ88" s="37">
        <f t="shared" si="176"/>
        <v>240</v>
      </c>
      <c r="MA88" s="37">
        <f t="shared" ref="MA88:NT88" si="177">+$I$88-MA$31</f>
        <v>240</v>
      </c>
      <c r="MB88" s="37">
        <f t="shared" si="177"/>
        <v>240</v>
      </c>
      <c r="MC88" s="37">
        <f t="shared" si="177"/>
        <v>240</v>
      </c>
      <c r="MD88" s="37">
        <f t="shared" si="177"/>
        <v>240</v>
      </c>
      <c r="ME88" s="37">
        <f t="shared" si="177"/>
        <v>240</v>
      </c>
      <c r="MF88" s="37">
        <f t="shared" si="177"/>
        <v>240</v>
      </c>
      <c r="MG88" s="37">
        <f t="shared" si="177"/>
        <v>240</v>
      </c>
      <c r="MH88" s="37">
        <f t="shared" si="177"/>
        <v>240</v>
      </c>
      <c r="MI88" s="37">
        <f t="shared" si="177"/>
        <v>240</v>
      </c>
      <c r="MJ88" s="37">
        <f t="shared" si="177"/>
        <v>240</v>
      </c>
      <c r="MK88" s="37">
        <f t="shared" si="177"/>
        <v>240</v>
      </c>
      <c r="ML88" s="37">
        <f t="shared" si="177"/>
        <v>240</v>
      </c>
      <c r="MM88" s="37">
        <f t="shared" si="177"/>
        <v>240</v>
      </c>
      <c r="MN88" s="37">
        <f t="shared" si="177"/>
        <v>240</v>
      </c>
      <c r="MO88" s="37">
        <f t="shared" si="177"/>
        <v>240</v>
      </c>
      <c r="MP88" s="37">
        <f t="shared" si="177"/>
        <v>240</v>
      </c>
      <c r="MQ88" s="37">
        <f t="shared" si="177"/>
        <v>240</v>
      </c>
      <c r="MR88" s="37">
        <f t="shared" si="177"/>
        <v>240</v>
      </c>
      <c r="MS88" s="37">
        <f t="shared" si="177"/>
        <v>240</v>
      </c>
      <c r="MT88" s="37">
        <f t="shared" si="177"/>
        <v>240</v>
      </c>
      <c r="MU88" s="37">
        <f t="shared" si="177"/>
        <v>240</v>
      </c>
      <c r="MV88" s="37">
        <f t="shared" si="177"/>
        <v>240</v>
      </c>
      <c r="MW88" s="37">
        <f t="shared" si="177"/>
        <v>240</v>
      </c>
      <c r="MX88" s="37">
        <f t="shared" si="177"/>
        <v>240</v>
      </c>
      <c r="MY88" s="37">
        <f t="shared" si="177"/>
        <v>240</v>
      </c>
      <c r="MZ88" s="37">
        <f t="shared" si="177"/>
        <v>240</v>
      </c>
      <c r="NA88" s="37">
        <f t="shared" si="177"/>
        <v>240</v>
      </c>
      <c r="NB88" s="37">
        <f t="shared" si="177"/>
        <v>240</v>
      </c>
      <c r="NC88" s="37">
        <f t="shared" si="177"/>
        <v>240</v>
      </c>
      <c r="ND88" s="37">
        <f t="shared" si="177"/>
        <v>240</v>
      </c>
      <c r="NE88" s="37">
        <f t="shared" si="177"/>
        <v>240</v>
      </c>
      <c r="NF88" s="37">
        <f t="shared" si="177"/>
        <v>240</v>
      </c>
      <c r="NG88" s="37">
        <f t="shared" si="177"/>
        <v>240</v>
      </c>
      <c r="NH88" s="37">
        <f t="shared" si="177"/>
        <v>240</v>
      </c>
      <c r="NI88" s="37">
        <f t="shared" si="177"/>
        <v>240</v>
      </c>
      <c r="NJ88" s="37">
        <f t="shared" si="177"/>
        <v>240</v>
      </c>
      <c r="NK88" s="37">
        <f t="shared" si="177"/>
        <v>240</v>
      </c>
      <c r="NL88" s="37">
        <f t="shared" si="177"/>
        <v>240</v>
      </c>
      <c r="NM88" s="37">
        <f t="shared" si="177"/>
        <v>240</v>
      </c>
      <c r="NN88" s="37">
        <f t="shared" si="177"/>
        <v>240</v>
      </c>
      <c r="NO88" s="37">
        <f t="shared" si="177"/>
        <v>240</v>
      </c>
      <c r="NP88" s="37">
        <f t="shared" si="177"/>
        <v>240</v>
      </c>
      <c r="NQ88" s="37">
        <f t="shared" si="177"/>
        <v>240</v>
      </c>
      <c r="NR88" s="37">
        <f t="shared" si="177"/>
        <v>240</v>
      </c>
      <c r="NS88" s="37">
        <f t="shared" si="177"/>
        <v>240</v>
      </c>
      <c r="NT88" s="38">
        <f t="shared" si="177"/>
        <v>240</v>
      </c>
    </row>
    <row r="89" spans="1:384" x14ac:dyDescent="0.6">
      <c r="A89" s="141" t="s">
        <v>71</v>
      </c>
      <c r="B89" s="301"/>
      <c r="C89" s="322"/>
      <c r="D89" s="299"/>
      <c r="E89" s="47">
        <v>13</v>
      </c>
      <c r="F89" s="276"/>
      <c r="G89" s="47" t="s">
        <v>49</v>
      </c>
      <c r="H89" s="46">
        <v>708</v>
      </c>
      <c r="I89" s="6">
        <v>984</v>
      </c>
      <c r="J89" s="12">
        <v>123</v>
      </c>
      <c r="K89" s="4">
        <v>123</v>
      </c>
      <c r="L89" s="4">
        <v>92</v>
      </c>
      <c r="M89" s="4">
        <v>0</v>
      </c>
      <c r="N89" s="4">
        <v>0</v>
      </c>
      <c r="O89" s="4">
        <v>0</v>
      </c>
      <c r="P89" s="4">
        <v>653</v>
      </c>
      <c r="Q89" s="34">
        <v>0</v>
      </c>
      <c r="R89" s="7"/>
      <c r="S89" s="36">
        <f t="shared" ref="S89:CD89" si="178">+$I$89-S$32</f>
        <v>352</v>
      </c>
      <c r="T89" s="37">
        <f t="shared" si="178"/>
        <v>352</v>
      </c>
      <c r="U89" s="37">
        <f t="shared" si="178"/>
        <v>361</v>
      </c>
      <c r="V89" s="37">
        <f t="shared" si="178"/>
        <v>341</v>
      </c>
      <c r="W89" s="37">
        <f t="shared" si="178"/>
        <v>339</v>
      </c>
      <c r="X89" s="37">
        <f t="shared" si="178"/>
        <v>382</v>
      </c>
      <c r="Y89" s="37">
        <f t="shared" si="178"/>
        <v>396</v>
      </c>
      <c r="Z89" s="37">
        <f t="shared" si="178"/>
        <v>396</v>
      </c>
      <c r="AA89" s="37">
        <f t="shared" si="178"/>
        <v>385</v>
      </c>
      <c r="AB89" s="37">
        <f t="shared" si="178"/>
        <v>373</v>
      </c>
      <c r="AC89" s="37">
        <f t="shared" si="178"/>
        <v>371</v>
      </c>
      <c r="AD89" s="37">
        <f t="shared" si="178"/>
        <v>371</v>
      </c>
      <c r="AE89" s="37">
        <f t="shared" si="178"/>
        <v>366</v>
      </c>
      <c r="AF89" s="37">
        <f t="shared" si="178"/>
        <v>371</v>
      </c>
      <c r="AG89" s="37">
        <f t="shared" si="178"/>
        <v>371</v>
      </c>
      <c r="AH89" s="37">
        <f t="shared" si="178"/>
        <v>320</v>
      </c>
      <c r="AI89" s="37">
        <f t="shared" si="178"/>
        <v>317</v>
      </c>
      <c r="AJ89" s="37">
        <f t="shared" si="178"/>
        <v>293</v>
      </c>
      <c r="AK89" s="37">
        <f t="shared" si="178"/>
        <v>256</v>
      </c>
      <c r="AL89" s="37">
        <f t="shared" si="178"/>
        <v>276</v>
      </c>
      <c r="AM89" s="37">
        <f t="shared" si="178"/>
        <v>290</v>
      </c>
      <c r="AN89" s="37">
        <f t="shared" si="178"/>
        <v>290</v>
      </c>
      <c r="AO89" s="37">
        <f t="shared" si="178"/>
        <v>241</v>
      </c>
      <c r="AP89" s="37">
        <f t="shared" si="178"/>
        <v>241</v>
      </c>
      <c r="AQ89" s="37">
        <f t="shared" si="178"/>
        <v>227</v>
      </c>
      <c r="AR89" s="37">
        <f t="shared" si="178"/>
        <v>227</v>
      </c>
      <c r="AS89" s="37">
        <f t="shared" si="178"/>
        <v>239</v>
      </c>
      <c r="AT89" s="37">
        <f t="shared" si="178"/>
        <v>244</v>
      </c>
      <c r="AU89" s="37">
        <f t="shared" si="178"/>
        <v>244</v>
      </c>
      <c r="AV89" s="37">
        <f t="shared" si="178"/>
        <v>246</v>
      </c>
      <c r="AW89" s="37">
        <f t="shared" si="178"/>
        <v>241</v>
      </c>
      <c r="AX89" s="37">
        <f t="shared" si="178"/>
        <v>235</v>
      </c>
      <c r="AY89" s="37">
        <f t="shared" si="178"/>
        <v>236</v>
      </c>
      <c r="AZ89" s="37">
        <f t="shared" si="178"/>
        <v>235</v>
      </c>
      <c r="BA89" s="37">
        <f t="shared" si="178"/>
        <v>238</v>
      </c>
      <c r="BB89" s="37">
        <f t="shared" si="178"/>
        <v>238</v>
      </c>
      <c r="BC89" s="37">
        <f t="shared" si="178"/>
        <v>237</v>
      </c>
      <c r="BD89" s="37">
        <f t="shared" si="178"/>
        <v>219</v>
      </c>
      <c r="BE89" s="37">
        <f t="shared" si="178"/>
        <v>194</v>
      </c>
      <c r="BF89" s="37">
        <f t="shared" si="178"/>
        <v>190</v>
      </c>
      <c r="BG89" s="37">
        <f t="shared" si="178"/>
        <v>198</v>
      </c>
      <c r="BH89" s="37">
        <f t="shared" si="178"/>
        <v>198</v>
      </c>
      <c r="BI89" s="37">
        <f t="shared" si="178"/>
        <v>198</v>
      </c>
      <c r="BJ89" s="37">
        <f t="shared" si="178"/>
        <v>204</v>
      </c>
      <c r="BK89" s="37">
        <f t="shared" si="178"/>
        <v>191</v>
      </c>
      <c r="BL89" s="37">
        <f t="shared" si="178"/>
        <v>158</v>
      </c>
      <c r="BM89" s="37">
        <f t="shared" si="178"/>
        <v>152</v>
      </c>
      <c r="BN89" s="37">
        <f t="shared" si="178"/>
        <v>176</v>
      </c>
      <c r="BO89" s="37">
        <f t="shared" si="178"/>
        <v>187</v>
      </c>
      <c r="BP89" s="37">
        <f t="shared" si="178"/>
        <v>187</v>
      </c>
      <c r="BQ89" s="37">
        <f t="shared" si="178"/>
        <v>187</v>
      </c>
      <c r="BR89" s="37">
        <f t="shared" si="178"/>
        <v>181</v>
      </c>
      <c r="BS89" s="37">
        <f t="shared" si="178"/>
        <v>180</v>
      </c>
      <c r="BT89" s="37">
        <f t="shared" si="178"/>
        <v>186</v>
      </c>
      <c r="BU89" s="37">
        <f t="shared" si="178"/>
        <v>196</v>
      </c>
      <c r="BV89" s="37">
        <f t="shared" si="178"/>
        <v>210</v>
      </c>
      <c r="BW89" s="37">
        <f t="shared" si="178"/>
        <v>210</v>
      </c>
      <c r="BX89" s="37">
        <f t="shared" si="178"/>
        <v>188</v>
      </c>
      <c r="BY89" s="37">
        <f t="shared" si="178"/>
        <v>184</v>
      </c>
      <c r="BZ89" s="37">
        <f t="shared" si="178"/>
        <v>193</v>
      </c>
      <c r="CA89" s="37">
        <f t="shared" si="178"/>
        <v>193</v>
      </c>
      <c r="CB89" s="37">
        <f t="shared" si="178"/>
        <v>237</v>
      </c>
      <c r="CC89" s="37">
        <f t="shared" si="178"/>
        <v>245</v>
      </c>
      <c r="CD89" s="37">
        <f t="shared" si="178"/>
        <v>245</v>
      </c>
      <c r="CE89" s="37">
        <f t="shared" ref="CE89:EP89" si="179">+$I$89-CE$32</f>
        <v>225</v>
      </c>
      <c r="CF89" s="37">
        <f t="shared" si="179"/>
        <v>224</v>
      </c>
      <c r="CG89" s="37">
        <f t="shared" si="179"/>
        <v>236</v>
      </c>
      <c r="CH89" s="37">
        <f t="shared" si="179"/>
        <v>239</v>
      </c>
      <c r="CI89" s="37">
        <f t="shared" si="179"/>
        <v>256</v>
      </c>
      <c r="CJ89" s="37">
        <f t="shared" si="179"/>
        <v>263</v>
      </c>
      <c r="CK89" s="37">
        <f t="shared" si="179"/>
        <v>263</v>
      </c>
      <c r="CL89" s="37">
        <f t="shared" si="179"/>
        <v>248</v>
      </c>
      <c r="CM89" s="37">
        <f t="shared" si="179"/>
        <v>242</v>
      </c>
      <c r="CN89" s="37">
        <f t="shared" si="179"/>
        <v>254</v>
      </c>
      <c r="CO89" s="37">
        <f t="shared" si="179"/>
        <v>267</v>
      </c>
      <c r="CP89" s="37">
        <f t="shared" si="179"/>
        <v>278</v>
      </c>
      <c r="CQ89" s="37">
        <f t="shared" si="179"/>
        <v>285</v>
      </c>
      <c r="CR89" s="37">
        <f t="shared" si="179"/>
        <v>285</v>
      </c>
      <c r="CS89" s="37">
        <f t="shared" si="179"/>
        <v>272</v>
      </c>
      <c r="CT89" s="37">
        <f t="shared" si="179"/>
        <v>270</v>
      </c>
      <c r="CU89" s="37">
        <f t="shared" si="179"/>
        <v>273</v>
      </c>
      <c r="CV89" s="37">
        <f t="shared" si="179"/>
        <v>275</v>
      </c>
      <c r="CW89" s="37">
        <f t="shared" si="179"/>
        <v>280</v>
      </c>
      <c r="CX89" s="37">
        <f t="shared" si="179"/>
        <v>282</v>
      </c>
      <c r="CY89" s="37">
        <f t="shared" si="179"/>
        <v>282</v>
      </c>
      <c r="CZ89" s="37">
        <f t="shared" si="179"/>
        <v>282</v>
      </c>
      <c r="DA89" s="37">
        <f t="shared" si="179"/>
        <v>287</v>
      </c>
      <c r="DB89" s="37">
        <f t="shared" si="179"/>
        <v>290</v>
      </c>
      <c r="DC89" s="37">
        <f t="shared" si="179"/>
        <v>305</v>
      </c>
      <c r="DD89" s="37">
        <f t="shared" si="179"/>
        <v>312</v>
      </c>
      <c r="DE89" s="37">
        <f t="shared" si="179"/>
        <v>327</v>
      </c>
      <c r="DF89" s="37">
        <f t="shared" si="179"/>
        <v>327</v>
      </c>
      <c r="DG89" s="37">
        <f t="shared" si="179"/>
        <v>344</v>
      </c>
      <c r="DH89" s="37">
        <f t="shared" si="179"/>
        <v>338</v>
      </c>
      <c r="DI89" s="37">
        <f t="shared" si="179"/>
        <v>338</v>
      </c>
      <c r="DJ89" s="37">
        <f t="shared" si="179"/>
        <v>342</v>
      </c>
      <c r="DK89" s="37">
        <f t="shared" si="179"/>
        <v>345</v>
      </c>
      <c r="DL89" s="37">
        <f t="shared" si="179"/>
        <v>349</v>
      </c>
      <c r="DM89" s="37">
        <f t="shared" si="179"/>
        <v>349</v>
      </c>
      <c r="DN89" s="37">
        <f t="shared" si="179"/>
        <v>356</v>
      </c>
      <c r="DO89" s="37">
        <f t="shared" si="179"/>
        <v>355</v>
      </c>
      <c r="DP89" s="37">
        <f t="shared" si="179"/>
        <v>361</v>
      </c>
      <c r="DQ89" s="37">
        <f t="shared" si="179"/>
        <v>357</v>
      </c>
      <c r="DR89" s="37">
        <f t="shared" si="179"/>
        <v>358</v>
      </c>
      <c r="DS89" s="37">
        <f t="shared" si="179"/>
        <v>386</v>
      </c>
      <c r="DT89" s="37">
        <f t="shared" si="179"/>
        <v>386</v>
      </c>
      <c r="DU89" s="37">
        <f t="shared" si="179"/>
        <v>374</v>
      </c>
      <c r="DV89" s="37">
        <f t="shared" si="179"/>
        <v>367</v>
      </c>
      <c r="DW89" s="37">
        <f t="shared" si="179"/>
        <v>390</v>
      </c>
      <c r="DX89" s="37">
        <f t="shared" si="179"/>
        <v>393</v>
      </c>
      <c r="DY89" s="37">
        <f t="shared" si="179"/>
        <v>418</v>
      </c>
      <c r="DZ89" s="37">
        <f t="shared" si="179"/>
        <v>427</v>
      </c>
      <c r="EA89" s="37">
        <f t="shared" si="179"/>
        <v>427</v>
      </c>
      <c r="EB89" s="37">
        <f t="shared" si="179"/>
        <v>412</v>
      </c>
      <c r="EC89" s="37">
        <f t="shared" si="179"/>
        <v>404</v>
      </c>
      <c r="ED89" s="37">
        <f t="shared" si="179"/>
        <v>425</v>
      </c>
      <c r="EE89" s="37">
        <f t="shared" si="179"/>
        <v>426</v>
      </c>
      <c r="EF89" s="37">
        <f t="shared" si="179"/>
        <v>478</v>
      </c>
      <c r="EG89" s="37">
        <f t="shared" si="179"/>
        <v>534</v>
      </c>
      <c r="EH89" s="37">
        <f t="shared" si="179"/>
        <v>534</v>
      </c>
      <c r="EI89" s="37">
        <f t="shared" si="179"/>
        <v>544</v>
      </c>
      <c r="EJ89" s="37">
        <f t="shared" si="179"/>
        <v>546</v>
      </c>
      <c r="EK89" s="37">
        <f t="shared" si="179"/>
        <v>569</v>
      </c>
      <c r="EL89" s="37">
        <f t="shared" si="179"/>
        <v>574</v>
      </c>
      <c r="EM89" s="37">
        <f t="shared" si="179"/>
        <v>599</v>
      </c>
      <c r="EN89" s="37">
        <f t="shared" si="179"/>
        <v>592</v>
      </c>
      <c r="EO89" s="37">
        <f t="shared" si="179"/>
        <v>592</v>
      </c>
      <c r="EP89" s="37">
        <f t="shared" si="179"/>
        <v>596</v>
      </c>
      <c r="EQ89" s="37">
        <f t="shared" ref="EQ89:HB89" si="180">+$I$89-EQ$32</f>
        <v>594</v>
      </c>
      <c r="ER89" s="37">
        <f t="shared" si="180"/>
        <v>602</v>
      </c>
      <c r="ES89" s="37">
        <f t="shared" si="180"/>
        <v>582</v>
      </c>
      <c r="ET89" s="37">
        <f t="shared" si="180"/>
        <v>587</v>
      </c>
      <c r="EU89" s="37">
        <f t="shared" si="180"/>
        <v>608</v>
      </c>
      <c r="EV89" s="37">
        <f t="shared" si="180"/>
        <v>608</v>
      </c>
      <c r="EW89" s="37">
        <f t="shared" si="180"/>
        <v>602</v>
      </c>
      <c r="EX89" s="37">
        <f t="shared" si="180"/>
        <v>595</v>
      </c>
      <c r="EY89" s="37">
        <f t="shared" si="180"/>
        <v>608</v>
      </c>
      <c r="EZ89" s="37">
        <f t="shared" si="180"/>
        <v>607</v>
      </c>
      <c r="FA89" s="37">
        <f t="shared" si="180"/>
        <v>611</v>
      </c>
      <c r="FB89" s="37">
        <f t="shared" si="180"/>
        <v>630</v>
      </c>
      <c r="FC89" s="37">
        <f t="shared" si="180"/>
        <v>630</v>
      </c>
      <c r="FD89" s="37">
        <f t="shared" si="180"/>
        <v>631</v>
      </c>
      <c r="FE89" s="37">
        <f t="shared" si="180"/>
        <v>616</v>
      </c>
      <c r="FF89" s="37">
        <f t="shared" si="180"/>
        <v>621</v>
      </c>
      <c r="FG89" s="37">
        <f t="shared" si="180"/>
        <v>621</v>
      </c>
      <c r="FH89" s="37">
        <f t="shared" si="180"/>
        <v>633</v>
      </c>
      <c r="FI89" s="37">
        <f t="shared" si="180"/>
        <v>654</v>
      </c>
      <c r="FJ89" s="37">
        <f t="shared" si="180"/>
        <v>654</v>
      </c>
      <c r="FK89" s="37">
        <f t="shared" si="180"/>
        <v>606</v>
      </c>
      <c r="FL89" s="37">
        <f t="shared" si="180"/>
        <v>602</v>
      </c>
      <c r="FM89" s="37">
        <f t="shared" si="180"/>
        <v>583</v>
      </c>
      <c r="FN89" s="37">
        <f t="shared" si="180"/>
        <v>655</v>
      </c>
      <c r="FO89" s="37">
        <f t="shared" si="180"/>
        <v>497</v>
      </c>
      <c r="FP89" s="37">
        <f t="shared" si="180"/>
        <v>282</v>
      </c>
      <c r="FQ89" s="37">
        <f t="shared" si="180"/>
        <v>282</v>
      </c>
      <c r="FR89" s="37">
        <f t="shared" si="180"/>
        <v>295</v>
      </c>
      <c r="FS89" s="37">
        <f t="shared" si="180"/>
        <v>248</v>
      </c>
      <c r="FT89" s="37">
        <f t="shared" si="180"/>
        <v>215</v>
      </c>
      <c r="FU89" s="37">
        <f t="shared" si="180"/>
        <v>216</v>
      </c>
      <c r="FV89" s="37">
        <f t="shared" si="180"/>
        <v>276</v>
      </c>
      <c r="FW89" s="37">
        <f t="shared" si="180"/>
        <v>291</v>
      </c>
      <c r="FX89" s="37">
        <f t="shared" si="180"/>
        <v>291</v>
      </c>
      <c r="FY89" s="37">
        <f t="shared" si="180"/>
        <v>280</v>
      </c>
      <c r="FZ89" s="37">
        <f t="shared" si="180"/>
        <v>272</v>
      </c>
      <c r="GA89" s="37">
        <f t="shared" si="180"/>
        <v>275</v>
      </c>
      <c r="GB89" s="37">
        <f t="shared" si="180"/>
        <v>288</v>
      </c>
      <c r="GC89" s="37">
        <f t="shared" si="180"/>
        <v>285</v>
      </c>
      <c r="GD89" s="37">
        <f t="shared" si="180"/>
        <v>296</v>
      </c>
      <c r="GE89" s="37">
        <f t="shared" si="180"/>
        <v>296</v>
      </c>
      <c r="GF89" s="37">
        <f t="shared" si="180"/>
        <v>309</v>
      </c>
      <c r="GG89" s="37">
        <f t="shared" si="180"/>
        <v>276</v>
      </c>
      <c r="GH89" s="37">
        <f t="shared" si="180"/>
        <v>246</v>
      </c>
      <c r="GI89" s="37">
        <f t="shared" si="180"/>
        <v>253</v>
      </c>
      <c r="GJ89" s="37">
        <f t="shared" si="180"/>
        <v>282</v>
      </c>
      <c r="GK89" s="37">
        <f t="shared" si="180"/>
        <v>290</v>
      </c>
      <c r="GL89" s="37">
        <f t="shared" si="180"/>
        <v>290</v>
      </c>
      <c r="GM89" s="37">
        <f t="shared" si="180"/>
        <v>238</v>
      </c>
      <c r="GN89" s="37">
        <f t="shared" si="180"/>
        <v>184</v>
      </c>
      <c r="GO89" s="37">
        <f t="shared" si="180"/>
        <v>186</v>
      </c>
      <c r="GP89" s="37">
        <f t="shared" si="180"/>
        <v>157</v>
      </c>
      <c r="GQ89" s="37">
        <f t="shared" si="180"/>
        <v>196</v>
      </c>
      <c r="GR89" s="37">
        <f t="shared" si="180"/>
        <v>206</v>
      </c>
      <c r="GS89" s="37">
        <f t="shared" si="180"/>
        <v>206</v>
      </c>
      <c r="GT89" s="37">
        <f t="shared" si="180"/>
        <v>196</v>
      </c>
      <c r="GU89" s="37">
        <f t="shared" si="180"/>
        <v>189</v>
      </c>
      <c r="GV89" s="37">
        <f t="shared" si="180"/>
        <v>172</v>
      </c>
      <c r="GW89" s="37">
        <f t="shared" si="180"/>
        <v>240</v>
      </c>
      <c r="GX89" s="37">
        <f t="shared" si="180"/>
        <v>258</v>
      </c>
      <c r="GY89" s="37">
        <f t="shared" si="180"/>
        <v>263</v>
      </c>
      <c r="GZ89" s="37">
        <f t="shared" si="180"/>
        <v>263</v>
      </c>
      <c r="HA89" s="37">
        <f t="shared" si="180"/>
        <v>268</v>
      </c>
      <c r="HB89" s="37">
        <f t="shared" si="180"/>
        <v>149</v>
      </c>
      <c r="HC89" s="37">
        <f t="shared" ref="HC89:JN89" si="181">+$I$89-HC$32</f>
        <v>119</v>
      </c>
      <c r="HD89" s="37">
        <f t="shared" si="181"/>
        <v>90</v>
      </c>
      <c r="HE89" s="37">
        <f t="shared" si="181"/>
        <v>103</v>
      </c>
      <c r="HF89" s="37">
        <f t="shared" si="181"/>
        <v>141</v>
      </c>
      <c r="HG89" s="37">
        <f t="shared" si="181"/>
        <v>141</v>
      </c>
      <c r="HH89" s="37">
        <f t="shared" si="181"/>
        <v>135</v>
      </c>
      <c r="HI89" s="37">
        <f t="shared" si="181"/>
        <v>126</v>
      </c>
      <c r="HJ89" s="37">
        <f t="shared" si="181"/>
        <v>128</v>
      </c>
      <c r="HK89" s="37">
        <f t="shared" si="181"/>
        <v>129</v>
      </c>
      <c r="HL89" s="37">
        <f t="shared" si="181"/>
        <v>153</v>
      </c>
      <c r="HM89" s="37">
        <f t="shared" si="181"/>
        <v>162</v>
      </c>
      <c r="HN89" s="37">
        <f t="shared" si="181"/>
        <v>162</v>
      </c>
      <c r="HO89" s="37">
        <f t="shared" si="181"/>
        <v>133</v>
      </c>
      <c r="HP89" s="37">
        <f t="shared" si="181"/>
        <v>109</v>
      </c>
      <c r="HQ89" s="37">
        <f t="shared" si="181"/>
        <v>99</v>
      </c>
      <c r="HR89" s="37">
        <f t="shared" si="181"/>
        <v>95</v>
      </c>
      <c r="HS89" s="37">
        <f t="shared" si="181"/>
        <v>114</v>
      </c>
      <c r="HT89" s="37">
        <f t="shared" si="181"/>
        <v>135</v>
      </c>
      <c r="HU89" s="37">
        <f t="shared" si="181"/>
        <v>135</v>
      </c>
      <c r="HV89" s="37">
        <f t="shared" si="181"/>
        <v>133</v>
      </c>
      <c r="HW89" s="37">
        <f t="shared" si="181"/>
        <v>129</v>
      </c>
      <c r="HX89" s="37">
        <f t="shared" si="181"/>
        <v>125</v>
      </c>
      <c r="HY89" s="37">
        <f t="shared" si="181"/>
        <v>126</v>
      </c>
      <c r="HZ89" s="37">
        <f t="shared" si="181"/>
        <v>146</v>
      </c>
      <c r="IA89" s="37">
        <f t="shared" si="181"/>
        <v>150</v>
      </c>
      <c r="IB89" s="37">
        <f t="shared" si="181"/>
        <v>150</v>
      </c>
      <c r="IC89" s="37">
        <f t="shared" si="181"/>
        <v>145</v>
      </c>
      <c r="ID89" s="37">
        <f t="shared" si="181"/>
        <v>132</v>
      </c>
      <c r="IE89" s="37">
        <f t="shared" si="181"/>
        <v>140</v>
      </c>
      <c r="IF89" s="37">
        <f t="shared" si="181"/>
        <v>129</v>
      </c>
      <c r="IG89" s="37">
        <f t="shared" si="181"/>
        <v>151</v>
      </c>
      <c r="IH89" s="37">
        <f t="shared" si="181"/>
        <v>155</v>
      </c>
      <c r="II89" s="37">
        <f t="shared" si="181"/>
        <v>155</v>
      </c>
      <c r="IJ89" s="37">
        <f t="shared" si="181"/>
        <v>155</v>
      </c>
      <c r="IK89" s="37">
        <f t="shared" si="181"/>
        <v>109</v>
      </c>
      <c r="IL89" s="37">
        <f t="shared" si="181"/>
        <v>984</v>
      </c>
      <c r="IM89" s="37">
        <f t="shared" si="181"/>
        <v>984</v>
      </c>
      <c r="IN89" s="37">
        <f t="shared" si="181"/>
        <v>984</v>
      </c>
      <c r="IO89" s="37">
        <f t="shared" si="181"/>
        <v>984</v>
      </c>
      <c r="IP89" s="37">
        <f t="shared" si="181"/>
        <v>984</v>
      </c>
      <c r="IQ89" s="37">
        <f t="shared" si="181"/>
        <v>984</v>
      </c>
      <c r="IR89" s="37">
        <f t="shared" si="181"/>
        <v>984</v>
      </c>
      <c r="IS89" s="37">
        <f t="shared" si="181"/>
        <v>984</v>
      </c>
      <c r="IT89" s="37">
        <f t="shared" si="181"/>
        <v>984</v>
      </c>
      <c r="IU89" s="37">
        <f t="shared" si="181"/>
        <v>984</v>
      </c>
      <c r="IV89" s="37">
        <f t="shared" si="181"/>
        <v>984</v>
      </c>
      <c r="IW89" s="37">
        <f t="shared" si="181"/>
        <v>984</v>
      </c>
      <c r="IX89" s="37">
        <f t="shared" si="181"/>
        <v>984</v>
      </c>
      <c r="IY89" s="37">
        <f t="shared" si="181"/>
        <v>984</v>
      </c>
      <c r="IZ89" s="37">
        <f t="shared" si="181"/>
        <v>984</v>
      </c>
      <c r="JA89" s="37">
        <f t="shared" si="181"/>
        <v>984</v>
      </c>
      <c r="JB89" s="37">
        <f t="shared" si="181"/>
        <v>984</v>
      </c>
      <c r="JC89" s="37">
        <f t="shared" si="181"/>
        <v>984</v>
      </c>
      <c r="JD89" s="37">
        <f t="shared" si="181"/>
        <v>984</v>
      </c>
      <c r="JE89" s="37">
        <f t="shared" si="181"/>
        <v>984</v>
      </c>
      <c r="JF89" s="37">
        <f t="shared" si="181"/>
        <v>984</v>
      </c>
      <c r="JG89" s="37">
        <f t="shared" si="181"/>
        <v>984</v>
      </c>
      <c r="JH89" s="37">
        <f t="shared" si="181"/>
        <v>984</v>
      </c>
      <c r="JI89" s="37">
        <f t="shared" si="181"/>
        <v>984</v>
      </c>
      <c r="JJ89" s="37">
        <f t="shared" si="181"/>
        <v>984</v>
      </c>
      <c r="JK89" s="37">
        <f t="shared" si="181"/>
        <v>984</v>
      </c>
      <c r="JL89" s="37">
        <f t="shared" si="181"/>
        <v>984</v>
      </c>
      <c r="JM89" s="37">
        <f t="shared" si="181"/>
        <v>984</v>
      </c>
      <c r="JN89" s="37">
        <f t="shared" si="181"/>
        <v>984</v>
      </c>
      <c r="JO89" s="37">
        <f t="shared" ref="JO89:LZ89" si="182">+$I$89-JO$32</f>
        <v>984</v>
      </c>
      <c r="JP89" s="37">
        <f t="shared" si="182"/>
        <v>984</v>
      </c>
      <c r="JQ89" s="37">
        <f t="shared" si="182"/>
        <v>984</v>
      </c>
      <c r="JR89" s="37">
        <f t="shared" si="182"/>
        <v>984</v>
      </c>
      <c r="JS89" s="37">
        <f t="shared" si="182"/>
        <v>984</v>
      </c>
      <c r="JT89" s="37">
        <f t="shared" si="182"/>
        <v>984</v>
      </c>
      <c r="JU89" s="37">
        <f t="shared" si="182"/>
        <v>984</v>
      </c>
      <c r="JV89" s="37">
        <f t="shared" si="182"/>
        <v>984</v>
      </c>
      <c r="JW89" s="37">
        <f t="shared" si="182"/>
        <v>984</v>
      </c>
      <c r="JX89" s="37">
        <f t="shared" si="182"/>
        <v>984</v>
      </c>
      <c r="JY89" s="37">
        <f t="shared" si="182"/>
        <v>984</v>
      </c>
      <c r="JZ89" s="37">
        <f t="shared" si="182"/>
        <v>984</v>
      </c>
      <c r="KA89" s="37">
        <f t="shared" si="182"/>
        <v>984</v>
      </c>
      <c r="KB89" s="37">
        <f t="shared" si="182"/>
        <v>984</v>
      </c>
      <c r="KC89" s="37">
        <f t="shared" si="182"/>
        <v>984</v>
      </c>
      <c r="KD89" s="37">
        <f t="shared" si="182"/>
        <v>984</v>
      </c>
      <c r="KE89" s="37">
        <f t="shared" si="182"/>
        <v>984</v>
      </c>
      <c r="KF89" s="37">
        <f t="shared" si="182"/>
        <v>984</v>
      </c>
      <c r="KG89" s="37">
        <f t="shared" si="182"/>
        <v>984</v>
      </c>
      <c r="KH89" s="37">
        <f t="shared" si="182"/>
        <v>984</v>
      </c>
      <c r="KI89" s="37">
        <f t="shared" si="182"/>
        <v>984</v>
      </c>
      <c r="KJ89" s="37">
        <f t="shared" si="182"/>
        <v>984</v>
      </c>
      <c r="KK89" s="37">
        <f t="shared" si="182"/>
        <v>984</v>
      </c>
      <c r="KL89" s="37">
        <f t="shared" si="182"/>
        <v>984</v>
      </c>
      <c r="KM89" s="37">
        <f t="shared" si="182"/>
        <v>984</v>
      </c>
      <c r="KN89" s="37">
        <f t="shared" si="182"/>
        <v>984</v>
      </c>
      <c r="KO89" s="37">
        <f t="shared" si="182"/>
        <v>984</v>
      </c>
      <c r="KP89" s="37">
        <f t="shared" si="182"/>
        <v>984</v>
      </c>
      <c r="KQ89" s="37">
        <f t="shared" si="182"/>
        <v>984</v>
      </c>
      <c r="KR89" s="37">
        <f t="shared" si="182"/>
        <v>984</v>
      </c>
      <c r="KS89" s="37">
        <f t="shared" si="182"/>
        <v>984</v>
      </c>
      <c r="KT89" s="37">
        <f t="shared" si="182"/>
        <v>984</v>
      </c>
      <c r="KU89" s="37">
        <f t="shared" si="182"/>
        <v>984</v>
      </c>
      <c r="KV89" s="37">
        <f t="shared" si="182"/>
        <v>984</v>
      </c>
      <c r="KW89" s="37">
        <f t="shared" si="182"/>
        <v>984</v>
      </c>
      <c r="KX89" s="37">
        <f t="shared" si="182"/>
        <v>984</v>
      </c>
      <c r="KY89" s="37">
        <f t="shared" si="182"/>
        <v>984</v>
      </c>
      <c r="KZ89" s="37">
        <f t="shared" si="182"/>
        <v>984</v>
      </c>
      <c r="LA89" s="37">
        <f t="shared" si="182"/>
        <v>984</v>
      </c>
      <c r="LB89" s="37">
        <f t="shared" si="182"/>
        <v>984</v>
      </c>
      <c r="LC89" s="37">
        <f t="shared" si="182"/>
        <v>984</v>
      </c>
      <c r="LD89" s="37">
        <f t="shared" si="182"/>
        <v>984</v>
      </c>
      <c r="LE89" s="37">
        <f t="shared" si="182"/>
        <v>984</v>
      </c>
      <c r="LF89" s="37">
        <f t="shared" si="182"/>
        <v>984</v>
      </c>
      <c r="LG89" s="37">
        <f t="shared" si="182"/>
        <v>984</v>
      </c>
      <c r="LH89" s="37">
        <f t="shared" si="182"/>
        <v>984</v>
      </c>
      <c r="LI89" s="37">
        <f t="shared" si="182"/>
        <v>984</v>
      </c>
      <c r="LJ89" s="37">
        <f t="shared" si="182"/>
        <v>984</v>
      </c>
      <c r="LK89" s="37">
        <f t="shared" si="182"/>
        <v>984</v>
      </c>
      <c r="LL89" s="37">
        <f t="shared" si="182"/>
        <v>984</v>
      </c>
      <c r="LM89" s="37">
        <f t="shared" si="182"/>
        <v>984</v>
      </c>
      <c r="LN89" s="37">
        <f t="shared" si="182"/>
        <v>984</v>
      </c>
      <c r="LO89" s="37">
        <f t="shared" si="182"/>
        <v>984</v>
      </c>
      <c r="LP89" s="37">
        <f t="shared" si="182"/>
        <v>984</v>
      </c>
      <c r="LQ89" s="37">
        <f t="shared" si="182"/>
        <v>984</v>
      </c>
      <c r="LR89" s="37">
        <f t="shared" si="182"/>
        <v>984</v>
      </c>
      <c r="LS89" s="37">
        <f t="shared" si="182"/>
        <v>984</v>
      </c>
      <c r="LT89" s="37">
        <f t="shared" si="182"/>
        <v>984</v>
      </c>
      <c r="LU89" s="37">
        <f t="shared" si="182"/>
        <v>984</v>
      </c>
      <c r="LV89" s="37">
        <f t="shared" si="182"/>
        <v>984</v>
      </c>
      <c r="LW89" s="37">
        <f t="shared" si="182"/>
        <v>984</v>
      </c>
      <c r="LX89" s="37">
        <f t="shared" si="182"/>
        <v>984</v>
      </c>
      <c r="LY89" s="37">
        <f t="shared" si="182"/>
        <v>984</v>
      </c>
      <c r="LZ89" s="37">
        <f t="shared" si="182"/>
        <v>984</v>
      </c>
      <c r="MA89" s="37">
        <f t="shared" ref="MA89:NT89" si="183">+$I$89-MA$32</f>
        <v>984</v>
      </c>
      <c r="MB89" s="37">
        <f t="shared" si="183"/>
        <v>984</v>
      </c>
      <c r="MC89" s="37">
        <f t="shared" si="183"/>
        <v>984</v>
      </c>
      <c r="MD89" s="37">
        <f t="shared" si="183"/>
        <v>984</v>
      </c>
      <c r="ME89" s="37">
        <f t="shared" si="183"/>
        <v>984</v>
      </c>
      <c r="MF89" s="37">
        <f t="shared" si="183"/>
        <v>984</v>
      </c>
      <c r="MG89" s="37">
        <f t="shared" si="183"/>
        <v>984</v>
      </c>
      <c r="MH89" s="37">
        <f t="shared" si="183"/>
        <v>984</v>
      </c>
      <c r="MI89" s="37">
        <f t="shared" si="183"/>
        <v>984</v>
      </c>
      <c r="MJ89" s="37">
        <f t="shared" si="183"/>
        <v>984</v>
      </c>
      <c r="MK89" s="37">
        <f t="shared" si="183"/>
        <v>984</v>
      </c>
      <c r="ML89" s="37">
        <f t="shared" si="183"/>
        <v>984</v>
      </c>
      <c r="MM89" s="37">
        <f t="shared" si="183"/>
        <v>984</v>
      </c>
      <c r="MN89" s="37">
        <f t="shared" si="183"/>
        <v>984</v>
      </c>
      <c r="MO89" s="37">
        <f t="shared" si="183"/>
        <v>984</v>
      </c>
      <c r="MP89" s="37">
        <f t="shared" si="183"/>
        <v>984</v>
      </c>
      <c r="MQ89" s="37">
        <f t="shared" si="183"/>
        <v>984</v>
      </c>
      <c r="MR89" s="37">
        <f t="shared" si="183"/>
        <v>984</v>
      </c>
      <c r="MS89" s="37">
        <f t="shared" si="183"/>
        <v>984</v>
      </c>
      <c r="MT89" s="37">
        <f t="shared" si="183"/>
        <v>984</v>
      </c>
      <c r="MU89" s="37">
        <f t="shared" si="183"/>
        <v>984</v>
      </c>
      <c r="MV89" s="37">
        <f t="shared" si="183"/>
        <v>984</v>
      </c>
      <c r="MW89" s="37">
        <f t="shared" si="183"/>
        <v>984</v>
      </c>
      <c r="MX89" s="37">
        <f t="shared" si="183"/>
        <v>984</v>
      </c>
      <c r="MY89" s="37">
        <f t="shared" si="183"/>
        <v>984</v>
      </c>
      <c r="MZ89" s="37">
        <f t="shared" si="183"/>
        <v>984</v>
      </c>
      <c r="NA89" s="37">
        <f t="shared" si="183"/>
        <v>984</v>
      </c>
      <c r="NB89" s="37">
        <f t="shared" si="183"/>
        <v>984</v>
      </c>
      <c r="NC89" s="37">
        <f t="shared" si="183"/>
        <v>984</v>
      </c>
      <c r="ND89" s="37">
        <f t="shared" si="183"/>
        <v>984</v>
      </c>
      <c r="NE89" s="37">
        <f t="shared" si="183"/>
        <v>984</v>
      </c>
      <c r="NF89" s="37">
        <f t="shared" si="183"/>
        <v>984</v>
      </c>
      <c r="NG89" s="37">
        <f t="shared" si="183"/>
        <v>984</v>
      </c>
      <c r="NH89" s="37">
        <f t="shared" si="183"/>
        <v>984</v>
      </c>
      <c r="NI89" s="37">
        <f t="shared" si="183"/>
        <v>984</v>
      </c>
      <c r="NJ89" s="37">
        <f t="shared" si="183"/>
        <v>984</v>
      </c>
      <c r="NK89" s="37">
        <f t="shared" si="183"/>
        <v>984</v>
      </c>
      <c r="NL89" s="37">
        <f t="shared" si="183"/>
        <v>984</v>
      </c>
      <c r="NM89" s="37">
        <f t="shared" si="183"/>
        <v>984</v>
      </c>
      <c r="NN89" s="37">
        <f t="shared" si="183"/>
        <v>984</v>
      </c>
      <c r="NO89" s="37">
        <f t="shared" si="183"/>
        <v>984</v>
      </c>
      <c r="NP89" s="37">
        <f t="shared" si="183"/>
        <v>984</v>
      </c>
      <c r="NQ89" s="37">
        <f t="shared" si="183"/>
        <v>984</v>
      </c>
      <c r="NR89" s="37">
        <f t="shared" si="183"/>
        <v>984</v>
      </c>
      <c r="NS89" s="37">
        <f t="shared" si="183"/>
        <v>984</v>
      </c>
      <c r="NT89" s="38">
        <f t="shared" si="183"/>
        <v>984</v>
      </c>
    </row>
    <row r="90" spans="1:384" x14ac:dyDescent="0.6">
      <c r="A90" s="141" t="s">
        <v>71</v>
      </c>
      <c r="B90" s="301"/>
      <c r="C90" s="322"/>
      <c r="D90" s="50" t="s">
        <v>21</v>
      </c>
      <c r="E90" s="53" t="s">
        <v>33</v>
      </c>
      <c r="F90" s="276"/>
      <c r="G90" s="21">
        <v>31</v>
      </c>
      <c r="H90" s="8">
        <v>210</v>
      </c>
      <c r="I90" s="6">
        <v>160</v>
      </c>
      <c r="J90" s="12">
        <v>0</v>
      </c>
      <c r="K90" s="4">
        <v>0</v>
      </c>
      <c r="L90" s="4">
        <v>0</v>
      </c>
      <c r="M90" s="4">
        <v>0</v>
      </c>
      <c r="N90" s="4">
        <v>0</v>
      </c>
      <c r="O90" s="4">
        <v>160</v>
      </c>
      <c r="P90" s="33">
        <v>0</v>
      </c>
      <c r="Q90" s="34">
        <v>0</v>
      </c>
      <c r="R90" s="7"/>
      <c r="S90" s="36">
        <f t="shared" ref="S90:CD90" si="184">+$I$90-S$33</f>
        <v>20</v>
      </c>
      <c r="T90" s="37">
        <f t="shared" si="184"/>
        <v>20</v>
      </c>
      <c r="U90" s="37">
        <f t="shared" si="184"/>
        <v>20</v>
      </c>
      <c r="V90" s="37">
        <f t="shared" si="184"/>
        <v>20</v>
      </c>
      <c r="W90" s="37">
        <f t="shared" si="184"/>
        <v>20</v>
      </c>
      <c r="X90" s="37">
        <f t="shared" si="184"/>
        <v>20</v>
      </c>
      <c r="Y90" s="37">
        <f t="shared" si="184"/>
        <v>20</v>
      </c>
      <c r="Z90" s="37">
        <f t="shared" si="184"/>
        <v>20</v>
      </c>
      <c r="AA90" s="37">
        <f t="shared" si="184"/>
        <v>20</v>
      </c>
      <c r="AB90" s="37">
        <f t="shared" si="184"/>
        <v>20</v>
      </c>
      <c r="AC90" s="37">
        <f t="shared" si="184"/>
        <v>20</v>
      </c>
      <c r="AD90" s="37">
        <f t="shared" si="184"/>
        <v>20</v>
      </c>
      <c r="AE90" s="37">
        <f t="shared" si="184"/>
        <v>20</v>
      </c>
      <c r="AF90" s="37">
        <f t="shared" si="184"/>
        <v>50</v>
      </c>
      <c r="AG90" s="37">
        <f t="shared" si="184"/>
        <v>50</v>
      </c>
      <c r="AH90" s="37">
        <f t="shared" si="184"/>
        <v>53</v>
      </c>
      <c r="AI90" s="37">
        <f t="shared" si="184"/>
        <v>31</v>
      </c>
      <c r="AJ90" s="37">
        <f t="shared" si="184"/>
        <v>32</v>
      </c>
      <c r="AK90" s="37">
        <f t="shared" si="184"/>
        <v>33</v>
      </c>
      <c r="AL90" s="37">
        <f t="shared" si="184"/>
        <v>33</v>
      </c>
      <c r="AM90" s="37">
        <f t="shared" si="184"/>
        <v>36</v>
      </c>
      <c r="AN90" s="37">
        <f t="shared" si="184"/>
        <v>36</v>
      </c>
      <c r="AO90" s="37">
        <f t="shared" si="184"/>
        <v>21</v>
      </c>
      <c r="AP90" s="37">
        <f t="shared" si="184"/>
        <v>21</v>
      </c>
      <c r="AQ90" s="37">
        <f t="shared" si="184"/>
        <v>22</v>
      </c>
      <c r="AR90" s="37">
        <f t="shared" si="184"/>
        <v>22</v>
      </c>
      <c r="AS90" s="37">
        <f t="shared" si="184"/>
        <v>16</v>
      </c>
      <c r="AT90" s="37">
        <f t="shared" si="184"/>
        <v>16</v>
      </c>
      <c r="AU90" s="37">
        <f t="shared" si="184"/>
        <v>16</v>
      </c>
      <c r="AV90" s="37">
        <f t="shared" si="184"/>
        <v>13</v>
      </c>
      <c r="AW90" s="37">
        <f t="shared" si="184"/>
        <v>12</v>
      </c>
      <c r="AX90" s="37">
        <f t="shared" si="184"/>
        <v>13</v>
      </c>
      <c r="AY90" s="37">
        <f t="shared" si="184"/>
        <v>13</v>
      </c>
      <c r="AZ90" s="37">
        <f t="shared" si="184"/>
        <v>15</v>
      </c>
      <c r="BA90" s="37">
        <f t="shared" si="184"/>
        <v>16</v>
      </c>
      <c r="BB90" s="37">
        <f t="shared" si="184"/>
        <v>16</v>
      </c>
      <c r="BC90" s="37">
        <f t="shared" si="184"/>
        <v>7</v>
      </c>
      <c r="BD90" s="37">
        <f t="shared" si="184"/>
        <v>7</v>
      </c>
      <c r="BE90" s="37">
        <f t="shared" si="184"/>
        <v>10</v>
      </c>
      <c r="BF90" s="37">
        <f t="shared" si="184"/>
        <v>3</v>
      </c>
      <c r="BG90" s="37">
        <f t="shared" si="184"/>
        <v>3</v>
      </c>
      <c r="BH90" s="37">
        <f t="shared" si="184"/>
        <v>3</v>
      </c>
      <c r="BI90" s="37">
        <f t="shared" si="184"/>
        <v>3</v>
      </c>
      <c r="BJ90" s="37">
        <f t="shared" si="184"/>
        <v>7</v>
      </c>
      <c r="BK90" s="37">
        <f t="shared" si="184"/>
        <v>10</v>
      </c>
      <c r="BL90" s="37">
        <f t="shared" si="184"/>
        <v>10</v>
      </c>
      <c r="BM90" s="37">
        <f t="shared" si="184"/>
        <v>3</v>
      </c>
      <c r="BN90" s="37">
        <f t="shared" si="184"/>
        <v>3</v>
      </c>
      <c r="BO90" s="37">
        <f t="shared" si="184"/>
        <v>3</v>
      </c>
      <c r="BP90" s="37">
        <f t="shared" si="184"/>
        <v>3</v>
      </c>
      <c r="BQ90" s="37">
        <f t="shared" si="184"/>
        <v>3</v>
      </c>
      <c r="BR90" s="37">
        <f t="shared" si="184"/>
        <v>3</v>
      </c>
      <c r="BS90" s="37">
        <f t="shared" si="184"/>
        <v>6</v>
      </c>
      <c r="BT90" s="37">
        <f t="shared" si="184"/>
        <v>6</v>
      </c>
      <c r="BU90" s="37">
        <f t="shared" si="184"/>
        <v>7</v>
      </c>
      <c r="BV90" s="37">
        <f t="shared" si="184"/>
        <v>6</v>
      </c>
      <c r="BW90" s="37">
        <f t="shared" si="184"/>
        <v>6</v>
      </c>
      <c r="BX90" s="37">
        <f t="shared" si="184"/>
        <v>4</v>
      </c>
      <c r="BY90" s="37">
        <f t="shared" si="184"/>
        <v>4</v>
      </c>
      <c r="BZ90" s="37">
        <f t="shared" si="184"/>
        <v>4</v>
      </c>
      <c r="CA90" s="37">
        <f t="shared" si="184"/>
        <v>4</v>
      </c>
      <c r="CB90" s="37">
        <f t="shared" si="184"/>
        <v>4</v>
      </c>
      <c r="CC90" s="37">
        <f t="shared" si="184"/>
        <v>6</v>
      </c>
      <c r="CD90" s="37">
        <f t="shared" si="184"/>
        <v>6</v>
      </c>
      <c r="CE90" s="37">
        <f t="shared" ref="CE90:EP90" si="185">+$I$90-CE$33</f>
        <v>11</v>
      </c>
      <c r="CF90" s="37">
        <f t="shared" si="185"/>
        <v>12</v>
      </c>
      <c r="CG90" s="37">
        <f t="shared" si="185"/>
        <v>13</v>
      </c>
      <c r="CH90" s="37">
        <f t="shared" si="185"/>
        <v>7</v>
      </c>
      <c r="CI90" s="37">
        <f t="shared" si="185"/>
        <v>8</v>
      </c>
      <c r="CJ90" s="37">
        <f t="shared" si="185"/>
        <v>9</v>
      </c>
      <c r="CK90" s="37">
        <f t="shared" si="185"/>
        <v>9</v>
      </c>
      <c r="CL90" s="37">
        <f t="shared" si="185"/>
        <v>14</v>
      </c>
      <c r="CM90" s="37">
        <f t="shared" si="185"/>
        <v>14</v>
      </c>
      <c r="CN90" s="37">
        <f t="shared" si="185"/>
        <v>23</v>
      </c>
      <c r="CO90" s="37">
        <f t="shared" si="185"/>
        <v>23</v>
      </c>
      <c r="CP90" s="37">
        <f t="shared" si="185"/>
        <v>25</v>
      </c>
      <c r="CQ90" s="37">
        <f t="shared" si="185"/>
        <v>27</v>
      </c>
      <c r="CR90" s="37">
        <f t="shared" si="185"/>
        <v>27</v>
      </c>
      <c r="CS90" s="37">
        <f t="shared" si="185"/>
        <v>28</v>
      </c>
      <c r="CT90" s="37">
        <f t="shared" si="185"/>
        <v>29</v>
      </c>
      <c r="CU90" s="37">
        <f t="shared" si="185"/>
        <v>39</v>
      </c>
      <c r="CV90" s="37">
        <f t="shared" si="185"/>
        <v>18</v>
      </c>
      <c r="CW90" s="37">
        <f t="shared" si="185"/>
        <v>18</v>
      </c>
      <c r="CX90" s="37">
        <f t="shared" si="185"/>
        <v>19</v>
      </c>
      <c r="CY90" s="37">
        <f t="shared" si="185"/>
        <v>19</v>
      </c>
      <c r="CZ90" s="37">
        <f t="shared" si="185"/>
        <v>11</v>
      </c>
      <c r="DA90" s="37">
        <f t="shared" si="185"/>
        <v>11</v>
      </c>
      <c r="DB90" s="37">
        <f t="shared" si="185"/>
        <v>24</v>
      </c>
      <c r="DC90" s="37">
        <f t="shared" si="185"/>
        <v>25</v>
      </c>
      <c r="DD90" s="37">
        <f t="shared" si="185"/>
        <v>26</v>
      </c>
      <c r="DE90" s="37">
        <f t="shared" si="185"/>
        <v>27</v>
      </c>
      <c r="DF90" s="37">
        <f t="shared" si="185"/>
        <v>27</v>
      </c>
      <c r="DG90" s="37">
        <f t="shared" si="185"/>
        <v>23</v>
      </c>
      <c r="DH90" s="37">
        <f t="shared" si="185"/>
        <v>23</v>
      </c>
      <c r="DI90" s="37">
        <f t="shared" si="185"/>
        <v>28</v>
      </c>
      <c r="DJ90" s="37">
        <f t="shared" si="185"/>
        <v>29</v>
      </c>
      <c r="DK90" s="37">
        <f t="shared" si="185"/>
        <v>35</v>
      </c>
      <c r="DL90" s="37">
        <f t="shared" si="185"/>
        <v>35</v>
      </c>
      <c r="DM90" s="37">
        <f t="shared" si="185"/>
        <v>35</v>
      </c>
      <c r="DN90" s="37">
        <f t="shared" si="185"/>
        <v>15</v>
      </c>
      <c r="DO90" s="37">
        <f t="shared" si="185"/>
        <v>18</v>
      </c>
      <c r="DP90" s="37">
        <f t="shared" si="185"/>
        <v>28</v>
      </c>
      <c r="DQ90" s="37">
        <f t="shared" si="185"/>
        <v>30</v>
      </c>
      <c r="DR90" s="37">
        <f t="shared" si="185"/>
        <v>49</v>
      </c>
      <c r="DS90" s="37">
        <f t="shared" si="185"/>
        <v>58</v>
      </c>
      <c r="DT90" s="37">
        <f t="shared" si="185"/>
        <v>58</v>
      </c>
      <c r="DU90" s="37">
        <f t="shared" si="185"/>
        <v>88</v>
      </c>
      <c r="DV90" s="37">
        <f t="shared" si="185"/>
        <v>35</v>
      </c>
      <c r="DW90" s="37">
        <f t="shared" si="185"/>
        <v>37</v>
      </c>
      <c r="DX90" s="37">
        <f t="shared" si="185"/>
        <v>38</v>
      </c>
      <c r="DY90" s="37">
        <f t="shared" si="185"/>
        <v>49</v>
      </c>
      <c r="DZ90" s="37">
        <f t="shared" si="185"/>
        <v>14</v>
      </c>
      <c r="EA90" s="37">
        <f t="shared" si="185"/>
        <v>14</v>
      </c>
      <c r="EB90" s="37">
        <f t="shared" si="185"/>
        <v>20</v>
      </c>
      <c r="EC90" s="37">
        <f t="shared" si="185"/>
        <v>20</v>
      </c>
      <c r="ED90" s="37">
        <f t="shared" si="185"/>
        <v>31</v>
      </c>
      <c r="EE90" s="37">
        <f t="shared" si="185"/>
        <v>14</v>
      </c>
      <c r="EF90" s="37">
        <f t="shared" si="185"/>
        <v>15</v>
      </c>
      <c r="EG90" s="37">
        <f t="shared" si="185"/>
        <v>19</v>
      </c>
      <c r="EH90" s="37">
        <f t="shared" si="185"/>
        <v>19</v>
      </c>
      <c r="EI90" s="37">
        <f t="shared" si="185"/>
        <v>30</v>
      </c>
      <c r="EJ90" s="37">
        <f t="shared" si="185"/>
        <v>29</v>
      </c>
      <c r="EK90" s="37">
        <f t="shared" si="185"/>
        <v>24</v>
      </c>
      <c r="EL90" s="37">
        <f t="shared" si="185"/>
        <v>32</v>
      </c>
      <c r="EM90" s="37">
        <f t="shared" si="185"/>
        <v>32</v>
      </c>
      <c r="EN90" s="37">
        <f t="shared" si="185"/>
        <v>8</v>
      </c>
      <c r="EO90" s="37">
        <f t="shared" si="185"/>
        <v>8</v>
      </c>
      <c r="EP90" s="37">
        <f t="shared" si="185"/>
        <v>8</v>
      </c>
      <c r="EQ90" s="37">
        <f t="shared" ref="EQ90:HB90" si="186">+$I$90-EQ$33</f>
        <v>5</v>
      </c>
      <c r="ER90" s="37">
        <f t="shared" si="186"/>
        <v>9</v>
      </c>
      <c r="ES90" s="37">
        <f t="shared" si="186"/>
        <v>9</v>
      </c>
      <c r="ET90" s="37">
        <f t="shared" si="186"/>
        <v>10</v>
      </c>
      <c r="EU90" s="37">
        <f t="shared" si="186"/>
        <v>15</v>
      </c>
      <c r="EV90" s="37">
        <f t="shared" si="186"/>
        <v>15</v>
      </c>
      <c r="EW90" s="37">
        <f t="shared" si="186"/>
        <v>19</v>
      </c>
      <c r="EX90" s="37">
        <f t="shared" si="186"/>
        <v>20</v>
      </c>
      <c r="EY90" s="37">
        <f t="shared" si="186"/>
        <v>5</v>
      </c>
      <c r="EZ90" s="37">
        <f t="shared" si="186"/>
        <v>5</v>
      </c>
      <c r="FA90" s="37">
        <f t="shared" si="186"/>
        <v>7</v>
      </c>
      <c r="FB90" s="37">
        <f t="shared" si="186"/>
        <v>4</v>
      </c>
      <c r="FC90" s="37">
        <f t="shared" si="186"/>
        <v>4</v>
      </c>
      <c r="FD90" s="37">
        <f t="shared" si="186"/>
        <v>9</v>
      </c>
      <c r="FE90" s="37">
        <f t="shared" si="186"/>
        <v>9</v>
      </c>
      <c r="FF90" s="37">
        <f t="shared" si="186"/>
        <v>17</v>
      </c>
      <c r="FG90" s="37">
        <f t="shared" si="186"/>
        <v>20</v>
      </c>
      <c r="FH90" s="37">
        <f t="shared" si="186"/>
        <v>32</v>
      </c>
      <c r="FI90" s="37">
        <f t="shared" si="186"/>
        <v>40</v>
      </c>
      <c r="FJ90" s="37">
        <f t="shared" si="186"/>
        <v>40</v>
      </c>
      <c r="FK90" s="37">
        <f t="shared" si="186"/>
        <v>46</v>
      </c>
      <c r="FL90" s="37">
        <f t="shared" si="186"/>
        <v>46</v>
      </c>
      <c r="FM90" s="37">
        <f t="shared" si="186"/>
        <v>46</v>
      </c>
      <c r="FN90" s="37">
        <f t="shared" si="186"/>
        <v>17</v>
      </c>
      <c r="FO90" s="37">
        <f t="shared" si="186"/>
        <v>27</v>
      </c>
      <c r="FP90" s="37">
        <f t="shared" si="186"/>
        <v>37</v>
      </c>
      <c r="FQ90" s="37">
        <f t="shared" si="186"/>
        <v>37</v>
      </c>
      <c r="FR90" s="37">
        <f t="shared" si="186"/>
        <v>42</v>
      </c>
      <c r="FS90" s="37">
        <f t="shared" si="186"/>
        <v>51</v>
      </c>
      <c r="FT90" s="37">
        <f t="shared" si="186"/>
        <v>55</v>
      </c>
      <c r="FU90" s="37">
        <f t="shared" si="186"/>
        <v>56</v>
      </c>
      <c r="FV90" s="37">
        <f t="shared" si="186"/>
        <v>63</v>
      </c>
      <c r="FW90" s="37">
        <f t="shared" si="186"/>
        <v>55</v>
      </c>
      <c r="FX90" s="37">
        <f t="shared" si="186"/>
        <v>55</v>
      </c>
      <c r="FY90" s="37">
        <f t="shared" si="186"/>
        <v>62</v>
      </c>
      <c r="FZ90" s="37">
        <f t="shared" si="186"/>
        <v>62</v>
      </c>
      <c r="GA90" s="37">
        <f t="shared" si="186"/>
        <v>69</v>
      </c>
      <c r="GB90" s="37">
        <f t="shared" si="186"/>
        <v>69</v>
      </c>
      <c r="GC90" s="37">
        <f t="shared" si="186"/>
        <v>71</v>
      </c>
      <c r="GD90" s="37">
        <f t="shared" si="186"/>
        <v>71</v>
      </c>
      <c r="GE90" s="37">
        <f t="shared" si="186"/>
        <v>71</v>
      </c>
      <c r="GF90" s="37">
        <f t="shared" si="186"/>
        <v>67</v>
      </c>
      <c r="GG90" s="37">
        <f t="shared" si="186"/>
        <v>67</v>
      </c>
      <c r="GH90" s="37">
        <f t="shared" si="186"/>
        <v>73</v>
      </c>
      <c r="GI90" s="37">
        <f t="shared" si="186"/>
        <v>73</v>
      </c>
      <c r="GJ90" s="37">
        <f t="shared" si="186"/>
        <v>75</v>
      </c>
      <c r="GK90" s="37">
        <f t="shared" si="186"/>
        <v>76</v>
      </c>
      <c r="GL90" s="37">
        <f t="shared" si="186"/>
        <v>76</v>
      </c>
      <c r="GM90" s="37">
        <f t="shared" si="186"/>
        <v>77</v>
      </c>
      <c r="GN90" s="37">
        <f t="shared" si="186"/>
        <v>77</v>
      </c>
      <c r="GO90" s="37">
        <f t="shared" si="186"/>
        <v>79</v>
      </c>
      <c r="GP90" s="37">
        <f t="shared" si="186"/>
        <v>79</v>
      </c>
      <c r="GQ90" s="37">
        <f t="shared" si="186"/>
        <v>84</v>
      </c>
      <c r="GR90" s="37">
        <f t="shared" si="186"/>
        <v>85</v>
      </c>
      <c r="GS90" s="37">
        <f t="shared" si="186"/>
        <v>85</v>
      </c>
      <c r="GT90" s="37">
        <f t="shared" si="186"/>
        <v>22</v>
      </c>
      <c r="GU90" s="37">
        <f t="shared" si="186"/>
        <v>22</v>
      </c>
      <c r="GV90" s="37">
        <f t="shared" si="186"/>
        <v>23</v>
      </c>
      <c r="GW90" s="37">
        <f t="shared" si="186"/>
        <v>23</v>
      </c>
      <c r="GX90" s="37">
        <f t="shared" si="186"/>
        <v>27</v>
      </c>
      <c r="GY90" s="37">
        <f t="shared" si="186"/>
        <v>27</v>
      </c>
      <c r="GZ90" s="37">
        <f t="shared" si="186"/>
        <v>27</v>
      </c>
      <c r="HA90" s="37">
        <f t="shared" si="186"/>
        <v>27</v>
      </c>
      <c r="HB90" s="37">
        <f t="shared" si="186"/>
        <v>27</v>
      </c>
      <c r="HC90" s="37">
        <f t="shared" ref="HC90:JN90" si="187">+$I$90-HC$33</f>
        <v>27</v>
      </c>
      <c r="HD90" s="37">
        <f t="shared" si="187"/>
        <v>27</v>
      </c>
      <c r="HE90" s="37">
        <f t="shared" si="187"/>
        <v>34</v>
      </c>
      <c r="HF90" s="37">
        <f t="shared" si="187"/>
        <v>34</v>
      </c>
      <c r="HG90" s="37">
        <f t="shared" si="187"/>
        <v>34</v>
      </c>
      <c r="HH90" s="37">
        <f t="shared" si="187"/>
        <v>34</v>
      </c>
      <c r="HI90" s="37">
        <f t="shared" si="187"/>
        <v>34</v>
      </c>
      <c r="HJ90" s="37">
        <f t="shared" si="187"/>
        <v>40</v>
      </c>
      <c r="HK90" s="37">
        <f t="shared" si="187"/>
        <v>25</v>
      </c>
      <c r="HL90" s="37">
        <f t="shared" si="187"/>
        <v>25</v>
      </c>
      <c r="HM90" s="37">
        <f t="shared" si="187"/>
        <v>25</v>
      </c>
      <c r="HN90" s="37">
        <f t="shared" si="187"/>
        <v>25</v>
      </c>
      <c r="HO90" s="37">
        <f t="shared" si="187"/>
        <v>28</v>
      </c>
      <c r="HP90" s="37">
        <f t="shared" si="187"/>
        <v>28</v>
      </c>
      <c r="HQ90" s="37">
        <f t="shared" si="187"/>
        <v>31</v>
      </c>
      <c r="HR90" s="37">
        <f t="shared" si="187"/>
        <v>32</v>
      </c>
      <c r="HS90" s="37">
        <f t="shared" si="187"/>
        <v>35</v>
      </c>
      <c r="HT90" s="37">
        <f t="shared" si="187"/>
        <v>36</v>
      </c>
      <c r="HU90" s="37">
        <f t="shared" si="187"/>
        <v>36</v>
      </c>
      <c r="HV90" s="37">
        <f t="shared" si="187"/>
        <v>37</v>
      </c>
      <c r="HW90" s="37">
        <f t="shared" si="187"/>
        <v>37</v>
      </c>
      <c r="HX90" s="37">
        <f t="shared" si="187"/>
        <v>41</v>
      </c>
      <c r="HY90" s="37">
        <f t="shared" si="187"/>
        <v>44</v>
      </c>
      <c r="HZ90" s="37">
        <f t="shared" si="187"/>
        <v>48</v>
      </c>
      <c r="IA90" s="37">
        <f t="shared" si="187"/>
        <v>49</v>
      </c>
      <c r="IB90" s="37">
        <f t="shared" si="187"/>
        <v>49</v>
      </c>
      <c r="IC90" s="37">
        <f t="shared" si="187"/>
        <v>50</v>
      </c>
      <c r="ID90" s="37">
        <f t="shared" si="187"/>
        <v>50</v>
      </c>
      <c r="IE90" s="37">
        <f t="shared" si="187"/>
        <v>57</v>
      </c>
      <c r="IF90" s="37">
        <f t="shared" si="187"/>
        <v>60</v>
      </c>
      <c r="IG90" s="37">
        <f t="shared" si="187"/>
        <v>65</v>
      </c>
      <c r="IH90" s="37">
        <f t="shared" si="187"/>
        <v>66</v>
      </c>
      <c r="II90" s="37">
        <f t="shared" si="187"/>
        <v>66</v>
      </c>
      <c r="IJ90" s="37">
        <f t="shared" si="187"/>
        <v>67</v>
      </c>
      <c r="IK90" s="37">
        <f t="shared" si="187"/>
        <v>68</v>
      </c>
      <c r="IL90" s="37">
        <f t="shared" si="187"/>
        <v>160</v>
      </c>
      <c r="IM90" s="37">
        <f t="shared" si="187"/>
        <v>160</v>
      </c>
      <c r="IN90" s="37">
        <f t="shared" si="187"/>
        <v>160</v>
      </c>
      <c r="IO90" s="37">
        <f t="shared" si="187"/>
        <v>160</v>
      </c>
      <c r="IP90" s="37">
        <f t="shared" si="187"/>
        <v>160</v>
      </c>
      <c r="IQ90" s="37">
        <f t="shared" si="187"/>
        <v>160</v>
      </c>
      <c r="IR90" s="37">
        <f t="shared" si="187"/>
        <v>160</v>
      </c>
      <c r="IS90" s="37">
        <f t="shared" si="187"/>
        <v>160</v>
      </c>
      <c r="IT90" s="37">
        <f t="shared" si="187"/>
        <v>160</v>
      </c>
      <c r="IU90" s="37">
        <f t="shared" si="187"/>
        <v>160</v>
      </c>
      <c r="IV90" s="37">
        <f t="shared" si="187"/>
        <v>160</v>
      </c>
      <c r="IW90" s="37">
        <f t="shared" si="187"/>
        <v>160</v>
      </c>
      <c r="IX90" s="37">
        <f t="shared" si="187"/>
        <v>160</v>
      </c>
      <c r="IY90" s="37">
        <f t="shared" si="187"/>
        <v>160</v>
      </c>
      <c r="IZ90" s="37">
        <f t="shared" si="187"/>
        <v>160</v>
      </c>
      <c r="JA90" s="37">
        <f t="shared" si="187"/>
        <v>160</v>
      </c>
      <c r="JB90" s="37">
        <f t="shared" si="187"/>
        <v>160</v>
      </c>
      <c r="JC90" s="37">
        <f t="shared" si="187"/>
        <v>160</v>
      </c>
      <c r="JD90" s="37">
        <f t="shared" si="187"/>
        <v>160</v>
      </c>
      <c r="JE90" s="37">
        <f t="shared" si="187"/>
        <v>160</v>
      </c>
      <c r="JF90" s="37">
        <f t="shared" si="187"/>
        <v>160</v>
      </c>
      <c r="JG90" s="37">
        <f t="shared" si="187"/>
        <v>160</v>
      </c>
      <c r="JH90" s="37">
        <f t="shared" si="187"/>
        <v>160</v>
      </c>
      <c r="JI90" s="37">
        <f t="shared" si="187"/>
        <v>160</v>
      </c>
      <c r="JJ90" s="37">
        <f t="shared" si="187"/>
        <v>160</v>
      </c>
      <c r="JK90" s="37">
        <f t="shared" si="187"/>
        <v>160</v>
      </c>
      <c r="JL90" s="37">
        <f t="shared" si="187"/>
        <v>160</v>
      </c>
      <c r="JM90" s="37">
        <f t="shared" si="187"/>
        <v>160</v>
      </c>
      <c r="JN90" s="37">
        <f t="shared" si="187"/>
        <v>160</v>
      </c>
      <c r="JO90" s="37">
        <f t="shared" ref="JO90:LZ90" si="188">+$I$90-JO$33</f>
        <v>160</v>
      </c>
      <c r="JP90" s="37">
        <f t="shared" si="188"/>
        <v>160</v>
      </c>
      <c r="JQ90" s="37">
        <f t="shared" si="188"/>
        <v>160</v>
      </c>
      <c r="JR90" s="37">
        <f t="shared" si="188"/>
        <v>160</v>
      </c>
      <c r="JS90" s="37">
        <f t="shared" si="188"/>
        <v>160</v>
      </c>
      <c r="JT90" s="37">
        <f t="shared" si="188"/>
        <v>160</v>
      </c>
      <c r="JU90" s="37">
        <f t="shared" si="188"/>
        <v>160</v>
      </c>
      <c r="JV90" s="37">
        <f t="shared" si="188"/>
        <v>160</v>
      </c>
      <c r="JW90" s="37">
        <f t="shared" si="188"/>
        <v>160</v>
      </c>
      <c r="JX90" s="37">
        <f t="shared" si="188"/>
        <v>160</v>
      </c>
      <c r="JY90" s="37">
        <f t="shared" si="188"/>
        <v>160</v>
      </c>
      <c r="JZ90" s="37">
        <f t="shared" si="188"/>
        <v>160</v>
      </c>
      <c r="KA90" s="37">
        <f t="shared" si="188"/>
        <v>160</v>
      </c>
      <c r="KB90" s="37">
        <f t="shared" si="188"/>
        <v>160</v>
      </c>
      <c r="KC90" s="37">
        <f t="shared" si="188"/>
        <v>160</v>
      </c>
      <c r="KD90" s="37">
        <f t="shared" si="188"/>
        <v>160</v>
      </c>
      <c r="KE90" s="37">
        <f t="shared" si="188"/>
        <v>160</v>
      </c>
      <c r="KF90" s="37">
        <f t="shared" si="188"/>
        <v>160</v>
      </c>
      <c r="KG90" s="37">
        <f t="shared" si="188"/>
        <v>160</v>
      </c>
      <c r="KH90" s="37">
        <f t="shared" si="188"/>
        <v>160</v>
      </c>
      <c r="KI90" s="37">
        <f t="shared" si="188"/>
        <v>160</v>
      </c>
      <c r="KJ90" s="37">
        <f t="shared" si="188"/>
        <v>160</v>
      </c>
      <c r="KK90" s="37">
        <f t="shared" si="188"/>
        <v>160</v>
      </c>
      <c r="KL90" s="37">
        <f t="shared" si="188"/>
        <v>160</v>
      </c>
      <c r="KM90" s="37">
        <f t="shared" si="188"/>
        <v>160</v>
      </c>
      <c r="KN90" s="37">
        <f t="shared" si="188"/>
        <v>160</v>
      </c>
      <c r="KO90" s="37">
        <f t="shared" si="188"/>
        <v>160</v>
      </c>
      <c r="KP90" s="37">
        <f t="shared" si="188"/>
        <v>160</v>
      </c>
      <c r="KQ90" s="37">
        <f t="shared" si="188"/>
        <v>160</v>
      </c>
      <c r="KR90" s="37">
        <f t="shared" si="188"/>
        <v>160</v>
      </c>
      <c r="KS90" s="37">
        <f t="shared" si="188"/>
        <v>160</v>
      </c>
      <c r="KT90" s="37">
        <f t="shared" si="188"/>
        <v>160</v>
      </c>
      <c r="KU90" s="37">
        <f t="shared" si="188"/>
        <v>160</v>
      </c>
      <c r="KV90" s="37">
        <f t="shared" si="188"/>
        <v>160</v>
      </c>
      <c r="KW90" s="37">
        <f t="shared" si="188"/>
        <v>160</v>
      </c>
      <c r="KX90" s="37">
        <f t="shared" si="188"/>
        <v>160</v>
      </c>
      <c r="KY90" s="37">
        <f t="shared" si="188"/>
        <v>160</v>
      </c>
      <c r="KZ90" s="37">
        <f t="shared" si="188"/>
        <v>160</v>
      </c>
      <c r="LA90" s="37">
        <f t="shared" si="188"/>
        <v>160</v>
      </c>
      <c r="LB90" s="37">
        <f t="shared" si="188"/>
        <v>160</v>
      </c>
      <c r="LC90" s="37">
        <f t="shared" si="188"/>
        <v>160</v>
      </c>
      <c r="LD90" s="37">
        <f t="shared" si="188"/>
        <v>160</v>
      </c>
      <c r="LE90" s="37">
        <f t="shared" si="188"/>
        <v>160</v>
      </c>
      <c r="LF90" s="37">
        <f t="shared" si="188"/>
        <v>160</v>
      </c>
      <c r="LG90" s="37">
        <f t="shared" si="188"/>
        <v>160</v>
      </c>
      <c r="LH90" s="37">
        <f t="shared" si="188"/>
        <v>160</v>
      </c>
      <c r="LI90" s="37">
        <f t="shared" si="188"/>
        <v>160</v>
      </c>
      <c r="LJ90" s="37">
        <f t="shared" si="188"/>
        <v>160</v>
      </c>
      <c r="LK90" s="37">
        <f t="shared" si="188"/>
        <v>160</v>
      </c>
      <c r="LL90" s="37">
        <f t="shared" si="188"/>
        <v>160</v>
      </c>
      <c r="LM90" s="37">
        <f t="shared" si="188"/>
        <v>160</v>
      </c>
      <c r="LN90" s="37">
        <f t="shared" si="188"/>
        <v>160</v>
      </c>
      <c r="LO90" s="37">
        <f t="shared" si="188"/>
        <v>160</v>
      </c>
      <c r="LP90" s="37">
        <f t="shared" si="188"/>
        <v>160</v>
      </c>
      <c r="LQ90" s="37">
        <f t="shared" si="188"/>
        <v>160</v>
      </c>
      <c r="LR90" s="37">
        <f t="shared" si="188"/>
        <v>160</v>
      </c>
      <c r="LS90" s="37">
        <f t="shared" si="188"/>
        <v>160</v>
      </c>
      <c r="LT90" s="37">
        <f t="shared" si="188"/>
        <v>160</v>
      </c>
      <c r="LU90" s="37">
        <f t="shared" si="188"/>
        <v>160</v>
      </c>
      <c r="LV90" s="37">
        <f t="shared" si="188"/>
        <v>160</v>
      </c>
      <c r="LW90" s="37">
        <f t="shared" si="188"/>
        <v>160</v>
      </c>
      <c r="LX90" s="37">
        <f t="shared" si="188"/>
        <v>160</v>
      </c>
      <c r="LY90" s="37">
        <f t="shared" si="188"/>
        <v>160</v>
      </c>
      <c r="LZ90" s="37">
        <f t="shared" si="188"/>
        <v>160</v>
      </c>
      <c r="MA90" s="37">
        <f t="shared" ref="MA90:NT90" si="189">+$I$90-MA$33</f>
        <v>160</v>
      </c>
      <c r="MB90" s="37">
        <f t="shared" si="189"/>
        <v>160</v>
      </c>
      <c r="MC90" s="37">
        <f t="shared" si="189"/>
        <v>160</v>
      </c>
      <c r="MD90" s="37">
        <f t="shared" si="189"/>
        <v>160</v>
      </c>
      <c r="ME90" s="37">
        <f t="shared" si="189"/>
        <v>160</v>
      </c>
      <c r="MF90" s="37">
        <f t="shared" si="189"/>
        <v>160</v>
      </c>
      <c r="MG90" s="37">
        <f t="shared" si="189"/>
        <v>160</v>
      </c>
      <c r="MH90" s="37">
        <f t="shared" si="189"/>
        <v>160</v>
      </c>
      <c r="MI90" s="37">
        <f t="shared" si="189"/>
        <v>160</v>
      </c>
      <c r="MJ90" s="37">
        <f t="shared" si="189"/>
        <v>160</v>
      </c>
      <c r="MK90" s="37">
        <f t="shared" si="189"/>
        <v>160</v>
      </c>
      <c r="ML90" s="37">
        <f t="shared" si="189"/>
        <v>160</v>
      </c>
      <c r="MM90" s="37">
        <f t="shared" si="189"/>
        <v>160</v>
      </c>
      <c r="MN90" s="37">
        <f t="shared" si="189"/>
        <v>160</v>
      </c>
      <c r="MO90" s="37">
        <f t="shared" si="189"/>
        <v>160</v>
      </c>
      <c r="MP90" s="37">
        <f t="shared" si="189"/>
        <v>160</v>
      </c>
      <c r="MQ90" s="37">
        <f t="shared" si="189"/>
        <v>160</v>
      </c>
      <c r="MR90" s="37">
        <f t="shared" si="189"/>
        <v>160</v>
      </c>
      <c r="MS90" s="37">
        <f t="shared" si="189"/>
        <v>160</v>
      </c>
      <c r="MT90" s="37">
        <f t="shared" si="189"/>
        <v>160</v>
      </c>
      <c r="MU90" s="37">
        <f t="shared" si="189"/>
        <v>160</v>
      </c>
      <c r="MV90" s="37">
        <f t="shared" si="189"/>
        <v>160</v>
      </c>
      <c r="MW90" s="37">
        <f t="shared" si="189"/>
        <v>160</v>
      </c>
      <c r="MX90" s="37">
        <f t="shared" si="189"/>
        <v>160</v>
      </c>
      <c r="MY90" s="37">
        <f t="shared" si="189"/>
        <v>160</v>
      </c>
      <c r="MZ90" s="37">
        <f t="shared" si="189"/>
        <v>160</v>
      </c>
      <c r="NA90" s="37">
        <f t="shared" si="189"/>
        <v>160</v>
      </c>
      <c r="NB90" s="37">
        <f t="shared" si="189"/>
        <v>160</v>
      </c>
      <c r="NC90" s="37">
        <f t="shared" si="189"/>
        <v>160</v>
      </c>
      <c r="ND90" s="37">
        <f t="shared" si="189"/>
        <v>160</v>
      </c>
      <c r="NE90" s="37">
        <f t="shared" si="189"/>
        <v>160</v>
      </c>
      <c r="NF90" s="37">
        <f t="shared" si="189"/>
        <v>160</v>
      </c>
      <c r="NG90" s="37">
        <f t="shared" si="189"/>
        <v>160</v>
      </c>
      <c r="NH90" s="37">
        <f t="shared" si="189"/>
        <v>160</v>
      </c>
      <c r="NI90" s="37">
        <f t="shared" si="189"/>
        <v>160</v>
      </c>
      <c r="NJ90" s="37">
        <f t="shared" si="189"/>
        <v>160</v>
      </c>
      <c r="NK90" s="37">
        <f t="shared" si="189"/>
        <v>160</v>
      </c>
      <c r="NL90" s="37">
        <f t="shared" si="189"/>
        <v>160</v>
      </c>
      <c r="NM90" s="37">
        <f t="shared" si="189"/>
        <v>160</v>
      </c>
      <c r="NN90" s="37">
        <f t="shared" si="189"/>
        <v>160</v>
      </c>
      <c r="NO90" s="37">
        <f t="shared" si="189"/>
        <v>160</v>
      </c>
      <c r="NP90" s="37">
        <f t="shared" si="189"/>
        <v>160</v>
      </c>
      <c r="NQ90" s="37">
        <f t="shared" si="189"/>
        <v>160</v>
      </c>
      <c r="NR90" s="37">
        <f t="shared" si="189"/>
        <v>160</v>
      </c>
      <c r="NS90" s="37">
        <f t="shared" si="189"/>
        <v>160</v>
      </c>
      <c r="NT90" s="38">
        <f t="shared" si="189"/>
        <v>160</v>
      </c>
    </row>
    <row r="91" spans="1:384" ht="17.25" thickBot="1" x14ac:dyDescent="0.65">
      <c r="A91" s="141" t="s">
        <v>71</v>
      </c>
      <c r="B91" s="301"/>
      <c r="C91" s="322"/>
      <c r="D91" s="51" t="s">
        <v>22</v>
      </c>
      <c r="E91" s="77" t="s">
        <v>34</v>
      </c>
      <c r="F91" s="306"/>
      <c r="G91" s="67">
        <v>21</v>
      </c>
      <c r="H91" s="68">
        <v>241</v>
      </c>
      <c r="I91" s="69">
        <v>160</v>
      </c>
      <c r="J91" s="70">
        <v>0</v>
      </c>
      <c r="K91" s="71">
        <v>0</v>
      </c>
      <c r="L91" s="71">
        <v>0</v>
      </c>
      <c r="M91" s="71">
        <v>0</v>
      </c>
      <c r="N91" s="71">
        <v>0</v>
      </c>
      <c r="O91" s="71">
        <v>160</v>
      </c>
      <c r="P91" s="72">
        <v>0</v>
      </c>
      <c r="Q91" s="73">
        <v>0</v>
      </c>
      <c r="R91" s="7"/>
      <c r="S91" s="114">
        <f t="shared" ref="S91:CD91" si="190">+$I$91-S$34</f>
        <v>55</v>
      </c>
      <c r="T91" s="115">
        <f t="shared" si="190"/>
        <v>55</v>
      </c>
      <c r="U91" s="115">
        <f t="shared" si="190"/>
        <v>58</v>
      </c>
      <c r="V91" s="115">
        <f t="shared" si="190"/>
        <v>58</v>
      </c>
      <c r="W91" s="115">
        <f t="shared" si="190"/>
        <v>58</v>
      </c>
      <c r="X91" s="115">
        <f t="shared" si="190"/>
        <v>59</v>
      </c>
      <c r="Y91" s="115">
        <f t="shared" si="190"/>
        <v>59</v>
      </c>
      <c r="Z91" s="115">
        <f t="shared" si="190"/>
        <v>59</v>
      </c>
      <c r="AA91" s="115">
        <f t="shared" si="190"/>
        <v>60</v>
      </c>
      <c r="AB91" s="115">
        <f t="shared" si="190"/>
        <v>60</v>
      </c>
      <c r="AC91" s="115">
        <f t="shared" si="190"/>
        <v>63</v>
      </c>
      <c r="AD91" s="115">
        <f t="shared" si="190"/>
        <v>85</v>
      </c>
      <c r="AE91" s="115">
        <f t="shared" si="190"/>
        <v>39</v>
      </c>
      <c r="AF91" s="115">
        <f t="shared" si="190"/>
        <v>45</v>
      </c>
      <c r="AG91" s="115">
        <f t="shared" si="190"/>
        <v>45</v>
      </c>
      <c r="AH91" s="115">
        <f t="shared" si="190"/>
        <v>45</v>
      </c>
      <c r="AI91" s="115">
        <f t="shared" si="190"/>
        <v>28</v>
      </c>
      <c r="AJ91" s="115">
        <f t="shared" si="190"/>
        <v>28</v>
      </c>
      <c r="AK91" s="115">
        <f t="shared" si="190"/>
        <v>12</v>
      </c>
      <c r="AL91" s="115">
        <f t="shared" si="190"/>
        <v>13</v>
      </c>
      <c r="AM91" s="115">
        <f t="shared" si="190"/>
        <v>25</v>
      </c>
      <c r="AN91" s="115">
        <f t="shared" si="190"/>
        <v>25</v>
      </c>
      <c r="AO91" s="115">
        <f t="shared" si="190"/>
        <v>25</v>
      </c>
      <c r="AP91" s="115">
        <f t="shared" si="190"/>
        <v>25</v>
      </c>
      <c r="AQ91" s="115">
        <f t="shared" si="190"/>
        <v>25</v>
      </c>
      <c r="AR91" s="115">
        <f t="shared" si="190"/>
        <v>25</v>
      </c>
      <c r="AS91" s="115">
        <f t="shared" si="190"/>
        <v>27</v>
      </c>
      <c r="AT91" s="115">
        <f t="shared" si="190"/>
        <v>27</v>
      </c>
      <c r="AU91" s="115">
        <f t="shared" si="190"/>
        <v>27</v>
      </c>
      <c r="AV91" s="115">
        <f t="shared" si="190"/>
        <v>27</v>
      </c>
      <c r="AW91" s="115">
        <f t="shared" si="190"/>
        <v>32</v>
      </c>
      <c r="AX91" s="115">
        <f t="shared" si="190"/>
        <v>32</v>
      </c>
      <c r="AY91" s="115">
        <f t="shared" si="190"/>
        <v>33</v>
      </c>
      <c r="AZ91" s="115">
        <f t="shared" si="190"/>
        <v>33</v>
      </c>
      <c r="BA91" s="115">
        <f t="shared" si="190"/>
        <v>36</v>
      </c>
      <c r="BB91" s="115">
        <f t="shared" si="190"/>
        <v>36</v>
      </c>
      <c r="BC91" s="115">
        <f t="shared" si="190"/>
        <v>36</v>
      </c>
      <c r="BD91" s="115">
        <f t="shared" si="190"/>
        <v>31</v>
      </c>
      <c r="BE91" s="115">
        <f t="shared" si="190"/>
        <v>31</v>
      </c>
      <c r="BF91" s="115">
        <f t="shared" si="190"/>
        <v>31</v>
      </c>
      <c r="BG91" s="115">
        <f t="shared" si="190"/>
        <v>34</v>
      </c>
      <c r="BH91" s="115">
        <f t="shared" si="190"/>
        <v>34</v>
      </c>
      <c r="BI91" s="115">
        <f t="shared" si="190"/>
        <v>34</v>
      </c>
      <c r="BJ91" s="115">
        <f t="shared" si="190"/>
        <v>34</v>
      </c>
      <c r="BK91" s="115">
        <f t="shared" si="190"/>
        <v>34</v>
      </c>
      <c r="BL91" s="115">
        <f t="shared" si="190"/>
        <v>34</v>
      </c>
      <c r="BM91" s="115">
        <f t="shared" si="190"/>
        <v>34</v>
      </c>
      <c r="BN91" s="115">
        <f t="shared" si="190"/>
        <v>35</v>
      </c>
      <c r="BO91" s="115">
        <f t="shared" si="190"/>
        <v>35</v>
      </c>
      <c r="BP91" s="115">
        <f t="shared" si="190"/>
        <v>35</v>
      </c>
      <c r="BQ91" s="115">
        <f t="shared" si="190"/>
        <v>35</v>
      </c>
      <c r="BR91" s="115">
        <f t="shared" si="190"/>
        <v>44</v>
      </c>
      <c r="BS91" s="115">
        <f t="shared" si="190"/>
        <v>48</v>
      </c>
      <c r="BT91" s="115">
        <f t="shared" si="190"/>
        <v>48</v>
      </c>
      <c r="BU91" s="115">
        <f t="shared" si="190"/>
        <v>39</v>
      </c>
      <c r="BV91" s="115">
        <f t="shared" si="190"/>
        <v>41</v>
      </c>
      <c r="BW91" s="115">
        <f t="shared" si="190"/>
        <v>41</v>
      </c>
      <c r="BX91" s="115">
        <f t="shared" si="190"/>
        <v>43</v>
      </c>
      <c r="BY91" s="115">
        <f t="shared" si="190"/>
        <v>47</v>
      </c>
      <c r="BZ91" s="115">
        <f t="shared" si="190"/>
        <v>47</v>
      </c>
      <c r="CA91" s="115">
        <f t="shared" si="190"/>
        <v>48</v>
      </c>
      <c r="CB91" s="115">
        <f t="shared" si="190"/>
        <v>50</v>
      </c>
      <c r="CC91" s="115">
        <f t="shared" si="190"/>
        <v>55</v>
      </c>
      <c r="CD91" s="115">
        <f t="shared" si="190"/>
        <v>55</v>
      </c>
      <c r="CE91" s="115">
        <f t="shared" ref="CE91:EP91" si="191">+$I$91-CE$34</f>
        <v>56</v>
      </c>
      <c r="CF91" s="115">
        <f t="shared" si="191"/>
        <v>59</v>
      </c>
      <c r="CG91" s="115">
        <f t="shared" si="191"/>
        <v>65</v>
      </c>
      <c r="CH91" s="115">
        <f t="shared" si="191"/>
        <v>40</v>
      </c>
      <c r="CI91" s="115">
        <f t="shared" si="191"/>
        <v>41</v>
      </c>
      <c r="CJ91" s="115">
        <f t="shared" si="191"/>
        <v>41</v>
      </c>
      <c r="CK91" s="115">
        <f t="shared" si="191"/>
        <v>41</v>
      </c>
      <c r="CL91" s="115">
        <f t="shared" si="191"/>
        <v>42</v>
      </c>
      <c r="CM91" s="115">
        <f t="shared" si="191"/>
        <v>42</v>
      </c>
      <c r="CN91" s="115">
        <f t="shared" si="191"/>
        <v>46</v>
      </c>
      <c r="CO91" s="115">
        <f t="shared" si="191"/>
        <v>46</v>
      </c>
      <c r="CP91" s="115">
        <f t="shared" si="191"/>
        <v>50</v>
      </c>
      <c r="CQ91" s="115">
        <f t="shared" si="191"/>
        <v>51</v>
      </c>
      <c r="CR91" s="115">
        <f t="shared" si="191"/>
        <v>51</v>
      </c>
      <c r="CS91" s="115">
        <f t="shared" si="191"/>
        <v>51</v>
      </c>
      <c r="CT91" s="115">
        <f t="shared" si="191"/>
        <v>52</v>
      </c>
      <c r="CU91" s="115">
        <f t="shared" si="191"/>
        <v>59</v>
      </c>
      <c r="CV91" s="115">
        <f t="shared" si="191"/>
        <v>59</v>
      </c>
      <c r="CW91" s="115">
        <f t="shared" si="191"/>
        <v>59</v>
      </c>
      <c r="CX91" s="115">
        <f t="shared" si="191"/>
        <v>59</v>
      </c>
      <c r="CY91" s="115">
        <f t="shared" si="191"/>
        <v>59</v>
      </c>
      <c r="CZ91" s="115">
        <f t="shared" si="191"/>
        <v>60</v>
      </c>
      <c r="DA91" s="115">
        <f t="shared" si="191"/>
        <v>62</v>
      </c>
      <c r="DB91" s="115">
        <f t="shared" si="191"/>
        <v>67</v>
      </c>
      <c r="DC91" s="115">
        <f t="shared" si="191"/>
        <v>44</v>
      </c>
      <c r="DD91" s="115">
        <f t="shared" si="191"/>
        <v>45</v>
      </c>
      <c r="DE91" s="115">
        <f t="shared" si="191"/>
        <v>45</v>
      </c>
      <c r="DF91" s="115">
        <f t="shared" si="191"/>
        <v>45</v>
      </c>
      <c r="DG91" s="115">
        <f t="shared" si="191"/>
        <v>48</v>
      </c>
      <c r="DH91" s="115">
        <f t="shared" si="191"/>
        <v>48</v>
      </c>
      <c r="DI91" s="115">
        <f t="shared" si="191"/>
        <v>51</v>
      </c>
      <c r="DJ91" s="115">
        <f t="shared" si="191"/>
        <v>51</v>
      </c>
      <c r="DK91" s="115">
        <f t="shared" si="191"/>
        <v>52</v>
      </c>
      <c r="DL91" s="115">
        <f t="shared" si="191"/>
        <v>52</v>
      </c>
      <c r="DM91" s="115">
        <f t="shared" si="191"/>
        <v>52</v>
      </c>
      <c r="DN91" s="115">
        <f t="shared" si="191"/>
        <v>53</v>
      </c>
      <c r="DO91" s="115">
        <f t="shared" si="191"/>
        <v>53</v>
      </c>
      <c r="DP91" s="115">
        <f t="shared" si="191"/>
        <v>60</v>
      </c>
      <c r="DQ91" s="115">
        <f t="shared" si="191"/>
        <v>60</v>
      </c>
      <c r="DR91" s="115">
        <f t="shared" si="191"/>
        <v>62</v>
      </c>
      <c r="DS91" s="115">
        <f t="shared" si="191"/>
        <v>63</v>
      </c>
      <c r="DT91" s="115">
        <f t="shared" si="191"/>
        <v>63</v>
      </c>
      <c r="DU91" s="115">
        <f t="shared" si="191"/>
        <v>63</v>
      </c>
      <c r="DV91" s="115">
        <f t="shared" si="191"/>
        <v>63</v>
      </c>
      <c r="DW91" s="115">
        <f t="shared" si="191"/>
        <v>71</v>
      </c>
      <c r="DX91" s="115">
        <f t="shared" si="191"/>
        <v>71</v>
      </c>
      <c r="DY91" s="115">
        <f t="shared" si="191"/>
        <v>72</v>
      </c>
      <c r="DZ91" s="115">
        <f t="shared" si="191"/>
        <v>76</v>
      </c>
      <c r="EA91" s="115">
        <f t="shared" si="191"/>
        <v>76</v>
      </c>
      <c r="EB91" s="115">
        <f t="shared" si="191"/>
        <v>80</v>
      </c>
      <c r="EC91" s="115">
        <f t="shared" si="191"/>
        <v>80</v>
      </c>
      <c r="ED91" s="115">
        <f t="shared" si="191"/>
        <v>89</v>
      </c>
      <c r="EE91" s="115">
        <f t="shared" si="191"/>
        <v>89</v>
      </c>
      <c r="EF91" s="115">
        <f t="shared" si="191"/>
        <v>92</v>
      </c>
      <c r="EG91" s="115">
        <f t="shared" si="191"/>
        <v>92</v>
      </c>
      <c r="EH91" s="115">
        <f t="shared" si="191"/>
        <v>92</v>
      </c>
      <c r="EI91" s="115">
        <f t="shared" si="191"/>
        <v>97</v>
      </c>
      <c r="EJ91" s="115">
        <f t="shared" si="191"/>
        <v>100</v>
      </c>
      <c r="EK91" s="115">
        <f t="shared" si="191"/>
        <v>106</v>
      </c>
      <c r="EL91" s="115">
        <f t="shared" si="191"/>
        <v>110</v>
      </c>
      <c r="EM91" s="115">
        <f t="shared" si="191"/>
        <v>112</v>
      </c>
      <c r="EN91" s="115">
        <f t="shared" si="191"/>
        <v>107</v>
      </c>
      <c r="EO91" s="115">
        <f t="shared" si="191"/>
        <v>107</v>
      </c>
      <c r="EP91" s="115">
        <f t="shared" si="191"/>
        <v>107</v>
      </c>
      <c r="EQ91" s="115">
        <f t="shared" ref="EQ91:HB91" si="192">+$I$91-EQ$34</f>
        <v>107</v>
      </c>
      <c r="ER91" s="115">
        <f t="shared" si="192"/>
        <v>109</v>
      </c>
      <c r="ES91" s="115">
        <f t="shared" si="192"/>
        <v>109</v>
      </c>
      <c r="ET91" s="115">
        <f t="shared" si="192"/>
        <v>110</v>
      </c>
      <c r="EU91" s="115">
        <f t="shared" si="192"/>
        <v>111</v>
      </c>
      <c r="EV91" s="115">
        <f t="shared" si="192"/>
        <v>111</v>
      </c>
      <c r="EW91" s="115">
        <f t="shared" si="192"/>
        <v>113</v>
      </c>
      <c r="EX91" s="115">
        <f t="shared" si="192"/>
        <v>113</v>
      </c>
      <c r="EY91" s="115">
        <f t="shared" si="192"/>
        <v>113</v>
      </c>
      <c r="EZ91" s="115">
        <f t="shared" si="192"/>
        <v>114</v>
      </c>
      <c r="FA91" s="115">
        <f t="shared" si="192"/>
        <v>116</v>
      </c>
      <c r="FB91" s="115">
        <f t="shared" si="192"/>
        <v>116</v>
      </c>
      <c r="FC91" s="115">
        <f t="shared" si="192"/>
        <v>116</v>
      </c>
      <c r="FD91" s="115">
        <f t="shared" si="192"/>
        <v>123</v>
      </c>
      <c r="FE91" s="115">
        <f t="shared" si="192"/>
        <v>123</v>
      </c>
      <c r="FF91" s="115">
        <f t="shared" si="192"/>
        <v>123</v>
      </c>
      <c r="FG91" s="115">
        <f t="shared" si="192"/>
        <v>123</v>
      </c>
      <c r="FH91" s="115">
        <f t="shared" si="192"/>
        <v>132</v>
      </c>
      <c r="FI91" s="115">
        <f t="shared" si="192"/>
        <v>134</v>
      </c>
      <c r="FJ91" s="115">
        <f t="shared" si="192"/>
        <v>134</v>
      </c>
      <c r="FK91" s="115">
        <f t="shared" si="192"/>
        <v>136</v>
      </c>
      <c r="FL91" s="115">
        <f t="shared" si="192"/>
        <v>137</v>
      </c>
      <c r="FM91" s="115">
        <f t="shared" si="192"/>
        <v>137</v>
      </c>
      <c r="FN91" s="115">
        <f t="shared" si="192"/>
        <v>137</v>
      </c>
      <c r="FO91" s="115">
        <f t="shared" si="192"/>
        <v>141</v>
      </c>
      <c r="FP91" s="115">
        <f t="shared" si="192"/>
        <v>143</v>
      </c>
      <c r="FQ91" s="115">
        <f t="shared" si="192"/>
        <v>143</v>
      </c>
      <c r="FR91" s="115">
        <f t="shared" si="192"/>
        <v>144</v>
      </c>
      <c r="FS91" s="115">
        <f t="shared" si="192"/>
        <v>147</v>
      </c>
      <c r="FT91" s="115">
        <f t="shared" si="192"/>
        <v>149</v>
      </c>
      <c r="FU91" s="115">
        <f t="shared" si="192"/>
        <v>149</v>
      </c>
      <c r="FV91" s="115">
        <f t="shared" si="192"/>
        <v>151</v>
      </c>
      <c r="FW91" s="115">
        <f t="shared" si="192"/>
        <v>151</v>
      </c>
      <c r="FX91" s="115">
        <f t="shared" si="192"/>
        <v>151</v>
      </c>
      <c r="FY91" s="115">
        <f t="shared" si="192"/>
        <v>153</v>
      </c>
      <c r="FZ91" s="115">
        <f t="shared" si="192"/>
        <v>153</v>
      </c>
      <c r="GA91" s="115">
        <f t="shared" si="192"/>
        <v>153</v>
      </c>
      <c r="GB91" s="115">
        <f t="shared" si="192"/>
        <v>153</v>
      </c>
      <c r="GC91" s="115">
        <f t="shared" si="192"/>
        <v>153</v>
      </c>
      <c r="GD91" s="115">
        <f t="shared" si="192"/>
        <v>153</v>
      </c>
      <c r="GE91" s="115">
        <f t="shared" si="192"/>
        <v>153</v>
      </c>
      <c r="GF91" s="115">
        <f t="shared" si="192"/>
        <v>113</v>
      </c>
      <c r="GG91" s="115">
        <f t="shared" si="192"/>
        <v>113</v>
      </c>
      <c r="GH91" s="115">
        <f t="shared" si="192"/>
        <v>114</v>
      </c>
      <c r="GI91" s="115">
        <f t="shared" si="192"/>
        <v>114</v>
      </c>
      <c r="GJ91" s="115">
        <f t="shared" si="192"/>
        <v>114</v>
      </c>
      <c r="GK91" s="115">
        <f t="shared" si="192"/>
        <v>114</v>
      </c>
      <c r="GL91" s="115">
        <f t="shared" si="192"/>
        <v>114</v>
      </c>
      <c r="GM91" s="115">
        <f t="shared" si="192"/>
        <v>114</v>
      </c>
      <c r="GN91" s="115">
        <f t="shared" si="192"/>
        <v>114</v>
      </c>
      <c r="GO91" s="115">
        <f t="shared" si="192"/>
        <v>86</v>
      </c>
      <c r="GP91" s="115">
        <f t="shared" si="192"/>
        <v>86</v>
      </c>
      <c r="GQ91" s="115">
        <f t="shared" si="192"/>
        <v>86</v>
      </c>
      <c r="GR91" s="115">
        <f t="shared" si="192"/>
        <v>102</v>
      </c>
      <c r="GS91" s="115">
        <f t="shared" si="192"/>
        <v>102</v>
      </c>
      <c r="GT91" s="115">
        <f t="shared" si="192"/>
        <v>102</v>
      </c>
      <c r="GU91" s="115">
        <f t="shared" si="192"/>
        <v>96</v>
      </c>
      <c r="GV91" s="115">
        <f t="shared" si="192"/>
        <v>97</v>
      </c>
      <c r="GW91" s="115">
        <f t="shared" si="192"/>
        <v>97</v>
      </c>
      <c r="GX91" s="115">
        <f t="shared" si="192"/>
        <v>99</v>
      </c>
      <c r="GY91" s="115">
        <f t="shared" si="192"/>
        <v>99</v>
      </c>
      <c r="GZ91" s="115">
        <f t="shared" si="192"/>
        <v>99</v>
      </c>
      <c r="HA91" s="115">
        <f t="shared" si="192"/>
        <v>99</v>
      </c>
      <c r="HB91" s="115">
        <f t="shared" si="192"/>
        <v>99</v>
      </c>
      <c r="HC91" s="115">
        <f t="shared" ref="HC91:JN91" si="193">+$I$91-HC$34</f>
        <v>100</v>
      </c>
      <c r="HD91" s="115">
        <f t="shared" si="193"/>
        <v>100</v>
      </c>
      <c r="HE91" s="115">
        <f t="shared" si="193"/>
        <v>100</v>
      </c>
      <c r="HF91" s="115">
        <f t="shared" si="193"/>
        <v>101</v>
      </c>
      <c r="HG91" s="115">
        <f t="shared" si="193"/>
        <v>101</v>
      </c>
      <c r="HH91" s="115">
        <f t="shared" si="193"/>
        <v>101</v>
      </c>
      <c r="HI91" s="115">
        <f t="shared" si="193"/>
        <v>101</v>
      </c>
      <c r="HJ91" s="115">
        <f t="shared" si="193"/>
        <v>103</v>
      </c>
      <c r="HK91" s="115">
        <f t="shared" si="193"/>
        <v>104</v>
      </c>
      <c r="HL91" s="115">
        <f t="shared" si="193"/>
        <v>105</v>
      </c>
      <c r="HM91" s="115">
        <f t="shared" si="193"/>
        <v>105</v>
      </c>
      <c r="HN91" s="115">
        <f t="shared" si="193"/>
        <v>105</v>
      </c>
      <c r="HO91" s="115">
        <f t="shared" si="193"/>
        <v>105</v>
      </c>
      <c r="HP91" s="115">
        <f t="shared" si="193"/>
        <v>105</v>
      </c>
      <c r="HQ91" s="115">
        <f t="shared" si="193"/>
        <v>106</v>
      </c>
      <c r="HR91" s="115">
        <f t="shared" si="193"/>
        <v>106</v>
      </c>
      <c r="HS91" s="115">
        <f t="shared" si="193"/>
        <v>106</v>
      </c>
      <c r="HT91" s="115">
        <f t="shared" si="193"/>
        <v>106</v>
      </c>
      <c r="HU91" s="115">
        <f t="shared" si="193"/>
        <v>106</v>
      </c>
      <c r="HV91" s="115">
        <f t="shared" si="193"/>
        <v>107</v>
      </c>
      <c r="HW91" s="115">
        <f t="shared" si="193"/>
        <v>107</v>
      </c>
      <c r="HX91" s="115">
        <f t="shared" si="193"/>
        <v>107</v>
      </c>
      <c r="HY91" s="115">
        <f t="shared" si="193"/>
        <v>107</v>
      </c>
      <c r="HZ91" s="115">
        <f t="shared" si="193"/>
        <v>112</v>
      </c>
      <c r="IA91" s="115">
        <f t="shared" si="193"/>
        <v>113</v>
      </c>
      <c r="IB91" s="115">
        <f t="shared" si="193"/>
        <v>113</v>
      </c>
      <c r="IC91" s="115">
        <f t="shared" si="193"/>
        <v>114</v>
      </c>
      <c r="ID91" s="115">
        <f t="shared" si="193"/>
        <v>114</v>
      </c>
      <c r="IE91" s="115">
        <f t="shared" si="193"/>
        <v>114</v>
      </c>
      <c r="IF91" s="115">
        <f t="shared" si="193"/>
        <v>114</v>
      </c>
      <c r="IG91" s="115">
        <f t="shared" si="193"/>
        <v>116</v>
      </c>
      <c r="IH91" s="115">
        <f t="shared" si="193"/>
        <v>116</v>
      </c>
      <c r="II91" s="115">
        <f t="shared" si="193"/>
        <v>116</v>
      </c>
      <c r="IJ91" s="115">
        <f t="shared" si="193"/>
        <v>116</v>
      </c>
      <c r="IK91" s="115">
        <f t="shared" si="193"/>
        <v>117</v>
      </c>
      <c r="IL91" s="115">
        <f t="shared" si="193"/>
        <v>160</v>
      </c>
      <c r="IM91" s="115">
        <f t="shared" si="193"/>
        <v>160</v>
      </c>
      <c r="IN91" s="115">
        <f t="shared" si="193"/>
        <v>160</v>
      </c>
      <c r="IO91" s="115">
        <f t="shared" si="193"/>
        <v>160</v>
      </c>
      <c r="IP91" s="115">
        <f t="shared" si="193"/>
        <v>160</v>
      </c>
      <c r="IQ91" s="115">
        <f t="shared" si="193"/>
        <v>160</v>
      </c>
      <c r="IR91" s="115">
        <f t="shared" si="193"/>
        <v>160</v>
      </c>
      <c r="IS91" s="115">
        <f t="shared" si="193"/>
        <v>160</v>
      </c>
      <c r="IT91" s="115">
        <f t="shared" si="193"/>
        <v>160</v>
      </c>
      <c r="IU91" s="115">
        <f t="shared" si="193"/>
        <v>160</v>
      </c>
      <c r="IV91" s="115">
        <f t="shared" si="193"/>
        <v>160</v>
      </c>
      <c r="IW91" s="115">
        <f t="shared" si="193"/>
        <v>160</v>
      </c>
      <c r="IX91" s="115">
        <f t="shared" si="193"/>
        <v>160</v>
      </c>
      <c r="IY91" s="115">
        <f t="shared" si="193"/>
        <v>160</v>
      </c>
      <c r="IZ91" s="115">
        <f t="shared" si="193"/>
        <v>160</v>
      </c>
      <c r="JA91" s="115">
        <f t="shared" si="193"/>
        <v>160</v>
      </c>
      <c r="JB91" s="115">
        <f t="shared" si="193"/>
        <v>160</v>
      </c>
      <c r="JC91" s="115">
        <f t="shared" si="193"/>
        <v>160</v>
      </c>
      <c r="JD91" s="115">
        <f t="shared" si="193"/>
        <v>160</v>
      </c>
      <c r="JE91" s="115">
        <f t="shared" si="193"/>
        <v>160</v>
      </c>
      <c r="JF91" s="115">
        <f t="shared" si="193"/>
        <v>160</v>
      </c>
      <c r="JG91" s="115">
        <f t="shared" si="193"/>
        <v>160</v>
      </c>
      <c r="JH91" s="115">
        <f t="shared" si="193"/>
        <v>160</v>
      </c>
      <c r="JI91" s="115">
        <f t="shared" si="193"/>
        <v>160</v>
      </c>
      <c r="JJ91" s="115">
        <f t="shared" si="193"/>
        <v>160</v>
      </c>
      <c r="JK91" s="115">
        <f t="shared" si="193"/>
        <v>160</v>
      </c>
      <c r="JL91" s="115">
        <f t="shared" si="193"/>
        <v>160</v>
      </c>
      <c r="JM91" s="115">
        <f t="shared" si="193"/>
        <v>160</v>
      </c>
      <c r="JN91" s="115">
        <f t="shared" si="193"/>
        <v>160</v>
      </c>
      <c r="JO91" s="115">
        <f t="shared" ref="JO91:LZ91" si="194">+$I$91-JO$34</f>
        <v>160</v>
      </c>
      <c r="JP91" s="115">
        <f t="shared" si="194"/>
        <v>160</v>
      </c>
      <c r="JQ91" s="115">
        <f t="shared" si="194"/>
        <v>160</v>
      </c>
      <c r="JR91" s="115">
        <f t="shared" si="194"/>
        <v>160</v>
      </c>
      <c r="JS91" s="115">
        <f t="shared" si="194"/>
        <v>160</v>
      </c>
      <c r="JT91" s="115">
        <f t="shared" si="194"/>
        <v>160</v>
      </c>
      <c r="JU91" s="115">
        <f t="shared" si="194"/>
        <v>160</v>
      </c>
      <c r="JV91" s="115">
        <f t="shared" si="194"/>
        <v>160</v>
      </c>
      <c r="JW91" s="115">
        <f t="shared" si="194"/>
        <v>160</v>
      </c>
      <c r="JX91" s="115">
        <f t="shared" si="194"/>
        <v>160</v>
      </c>
      <c r="JY91" s="115">
        <f t="shared" si="194"/>
        <v>160</v>
      </c>
      <c r="JZ91" s="115">
        <f t="shared" si="194"/>
        <v>160</v>
      </c>
      <c r="KA91" s="115">
        <f t="shared" si="194"/>
        <v>160</v>
      </c>
      <c r="KB91" s="115">
        <f t="shared" si="194"/>
        <v>160</v>
      </c>
      <c r="KC91" s="115">
        <f t="shared" si="194"/>
        <v>160</v>
      </c>
      <c r="KD91" s="115">
        <f t="shared" si="194"/>
        <v>160</v>
      </c>
      <c r="KE91" s="115">
        <f t="shared" si="194"/>
        <v>160</v>
      </c>
      <c r="KF91" s="115">
        <f t="shared" si="194"/>
        <v>160</v>
      </c>
      <c r="KG91" s="115">
        <f t="shared" si="194"/>
        <v>160</v>
      </c>
      <c r="KH91" s="115">
        <f t="shared" si="194"/>
        <v>160</v>
      </c>
      <c r="KI91" s="115">
        <f t="shared" si="194"/>
        <v>160</v>
      </c>
      <c r="KJ91" s="115">
        <f t="shared" si="194"/>
        <v>160</v>
      </c>
      <c r="KK91" s="115">
        <f t="shared" si="194"/>
        <v>160</v>
      </c>
      <c r="KL91" s="115">
        <f t="shared" si="194"/>
        <v>160</v>
      </c>
      <c r="KM91" s="115">
        <f t="shared" si="194"/>
        <v>160</v>
      </c>
      <c r="KN91" s="115">
        <f t="shared" si="194"/>
        <v>160</v>
      </c>
      <c r="KO91" s="115">
        <f t="shared" si="194"/>
        <v>160</v>
      </c>
      <c r="KP91" s="115">
        <f t="shared" si="194"/>
        <v>160</v>
      </c>
      <c r="KQ91" s="115">
        <f t="shared" si="194"/>
        <v>160</v>
      </c>
      <c r="KR91" s="115">
        <f t="shared" si="194"/>
        <v>160</v>
      </c>
      <c r="KS91" s="115">
        <f t="shared" si="194"/>
        <v>160</v>
      </c>
      <c r="KT91" s="115">
        <f t="shared" si="194"/>
        <v>160</v>
      </c>
      <c r="KU91" s="115">
        <f t="shared" si="194"/>
        <v>160</v>
      </c>
      <c r="KV91" s="115">
        <f t="shared" si="194"/>
        <v>160</v>
      </c>
      <c r="KW91" s="115">
        <f t="shared" si="194"/>
        <v>160</v>
      </c>
      <c r="KX91" s="115">
        <f t="shared" si="194"/>
        <v>160</v>
      </c>
      <c r="KY91" s="115">
        <f t="shared" si="194"/>
        <v>160</v>
      </c>
      <c r="KZ91" s="115">
        <f t="shared" si="194"/>
        <v>160</v>
      </c>
      <c r="LA91" s="115">
        <f t="shared" si="194"/>
        <v>160</v>
      </c>
      <c r="LB91" s="115">
        <f t="shared" si="194"/>
        <v>160</v>
      </c>
      <c r="LC91" s="115">
        <f t="shared" si="194"/>
        <v>160</v>
      </c>
      <c r="LD91" s="115">
        <f t="shared" si="194"/>
        <v>160</v>
      </c>
      <c r="LE91" s="115">
        <f t="shared" si="194"/>
        <v>160</v>
      </c>
      <c r="LF91" s="115">
        <f t="shared" si="194"/>
        <v>160</v>
      </c>
      <c r="LG91" s="115">
        <f t="shared" si="194"/>
        <v>160</v>
      </c>
      <c r="LH91" s="115">
        <f t="shared" si="194"/>
        <v>160</v>
      </c>
      <c r="LI91" s="115">
        <f t="shared" si="194"/>
        <v>160</v>
      </c>
      <c r="LJ91" s="115">
        <f t="shared" si="194"/>
        <v>160</v>
      </c>
      <c r="LK91" s="115">
        <f t="shared" si="194"/>
        <v>160</v>
      </c>
      <c r="LL91" s="115">
        <f t="shared" si="194"/>
        <v>160</v>
      </c>
      <c r="LM91" s="115">
        <f t="shared" si="194"/>
        <v>160</v>
      </c>
      <c r="LN91" s="115">
        <f t="shared" si="194"/>
        <v>160</v>
      </c>
      <c r="LO91" s="115">
        <f t="shared" si="194"/>
        <v>160</v>
      </c>
      <c r="LP91" s="115">
        <f t="shared" si="194"/>
        <v>160</v>
      </c>
      <c r="LQ91" s="115">
        <f t="shared" si="194"/>
        <v>160</v>
      </c>
      <c r="LR91" s="115">
        <f t="shared" si="194"/>
        <v>160</v>
      </c>
      <c r="LS91" s="115">
        <f t="shared" si="194"/>
        <v>160</v>
      </c>
      <c r="LT91" s="115">
        <f t="shared" si="194"/>
        <v>160</v>
      </c>
      <c r="LU91" s="115">
        <f t="shared" si="194"/>
        <v>160</v>
      </c>
      <c r="LV91" s="115">
        <f t="shared" si="194"/>
        <v>160</v>
      </c>
      <c r="LW91" s="115">
        <f t="shared" si="194"/>
        <v>160</v>
      </c>
      <c r="LX91" s="115">
        <f t="shared" si="194"/>
        <v>160</v>
      </c>
      <c r="LY91" s="115">
        <f t="shared" si="194"/>
        <v>160</v>
      </c>
      <c r="LZ91" s="115">
        <f t="shared" si="194"/>
        <v>160</v>
      </c>
      <c r="MA91" s="115">
        <f t="shared" ref="MA91:NT91" si="195">+$I$91-MA$34</f>
        <v>160</v>
      </c>
      <c r="MB91" s="115">
        <f t="shared" si="195"/>
        <v>160</v>
      </c>
      <c r="MC91" s="115">
        <f t="shared" si="195"/>
        <v>160</v>
      </c>
      <c r="MD91" s="115">
        <f t="shared" si="195"/>
        <v>160</v>
      </c>
      <c r="ME91" s="115">
        <f t="shared" si="195"/>
        <v>160</v>
      </c>
      <c r="MF91" s="115">
        <f t="shared" si="195"/>
        <v>160</v>
      </c>
      <c r="MG91" s="115">
        <f t="shared" si="195"/>
        <v>160</v>
      </c>
      <c r="MH91" s="115">
        <f t="shared" si="195"/>
        <v>160</v>
      </c>
      <c r="MI91" s="115">
        <f t="shared" si="195"/>
        <v>160</v>
      </c>
      <c r="MJ91" s="115">
        <f t="shared" si="195"/>
        <v>160</v>
      </c>
      <c r="MK91" s="115">
        <f t="shared" si="195"/>
        <v>160</v>
      </c>
      <c r="ML91" s="115">
        <f t="shared" si="195"/>
        <v>160</v>
      </c>
      <c r="MM91" s="115">
        <f t="shared" si="195"/>
        <v>160</v>
      </c>
      <c r="MN91" s="115">
        <f t="shared" si="195"/>
        <v>160</v>
      </c>
      <c r="MO91" s="115">
        <f t="shared" si="195"/>
        <v>160</v>
      </c>
      <c r="MP91" s="115">
        <f t="shared" si="195"/>
        <v>160</v>
      </c>
      <c r="MQ91" s="115">
        <f t="shared" si="195"/>
        <v>160</v>
      </c>
      <c r="MR91" s="115">
        <f t="shared" si="195"/>
        <v>160</v>
      </c>
      <c r="MS91" s="115">
        <f t="shared" si="195"/>
        <v>160</v>
      </c>
      <c r="MT91" s="115">
        <f t="shared" si="195"/>
        <v>160</v>
      </c>
      <c r="MU91" s="115">
        <f t="shared" si="195"/>
        <v>160</v>
      </c>
      <c r="MV91" s="115">
        <f t="shared" si="195"/>
        <v>160</v>
      </c>
      <c r="MW91" s="115">
        <f t="shared" si="195"/>
        <v>160</v>
      </c>
      <c r="MX91" s="115">
        <f t="shared" si="195"/>
        <v>160</v>
      </c>
      <c r="MY91" s="115">
        <f t="shared" si="195"/>
        <v>160</v>
      </c>
      <c r="MZ91" s="115">
        <f t="shared" si="195"/>
        <v>160</v>
      </c>
      <c r="NA91" s="115">
        <f t="shared" si="195"/>
        <v>160</v>
      </c>
      <c r="NB91" s="115">
        <f t="shared" si="195"/>
        <v>160</v>
      </c>
      <c r="NC91" s="115">
        <f t="shared" si="195"/>
        <v>160</v>
      </c>
      <c r="ND91" s="115">
        <f t="shared" si="195"/>
        <v>160</v>
      </c>
      <c r="NE91" s="115">
        <f t="shared" si="195"/>
        <v>160</v>
      </c>
      <c r="NF91" s="115">
        <f t="shared" si="195"/>
        <v>160</v>
      </c>
      <c r="NG91" s="115">
        <f t="shared" si="195"/>
        <v>160</v>
      </c>
      <c r="NH91" s="115">
        <f t="shared" si="195"/>
        <v>160</v>
      </c>
      <c r="NI91" s="115">
        <f t="shared" si="195"/>
        <v>160</v>
      </c>
      <c r="NJ91" s="115">
        <f t="shared" si="195"/>
        <v>160</v>
      </c>
      <c r="NK91" s="115">
        <f t="shared" si="195"/>
        <v>160</v>
      </c>
      <c r="NL91" s="115">
        <f t="shared" si="195"/>
        <v>160</v>
      </c>
      <c r="NM91" s="115">
        <f t="shared" si="195"/>
        <v>160</v>
      </c>
      <c r="NN91" s="115">
        <f t="shared" si="195"/>
        <v>160</v>
      </c>
      <c r="NO91" s="115">
        <f t="shared" si="195"/>
        <v>160</v>
      </c>
      <c r="NP91" s="115">
        <f t="shared" si="195"/>
        <v>160</v>
      </c>
      <c r="NQ91" s="115">
        <f t="shared" si="195"/>
        <v>160</v>
      </c>
      <c r="NR91" s="115">
        <f t="shared" si="195"/>
        <v>160</v>
      </c>
      <c r="NS91" s="115">
        <f t="shared" si="195"/>
        <v>160</v>
      </c>
      <c r="NT91" s="116">
        <f t="shared" si="195"/>
        <v>160</v>
      </c>
    </row>
    <row r="92" spans="1:384" x14ac:dyDescent="0.6">
      <c r="A92" s="141" t="s">
        <v>71</v>
      </c>
      <c r="B92" s="301"/>
      <c r="C92" s="322"/>
      <c r="D92" s="88" t="s">
        <v>15</v>
      </c>
      <c r="E92" s="59">
        <v>18</v>
      </c>
      <c r="F92" s="293" t="s">
        <v>58</v>
      </c>
      <c r="G92" s="59" t="s">
        <v>47</v>
      </c>
      <c r="H92" s="90">
        <v>760</v>
      </c>
      <c r="I92" s="61">
        <v>156</v>
      </c>
      <c r="J92" s="74">
        <v>0</v>
      </c>
      <c r="K92" s="65">
        <v>0</v>
      </c>
      <c r="L92" s="65">
        <v>0</v>
      </c>
      <c r="M92" s="65">
        <v>0</v>
      </c>
      <c r="N92" s="65">
        <v>0</v>
      </c>
      <c r="O92" s="75">
        <v>0</v>
      </c>
      <c r="P92" s="63">
        <v>0</v>
      </c>
      <c r="Q92" s="76">
        <f>100+56</f>
        <v>156</v>
      </c>
      <c r="R92" s="7"/>
      <c r="S92" s="111">
        <f t="shared" ref="S92:CD92" si="196">+$I$92-S$35</f>
        <v>95</v>
      </c>
      <c r="T92" s="112">
        <f t="shared" si="196"/>
        <v>95</v>
      </c>
      <c r="U92" s="112">
        <f t="shared" si="196"/>
        <v>78</v>
      </c>
      <c r="V92" s="112">
        <f t="shared" si="196"/>
        <v>72</v>
      </c>
      <c r="W92" s="112">
        <f t="shared" si="196"/>
        <v>73</v>
      </c>
      <c r="X92" s="112">
        <f t="shared" si="196"/>
        <v>75</v>
      </c>
      <c r="Y92" s="112">
        <f t="shared" si="196"/>
        <v>77</v>
      </c>
      <c r="Z92" s="112">
        <f t="shared" si="196"/>
        <v>77</v>
      </c>
      <c r="AA92" s="112">
        <f t="shared" si="196"/>
        <v>77</v>
      </c>
      <c r="AB92" s="112">
        <f t="shared" si="196"/>
        <v>78</v>
      </c>
      <c r="AC92" s="112">
        <f t="shared" si="196"/>
        <v>81</v>
      </c>
      <c r="AD92" s="112">
        <f t="shared" si="196"/>
        <v>70</v>
      </c>
      <c r="AE92" s="112">
        <f t="shared" si="196"/>
        <v>67</v>
      </c>
      <c r="AF92" s="112">
        <f t="shared" si="196"/>
        <v>73</v>
      </c>
      <c r="AG92" s="112">
        <f t="shared" si="196"/>
        <v>73</v>
      </c>
      <c r="AH92" s="112">
        <f t="shared" si="196"/>
        <v>67</v>
      </c>
      <c r="AI92" s="112">
        <f t="shared" si="196"/>
        <v>57</v>
      </c>
      <c r="AJ92" s="112">
        <f t="shared" si="196"/>
        <v>50</v>
      </c>
      <c r="AK92" s="112">
        <f t="shared" si="196"/>
        <v>49</v>
      </c>
      <c r="AL92" s="112">
        <f t="shared" si="196"/>
        <v>49</v>
      </c>
      <c r="AM92" s="112">
        <f t="shared" si="196"/>
        <v>50</v>
      </c>
      <c r="AN92" s="112">
        <f t="shared" si="196"/>
        <v>50</v>
      </c>
      <c r="AO92" s="112">
        <f t="shared" si="196"/>
        <v>40</v>
      </c>
      <c r="AP92" s="112">
        <f t="shared" si="196"/>
        <v>40</v>
      </c>
      <c r="AQ92" s="112">
        <f t="shared" si="196"/>
        <v>40</v>
      </c>
      <c r="AR92" s="112">
        <f t="shared" si="196"/>
        <v>40</v>
      </c>
      <c r="AS92" s="112">
        <f t="shared" si="196"/>
        <v>43</v>
      </c>
      <c r="AT92" s="112">
        <f t="shared" si="196"/>
        <v>45</v>
      </c>
      <c r="AU92" s="112">
        <f t="shared" si="196"/>
        <v>45</v>
      </c>
      <c r="AV92" s="112">
        <f t="shared" si="196"/>
        <v>45</v>
      </c>
      <c r="AW92" s="112">
        <f t="shared" si="196"/>
        <v>33</v>
      </c>
      <c r="AX92" s="112">
        <f t="shared" si="196"/>
        <v>33</v>
      </c>
      <c r="AY92" s="112">
        <f t="shared" si="196"/>
        <v>33</v>
      </c>
      <c r="AZ92" s="112">
        <f t="shared" si="196"/>
        <v>32</v>
      </c>
      <c r="BA92" s="112">
        <f t="shared" si="196"/>
        <v>35</v>
      </c>
      <c r="BB92" s="112">
        <f t="shared" si="196"/>
        <v>35</v>
      </c>
      <c r="BC92" s="112">
        <f t="shared" si="196"/>
        <v>35</v>
      </c>
      <c r="BD92" s="112">
        <f t="shared" si="196"/>
        <v>24</v>
      </c>
      <c r="BE92" s="112">
        <f t="shared" si="196"/>
        <v>23</v>
      </c>
      <c r="BF92" s="112">
        <f t="shared" si="196"/>
        <v>20</v>
      </c>
      <c r="BG92" s="112">
        <f t="shared" si="196"/>
        <v>20</v>
      </c>
      <c r="BH92" s="112">
        <f t="shared" si="196"/>
        <v>20</v>
      </c>
      <c r="BI92" s="112">
        <f t="shared" si="196"/>
        <v>20</v>
      </c>
      <c r="BJ92" s="112">
        <f t="shared" si="196"/>
        <v>24</v>
      </c>
      <c r="BK92" s="112">
        <f t="shared" si="196"/>
        <v>24</v>
      </c>
      <c r="BL92" s="112">
        <f t="shared" si="196"/>
        <v>20</v>
      </c>
      <c r="BM92" s="112">
        <f t="shared" si="196"/>
        <v>20</v>
      </c>
      <c r="BN92" s="112">
        <f t="shared" si="196"/>
        <v>22</v>
      </c>
      <c r="BO92" s="112">
        <f t="shared" si="196"/>
        <v>26</v>
      </c>
      <c r="BP92" s="112">
        <f t="shared" si="196"/>
        <v>26</v>
      </c>
      <c r="BQ92" s="112">
        <f t="shared" si="196"/>
        <v>39</v>
      </c>
      <c r="BR92" s="112">
        <f t="shared" si="196"/>
        <v>21</v>
      </c>
      <c r="BS92" s="112">
        <f t="shared" si="196"/>
        <v>24</v>
      </c>
      <c r="BT92" s="112">
        <f t="shared" si="196"/>
        <v>21</v>
      </c>
      <c r="BU92" s="112">
        <f t="shared" si="196"/>
        <v>26</v>
      </c>
      <c r="BV92" s="112">
        <f t="shared" si="196"/>
        <v>35</v>
      </c>
      <c r="BW92" s="112">
        <f t="shared" si="196"/>
        <v>35</v>
      </c>
      <c r="BX92" s="112">
        <f t="shared" si="196"/>
        <v>28</v>
      </c>
      <c r="BY92" s="112">
        <f t="shared" si="196"/>
        <v>10</v>
      </c>
      <c r="BZ92" s="112">
        <f t="shared" si="196"/>
        <v>15</v>
      </c>
      <c r="CA92" s="112">
        <f t="shared" si="196"/>
        <v>22</v>
      </c>
      <c r="CB92" s="112">
        <f t="shared" si="196"/>
        <v>24</v>
      </c>
      <c r="CC92" s="112">
        <f t="shared" si="196"/>
        <v>27</v>
      </c>
      <c r="CD92" s="112">
        <f t="shared" si="196"/>
        <v>27</v>
      </c>
      <c r="CE92" s="112">
        <f t="shared" ref="CE92:EP92" si="197">+$I$92-CE$35</f>
        <v>33</v>
      </c>
      <c r="CF92" s="112">
        <f t="shared" si="197"/>
        <v>18</v>
      </c>
      <c r="CG92" s="112">
        <f t="shared" si="197"/>
        <v>29</v>
      </c>
      <c r="CH92" s="112">
        <f t="shared" si="197"/>
        <v>41</v>
      </c>
      <c r="CI92" s="112">
        <f t="shared" si="197"/>
        <v>45</v>
      </c>
      <c r="CJ92" s="112">
        <f t="shared" si="197"/>
        <v>51</v>
      </c>
      <c r="CK92" s="112">
        <f t="shared" si="197"/>
        <v>51</v>
      </c>
      <c r="CL92" s="112">
        <f t="shared" si="197"/>
        <v>50</v>
      </c>
      <c r="CM92" s="112">
        <f t="shared" si="197"/>
        <v>49</v>
      </c>
      <c r="CN92" s="112">
        <f t="shared" si="197"/>
        <v>37</v>
      </c>
      <c r="CO92" s="112">
        <f t="shared" si="197"/>
        <v>38</v>
      </c>
      <c r="CP92" s="112">
        <f t="shared" si="197"/>
        <v>36</v>
      </c>
      <c r="CQ92" s="112">
        <f t="shared" si="197"/>
        <v>41</v>
      </c>
      <c r="CR92" s="112">
        <f t="shared" si="197"/>
        <v>41</v>
      </c>
      <c r="CS92" s="112">
        <f t="shared" si="197"/>
        <v>43</v>
      </c>
      <c r="CT92" s="112">
        <f t="shared" si="197"/>
        <v>42</v>
      </c>
      <c r="CU92" s="112">
        <f t="shared" si="197"/>
        <v>39</v>
      </c>
      <c r="CV92" s="112">
        <f t="shared" si="197"/>
        <v>37</v>
      </c>
      <c r="CW92" s="112">
        <f t="shared" si="197"/>
        <v>41</v>
      </c>
      <c r="CX92" s="112">
        <f t="shared" si="197"/>
        <v>44</v>
      </c>
      <c r="CY92" s="112">
        <f t="shared" si="197"/>
        <v>44</v>
      </c>
      <c r="CZ92" s="112">
        <f t="shared" si="197"/>
        <v>30</v>
      </c>
      <c r="DA92" s="112">
        <f t="shared" si="197"/>
        <v>34</v>
      </c>
      <c r="DB92" s="112">
        <f t="shared" si="197"/>
        <v>34</v>
      </c>
      <c r="DC92" s="112">
        <f t="shared" si="197"/>
        <v>21</v>
      </c>
      <c r="DD92" s="112">
        <f t="shared" si="197"/>
        <v>25</v>
      </c>
      <c r="DE92" s="112">
        <f t="shared" si="197"/>
        <v>24</v>
      </c>
      <c r="DF92" s="112">
        <f t="shared" si="197"/>
        <v>24</v>
      </c>
      <c r="DG92" s="112">
        <f t="shared" si="197"/>
        <v>26</v>
      </c>
      <c r="DH92" s="112">
        <f t="shared" si="197"/>
        <v>24</v>
      </c>
      <c r="DI92" s="112">
        <f t="shared" si="197"/>
        <v>25</v>
      </c>
      <c r="DJ92" s="112">
        <f t="shared" si="197"/>
        <v>25</v>
      </c>
      <c r="DK92" s="112">
        <f t="shared" si="197"/>
        <v>30</v>
      </c>
      <c r="DL92" s="112">
        <f t="shared" si="197"/>
        <v>37</v>
      </c>
      <c r="DM92" s="112">
        <f t="shared" si="197"/>
        <v>37</v>
      </c>
      <c r="DN92" s="112">
        <f t="shared" si="197"/>
        <v>41</v>
      </c>
      <c r="DO92" s="112">
        <f t="shared" si="197"/>
        <v>39</v>
      </c>
      <c r="DP92" s="112">
        <f t="shared" si="197"/>
        <v>45</v>
      </c>
      <c r="DQ92" s="112">
        <f t="shared" si="197"/>
        <v>44</v>
      </c>
      <c r="DR92" s="112">
        <f t="shared" si="197"/>
        <v>39</v>
      </c>
      <c r="DS92" s="112">
        <f t="shared" si="197"/>
        <v>52</v>
      </c>
      <c r="DT92" s="112">
        <f t="shared" si="197"/>
        <v>52</v>
      </c>
      <c r="DU92" s="112">
        <f t="shared" si="197"/>
        <v>66</v>
      </c>
      <c r="DV92" s="112">
        <f t="shared" si="197"/>
        <v>67</v>
      </c>
      <c r="DW92" s="112">
        <f t="shared" si="197"/>
        <v>73</v>
      </c>
      <c r="DX92" s="112">
        <f t="shared" si="197"/>
        <v>73</v>
      </c>
      <c r="DY92" s="112">
        <f t="shared" si="197"/>
        <v>83</v>
      </c>
      <c r="DZ92" s="112">
        <f t="shared" si="197"/>
        <v>90</v>
      </c>
      <c r="EA92" s="112">
        <f t="shared" si="197"/>
        <v>90</v>
      </c>
      <c r="EB92" s="112">
        <f t="shared" si="197"/>
        <v>78</v>
      </c>
      <c r="EC92" s="112">
        <f t="shared" si="197"/>
        <v>57</v>
      </c>
      <c r="ED92" s="112">
        <f t="shared" si="197"/>
        <v>66</v>
      </c>
      <c r="EE92" s="112">
        <f t="shared" si="197"/>
        <v>67</v>
      </c>
      <c r="EF92" s="112">
        <f t="shared" si="197"/>
        <v>66</v>
      </c>
      <c r="EG92" s="112">
        <f t="shared" si="197"/>
        <v>68</v>
      </c>
      <c r="EH92" s="112">
        <f t="shared" si="197"/>
        <v>68</v>
      </c>
      <c r="EI92" s="112">
        <f t="shared" si="197"/>
        <v>55</v>
      </c>
      <c r="EJ92" s="112">
        <f t="shared" si="197"/>
        <v>56</v>
      </c>
      <c r="EK92" s="112">
        <f t="shared" si="197"/>
        <v>57</v>
      </c>
      <c r="EL92" s="112">
        <f t="shared" si="197"/>
        <v>49</v>
      </c>
      <c r="EM92" s="112">
        <f t="shared" si="197"/>
        <v>63</v>
      </c>
      <c r="EN92" s="112">
        <f t="shared" si="197"/>
        <v>69</v>
      </c>
      <c r="EO92" s="112">
        <f t="shared" si="197"/>
        <v>69</v>
      </c>
      <c r="EP92" s="112">
        <f t="shared" si="197"/>
        <v>62</v>
      </c>
      <c r="EQ92" s="112">
        <f t="shared" ref="EQ92:HB92" si="198">+$I$92-EQ$35</f>
        <v>57</v>
      </c>
      <c r="ER92" s="112">
        <f t="shared" si="198"/>
        <v>59</v>
      </c>
      <c r="ES92" s="112">
        <f t="shared" si="198"/>
        <v>59</v>
      </c>
      <c r="ET92" s="112">
        <f t="shared" si="198"/>
        <v>54</v>
      </c>
      <c r="EU92" s="112">
        <f t="shared" si="198"/>
        <v>58</v>
      </c>
      <c r="EV92" s="112">
        <f t="shared" si="198"/>
        <v>58</v>
      </c>
      <c r="EW92" s="112">
        <f t="shared" si="198"/>
        <v>54</v>
      </c>
      <c r="EX92" s="112">
        <f t="shared" si="198"/>
        <v>48</v>
      </c>
      <c r="EY92" s="112">
        <f t="shared" si="198"/>
        <v>61</v>
      </c>
      <c r="EZ92" s="112">
        <f t="shared" si="198"/>
        <v>57</v>
      </c>
      <c r="FA92" s="112">
        <f t="shared" si="198"/>
        <v>56</v>
      </c>
      <c r="FB92" s="112">
        <f t="shared" si="198"/>
        <v>61</v>
      </c>
      <c r="FC92" s="112">
        <f t="shared" si="198"/>
        <v>61</v>
      </c>
      <c r="FD92" s="112">
        <f t="shared" si="198"/>
        <v>56</v>
      </c>
      <c r="FE92" s="112">
        <f t="shared" si="198"/>
        <v>46</v>
      </c>
      <c r="FF92" s="112">
        <f t="shared" si="198"/>
        <v>50</v>
      </c>
      <c r="FG92" s="112">
        <f t="shared" si="198"/>
        <v>55</v>
      </c>
      <c r="FH92" s="112">
        <f t="shared" si="198"/>
        <v>50</v>
      </c>
      <c r="FI92" s="112">
        <f t="shared" si="198"/>
        <v>56</v>
      </c>
      <c r="FJ92" s="112">
        <f t="shared" si="198"/>
        <v>56</v>
      </c>
      <c r="FK92" s="112">
        <f t="shared" si="198"/>
        <v>65</v>
      </c>
      <c r="FL92" s="112">
        <f t="shared" si="198"/>
        <v>64</v>
      </c>
      <c r="FM92" s="112">
        <f t="shared" si="198"/>
        <v>53</v>
      </c>
      <c r="FN92" s="112">
        <f t="shared" si="198"/>
        <v>59</v>
      </c>
      <c r="FO92" s="112">
        <f t="shared" si="198"/>
        <v>80</v>
      </c>
      <c r="FP92" s="112">
        <f t="shared" si="198"/>
        <v>85</v>
      </c>
      <c r="FQ92" s="112">
        <f t="shared" si="198"/>
        <v>85</v>
      </c>
      <c r="FR92" s="112">
        <f t="shared" si="198"/>
        <v>88</v>
      </c>
      <c r="FS92" s="112">
        <f t="shared" si="198"/>
        <v>90</v>
      </c>
      <c r="FT92" s="112">
        <f t="shared" si="198"/>
        <v>92</v>
      </c>
      <c r="FU92" s="112">
        <f t="shared" si="198"/>
        <v>95</v>
      </c>
      <c r="FV92" s="112">
        <f t="shared" si="198"/>
        <v>96</v>
      </c>
      <c r="FW92" s="112">
        <f t="shared" si="198"/>
        <v>109</v>
      </c>
      <c r="FX92" s="112">
        <f t="shared" si="198"/>
        <v>109</v>
      </c>
      <c r="FY92" s="112">
        <f t="shared" si="198"/>
        <v>115</v>
      </c>
      <c r="FZ92" s="112">
        <f t="shared" si="198"/>
        <v>115</v>
      </c>
      <c r="GA92" s="112">
        <f t="shared" si="198"/>
        <v>105</v>
      </c>
      <c r="GB92" s="112">
        <f t="shared" si="198"/>
        <v>97</v>
      </c>
      <c r="GC92" s="112">
        <f t="shared" si="198"/>
        <v>87</v>
      </c>
      <c r="GD92" s="112">
        <f t="shared" si="198"/>
        <v>88</v>
      </c>
      <c r="GE92" s="112">
        <f t="shared" si="198"/>
        <v>88</v>
      </c>
      <c r="GF92" s="112">
        <f t="shared" si="198"/>
        <v>89</v>
      </c>
      <c r="GG92" s="112">
        <f t="shared" si="198"/>
        <v>89</v>
      </c>
      <c r="GH92" s="112">
        <f t="shared" si="198"/>
        <v>91</v>
      </c>
      <c r="GI92" s="112">
        <f t="shared" si="198"/>
        <v>90</v>
      </c>
      <c r="GJ92" s="112">
        <f t="shared" si="198"/>
        <v>94</v>
      </c>
      <c r="GK92" s="112">
        <f t="shared" si="198"/>
        <v>94</v>
      </c>
      <c r="GL92" s="112">
        <f t="shared" si="198"/>
        <v>94</v>
      </c>
      <c r="GM92" s="112">
        <f t="shared" si="198"/>
        <v>91</v>
      </c>
      <c r="GN92" s="112">
        <f t="shared" si="198"/>
        <v>81</v>
      </c>
      <c r="GO92" s="112">
        <f t="shared" si="198"/>
        <v>70</v>
      </c>
      <c r="GP92" s="112">
        <f t="shared" si="198"/>
        <v>70</v>
      </c>
      <c r="GQ92" s="112">
        <f t="shared" si="198"/>
        <v>72</v>
      </c>
      <c r="GR92" s="112">
        <f t="shared" si="198"/>
        <v>75</v>
      </c>
      <c r="GS92" s="112">
        <f t="shared" si="198"/>
        <v>75</v>
      </c>
      <c r="GT92" s="112">
        <f t="shared" si="198"/>
        <v>65</v>
      </c>
      <c r="GU92" s="112">
        <f t="shared" si="198"/>
        <v>65</v>
      </c>
      <c r="GV92" s="112">
        <f t="shared" si="198"/>
        <v>66</v>
      </c>
      <c r="GW92" s="112">
        <f t="shared" si="198"/>
        <v>66</v>
      </c>
      <c r="GX92" s="112">
        <f t="shared" si="198"/>
        <v>71</v>
      </c>
      <c r="GY92" s="112">
        <f t="shared" si="198"/>
        <v>70</v>
      </c>
      <c r="GZ92" s="112">
        <f t="shared" si="198"/>
        <v>70</v>
      </c>
      <c r="HA92" s="112">
        <f t="shared" si="198"/>
        <v>71</v>
      </c>
      <c r="HB92" s="112">
        <f t="shared" si="198"/>
        <v>71</v>
      </c>
      <c r="HC92" s="112">
        <f t="shared" ref="HC92:JN92" si="199">+$I$92-HC$35</f>
        <v>70</v>
      </c>
      <c r="HD92" s="112">
        <f t="shared" si="199"/>
        <v>86</v>
      </c>
      <c r="HE92" s="112">
        <f t="shared" si="199"/>
        <v>82</v>
      </c>
      <c r="HF92" s="112">
        <f t="shared" si="199"/>
        <v>83</v>
      </c>
      <c r="HG92" s="112">
        <f t="shared" si="199"/>
        <v>83</v>
      </c>
      <c r="HH92" s="112">
        <f t="shared" si="199"/>
        <v>59</v>
      </c>
      <c r="HI92" s="112">
        <f t="shared" si="199"/>
        <v>57</v>
      </c>
      <c r="HJ92" s="112">
        <f t="shared" si="199"/>
        <v>59</v>
      </c>
      <c r="HK92" s="112">
        <f t="shared" si="199"/>
        <v>58</v>
      </c>
      <c r="HL92" s="112">
        <f t="shared" si="199"/>
        <v>60</v>
      </c>
      <c r="HM92" s="112">
        <f t="shared" si="199"/>
        <v>60</v>
      </c>
      <c r="HN92" s="112">
        <f t="shared" si="199"/>
        <v>60</v>
      </c>
      <c r="HO92" s="112">
        <f t="shared" si="199"/>
        <v>57</v>
      </c>
      <c r="HP92" s="112">
        <f t="shared" si="199"/>
        <v>57</v>
      </c>
      <c r="HQ92" s="112">
        <f t="shared" si="199"/>
        <v>57</v>
      </c>
      <c r="HR92" s="112">
        <f t="shared" si="199"/>
        <v>56</v>
      </c>
      <c r="HS92" s="112">
        <f t="shared" si="199"/>
        <v>56</v>
      </c>
      <c r="HT92" s="112">
        <f t="shared" si="199"/>
        <v>56</v>
      </c>
      <c r="HU92" s="112">
        <f t="shared" si="199"/>
        <v>56</v>
      </c>
      <c r="HV92" s="112">
        <f t="shared" si="199"/>
        <v>56</v>
      </c>
      <c r="HW92" s="112">
        <f t="shared" si="199"/>
        <v>56</v>
      </c>
      <c r="HX92" s="112">
        <f t="shared" si="199"/>
        <v>56</v>
      </c>
      <c r="HY92" s="112">
        <f t="shared" si="199"/>
        <v>55</v>
      </c>
      <c r="HZ92" s="112">
        <f t="shared" si="199"/>
        <v>55</v>
      </c>
      <c r="IA92" s="112">
        <f t="shared" si="199"/>
        <v>55</v>
      </c>
      <c r="IB92" s="112">
        <f t="shared" si="199"/>
        <v>55</v>
      </c>
      <c r="IC92" s="112">
        <f t="shared" si="199"/>
        <v>55</v>
      </c>
      <c r="ID92" s="112">
        <f t="shared" si="199"/>
        <v>55</v>
      </c>
      <c r="IE92" s="112">
        <f t="shared" si="199"/>
        <v>56</v>
      </c>
      <c r="IF92" s="112">
        <f t="shared" si="199"/>
        <v>56</v>
      </c>
      <c r="IG92" s="112">
        <f t="shared" si="199"/>
        <v>56</v>
      </c>
      <c r="IH92" s="112">
        <f t="shared" si="199"/>
        <v>57</v>
      </c>
      <c r="II92" s="112">
        <f t="shared" si="199"/>
        <v>57</v>
      </c>
      <c r="IJ92" s="112">
        <f t="shared" si="199"/>
        <v>55</v>
      </c>
      <c r="IK92" s="112">
        <f t="shared" si="199"/>
        <v>54</v>
      </c>
      <c r="IL92" s="112">
        <f t="shared" si="199"/>
        <v>156</v>
      </c>
      <c r="IM92" s="112">
        <f t="shared" si="199"/>
        <v>156</v>
      </c>
      <c r="IN92" s="112">
        <f t="shared" si="199"/>
        <v>156</v>
      </c>
      <c r="IO92" s="112">
        <f t="shared" si="199"/>
        <v>156</v>
      </c>
      <c r="IP92" s="112">
        <f t="shared" si="199"/>
        <v>156</v>
      </c>
      <c r="IQ92" s="112">
        <f t="shared" si="199"/>
        <v>156</v>
      </c>
      <c r="IR92" s="112">
        <f t="shared" si="199"/>
        <v>156</v>
      </c>
      <c r="IS92" s="112">
        <f t="shared" si="199"/>
        <v>156</v>
      </c>
      <c r="IT92" s="112">
        <f t="shared" si="199"/>
        <v>156</v>
      </c>
      <c r="IU92" s="112">
        <f t="shared" si="199"/>
        <v>156</v>
      </c>
      <c r="IV92" s="112">
        <f t="shared" si="199"/>
        <v>156</v>
      </c>
      <c r="IW92" s="112">
        <f t="shared" si="199"/>
        <v>156</v>
      </c>
      <c r="IX92" s="112">
        <f t="shared" si="199"/>
        <v>156</v>
      </c>
      <c r="IY92" s="112">
        <f t="shared" si="199"/>
        <v>156</v>
      </c>
      <c r="IZ92" s="112">
        <f t="shared" si="199"/>
        <v>156</v>
      </c>
      <c r="JA92" s="112">
        <f t="shared" si="199"/>
        <v>156</v>
      </c>
      <c r="JB92" s="112">
        <f t="shared" si="199"/>
        <v>156</v>
      </c>
      <c r="JC92" s="112">
        <f t="shared" si="199"/>
        <v>156</v>
      </c>
      <c r="JD92" s="112">
        <f t="shared" si="199"/>
        <v>156</v>
      </c>
      <c r="JE92" s="112">
        <f t="shared" si="199"/>
        <v>156</v>
      </c>
      <c r="JF92" s="112">
        <f t="shared" si="199"/>
        <v>156</v>
      </c>
      <c r="JG92" s="112">
        <f t="shared" si="199"/>
        <v>156</v>
      </c>
      <c r="JH92" s="112">
        <f t="shared" si="199"/>
        <v>156</v>
      </c>
      <c r="JI92" s="112">
        <f t="shared" si="199"/>
        <v>156</v>
      </c>
      <c r="JJ92" s="112">
        <f t="shared" si="199"/>
        <v>156</v>
      </c>
      <c r="JK92" s="112">
        <f t="shared" si="199"/>
        <v>156</v>
      </c>
      <c r="JL92" s="112">
        <f t="shared" si="199"/>
        <v>156</v>
      </c>
      <c r="JM92" s="112">
        <f t="shared" si="199"/>
        <v>156</v>
      </c>
      <c r="JN92" s="112">
        <f t="shared" si="199"/>
        <v>156</v>
      </c>
      <c r="JO92" s="112">
        <f t="shared" ref="JO92:LZ92" si="200">+$I$92-JO$35</f>
        <v>156</v>
      </c>
      <c r="JP92" s="112">
        <f t="shared" si="200"/>
        <v>156</v>
      </c>
      <c r="JQ92" s="112">
        <f t="shared" si="200"/>
        <v>156</v>
      </c>
      <c r="JR92" s="112">
        <f t="shared" si="200"/>
        <v>156</v>
      </c>
      <c r="JS92" s="112">
        <f t="shared" si="200"/>
        <v>156</v>
      </c>
      <c r="JT92" s="112">
        <f t="shared" si="200"/>
        <v>156</v>
      </c>
      <c r="JU92" s="112">
        <f t="shared" si="200"/>
        <v>156</v>
      </c>
      <c r="JV92" s="112">
        <f t="shared" si="200"/>
        <v>156</v>
      </c>
      <c r="JW92" s="112">
        <f t="shared" si="200"/>
        <v>156</v>
      </c>
      <c r="JX92" s="112">
        <f t="shared" si="200"/>
        <v>156</v>
      </c>
      <c r="JY92" s="112">
        <f t="shared" si="200"/>
        <v>156</v>
      </c>
      <c r="JZ92" s="112">
        <f t="shared" si="200"/>
        <v>156</v>
      </c>
      <c r="KA92" s="112">
        <f t="shared" si="200"/>
        <v>156</v>
      </c>
      <c r="KB92" s="112">
        <f t="shared" si="200"/>
        <v>156</v>
      </c>
      <c r="KC92" s="112">
        <f t="shared" si="200"/>
        <v>156</v>
      </c>
      <c r="KD92" s="112">
        <f t="shared" si="200"/>
        <v>156</v>
      </c>
      <c r="KE92" s="112">
        <f t="shared" si="200"/>
        <v>156</v>
      </c>
      <c r="KF92" s="112">
        <f t="shared" si="200"/>
        <v>156</v>
      </c>
      <c r="KG92" s="112">
        <f t="shared" si="200"/>
        <v>156</v>
      </c>
      <c r="KH92" s="112">
        <f t="shared" si="200"/>
        <v>156</v>
      </c>
      <c r="KI92" s="112">
        <f t="shared" si="200"/>
        <v>156</v>
      </c>
      <c r="KJ92" s="112">
        <f t="shared" si="200"/>
        <v>156</v>
      </c>
      <c r="KK92" s="112">
        <f t="shared" si="200"/>
        <v>156</v>
      </c>
      <c r="KL92" s="112">
        <f t="shared" si="200"/>
        <v>156</v>
      </c>
      <c r="KM92" s="112">
        <f t="shared" si="200"/>
        <v>156</v>
      </c>
      <c r="KN92" s="112">
        <f t="shared" si="200"/>
        <v>156</v>
      </c>
      <c r="KO92" s="112">
        <f t="shared" si="200"/>
        <v>156</v>
      </c>
      <c r="KP92" s="112">
        <f t="shared" si="200"/>
        <v>156</v>
      </c>
      <c r="KQ92" s="112">
        <f t="shared" si="200"/>
        <v>156</v>
      </c>
      <c r="KR92" s="112">
        <f t="shared" si="200"/>
        <v>156</v>
      </c>
      <c r="KS92" s="112">
        <f t="shared" si="200"/>
        <v>156</v>
      </c>
      <c r="KT92" s="112">
        <f t="shared" si="200"/>
        <v>156</v>
      </c>
      <c r="KU92" s="112">
        <f t="shared" si="200"/>
        <v>156</v>
      </c>
      <c r="KV92" s="112">
        <f t="shared" si="200"/>
        <v>156</v>
      </c>
      <c r="KW92" s="112">
        <f t="shared" si="200"/>
        <v>156</v>
      </c>
      <c r="KX92" s="112">
        <f t="shared" si="200"/>
        <v>156</v>
      </c>
      <c r="KY92" s="112">
        <f t="shared" si="200"/>
        <v>156</v>
      </c>
      <c r="KZ92" s="112">
        <f t="shared" si="200"/>
        <v>156</v>
      </c>
      <c r="LA92" s="112">
        <f t="shared" si="200"/>
        <v>156</v>
      </c>
      <c r="LB92" s="112">
        <f t="shared" si="200"/>
        <v>156</v>
      </c>
      <c r="LC92" s="112">
        <f t="shared" si="200"/>
        <v>156</v>
      </c>
      <c r="LD92" s="112">
        <f t="shared" si="200"/>
        <v>156</v>
      </c>
      <c r="LE92" s="112">
        <f t="shared" si="200"/>
        <v>156</v>
      </c>
      <c r="LF92" s="112">
        <f t="shared" si="200"/>
        <v>156</v>
      </c>
      <c r="LG92" s="112">
        <f t="shared" si="200"/>
        <v>156</v>
      </c>
      <c r="LH92" s="112">
        <f t="shared" si="200"/>
        <v>156</v>
      </c>
      <c r="LI92" s="112">
        <f t="shared" si="200"/>
        <v>156</v>
      </c>
      <c r="LJ92" s="112">
        <f t="shared" si="200"/>
        <v>156</v>
      </c>
      <c r="LK92" s="112">
        <f t="shared" si="200"/>
        <v>156</v>
      </c>
      <c r="LL92" s="112">
        <f t="shared" si="200"/>
        <v>156</v>
      </c>
      <c r="LM92" s="112">
        <f t="shared" si="200"/>
        <v>156</v>
      </c>
      <c r="LN92" s="112">
        <f t="shared" si="200"/>
        <v>156</v>
      </c>
      <c r="LO92" s="112">
        <f t="shared" si="200"/>
        <v>156</v>
      </c>
      <c r="LP92" s="112">
        <f t="shared" si="200"/>
        <v>156</v>
      </c>
      <c r="LQ92" s="112">
        <f t="shared" si="200"/>
        <v>156</v>
      </c>
      <c r="LR92" s="112">
        <f t="shared" si="200"/>
        <v>156</v>
      </c>
      <c r="LS92" s="112">
        <f t="shared" si="200"/>
        <v>156</v>
      </c>
      <c r="LT92" s="112">
        <f t="shared" si="200"/>
        <v>156</v>
      </c>
      <c r="LU92" s="112">
        <f t="shared" si="200"/>
        <v>156</v>
      </c>
      <c r="LV92" s="112">
        <f t="shared" si="200"/>
        <v>156</v>
      </c>
      <c r="LW92" s="112">
        <f t="shared" si="200"/>
        <v>156</v>
      </c>
      <c r="LX92" s="112">
        <f t="shared" si="200"/>
        <v>156</v>
      </c>
      <c r="LY92" s="112">
        <f t="shared" si="200"/>
        <v>156</v>
      </c>
      <c r="LZ92" s="112">
        <f t="shared" si="200"/>
        <v>156</v>
      </c>
      <c r="MA92" s="112">
        <f t="shared" ref="MA92:NT92" si="201">+$I$92-MA$35</f>
        <v>156</v>
      </c>
      <c r="MB92" s="112">
        <f t="shared" si="201"/>
        <v>156</v>
      </c>
      <c r="MC92" s="112">
        <f t="shared" si="201"/>
        <v>156</v>
      </c>
      <c r="MD92" s="112">
        <f t="shared" si="201"/>
        <v>156</v>
      </c>
      <c r="ME92" s="112">
        <f t="shared" si="201"/>
        <v>156</v>
      </c>
      <c r="MF92" s="112">
        <f t="shared" si="201"/>
        <v>156</v>
      </c>
      <c r="MG92" s="112">
        <f t="shared" si="201"/>
        <v>156</v>
      </c>
      <c r="MH92" s="112">
        <f t="shared" si="201"/>
        <v>156</v>
      </c>
      <c r="MI92" s="112">
        <f t="shared" si="201"/>
        <v>156</v>
      </c>
      <c r="MJ92" s="112">
        <f t="shared" si="201"/>
        <v>156</v>
      </c>
      <c r="MK92" s="112">
        <f t="shared" si="201"/>
        <v>156</v>
      </c>
      <c r="ML92" s="112">
        <f t="shared" si="201"/>
        <v>156</v>
      </c>
      <c r="MM92" s="112">
        <f t="shared" si="201"/>
        <v>156</v>
      </c>
      <c r="MN92" s="112">
        <f t="shared" si="201"/>
        <v>156</v>
      </c>
      <c r="MO92" s="112">
        <f t="shared" si="201"/>
        <v>156</v>
      </c>
      <c r="MP92" s="112">
        <f t="shared" si="201"/>
        <v>156</v>
      </c>
      <c r="MQ92" s="112">
        <f t="shared" si="201"/>
        <v>156</v>
      </c>
      <c r="MR92" s="112">
        <f t="shared" si="201"/>
        <v>156</v>
      </c>
      <c r="MS92" s="112">
        <f t="shared" si="201"/>
        <v>156</v>
      </c>
      <c r="MT92" s="112">
        <f t="shared" si="201"/>
        <v>156</v>
      </c>
      <c r="MU92" s="112">
        <f t="shared" si="201"/>
        <v>156</v>
      </c>
      <c r="MV92" s="112">
        <f t="shared" si="201"/>
        <v>156</v>
      </c>
      <c r="MW92" s="112">
        <f t="shared" si="201"/>
        <v>156</v>
      </c>
      <c r="MX92" s="112">
        <f t="shared" si="201"/>
        <v>156</v>
      </c>
      <c r="MY92" s="112">
        <f t="shared" si="201"/>
        <v>156</v>
      </c>
      <c r="MZ92" s="112">
        <f t="shared" si="201"/>
        <v>156</v>
      </c>
      <c r="NA92" s="112">
        <f t="shared" si="201"/>
        <v>156</v>
      </c>
      <c r="NB92" s="112">
        <f t="shared" si="201"/>
        <v>156</v>
      </c>
      <c r="NC92" s="112">
        <f t="shared" si="201"/>
        <v>156</v>
      </c>
      <c r="ND92" s="112">
        <f t="shared" si="201"/>
        <v>156</v>
      </c>
      <c r="NE92" s="112">
        <f t="shared" si="201"/>
        <v>156</v>
      </c>
      <c r="NF92" s="112">
        <f t="shared" si="201"/>
        <v>156</v>
      </c>
      <c r="NG92" s="112">
        <f t="shared" si="201"/>
        <v>156</v>
      </c>
      <c r="NH92" s="112">
        <f t="shared" si="201"/>
        <v>156</v>
      </c>
      <c r="NI92" s="112">
        <f t="shared" si="201"/>
        <v>156</v>
      </c>
      <c r="NJ92" s="112">
        <f t="shared" si="201"/>
        <v>156</v>
      </c>
      <c r="NK92" s="112">
        <f t="shared" si="201"/>
        <v>156</v>
      </c>
      <c r="NL92" s="112">
        <f t="shared" si="201"/>
        <v>156</v>
      </c>
      <c r="NM92" s="112">
        <f t="shared" si="201"/>
        <v>156</v>
      </c>
      <c r="NN92" s="112">
        <f t="shared" si="201"/>
        <v>156</v>
      </c>
      <c r="NO92" s="112">
        <f t="shared" si="201"/>
        <v>156</v>
      </c>
      <c r="NP92" s="112">
        <f t="shared" si="201"/>
        <v>156</v>
      </c>
      <c r="NQ92" s="112">
        <f t="shared" si="201"/>
        <v>156</v>
      </c>
      <c r="NR92" s="112">
        <f t="shared" si="201"/>
        <v>156</v>
      </c>
      <c r="NS92" s="112">
        <f t="shared" si="201"/>
        <v>156</v>
      </c>
      <c r="NT92" s="113">
        <f t="shared" si="201"/>
        <v>156</v>
      </c>
    </row>
    <row r="93" spans="1:384" x14ac:dyDescent="0.6">
      <c r="A93" s="141" t="s">
        <v>71</v>
      </c>
      <c r="B93" s="301"/>
      <c r="C93" s="322"/>
      <c r="D93" s="52" t="s">
        <v>16</v>
      </c>
      <c r="E93" s="47">
        <v>17</v>
      </c>
      <c r="F93" s="294"/>
      <c r="G93" s="47">
        <v>24</v>
      </c>
      <c r="H93" s="46">
        <v>666</v>
      </c>
      <c r="I93" s="6">
        <v>840</v>
      </c>
      <c r="J93" s="32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4">
        <v>672</v>
      </c>
      <c r="Q93" s="9">
        <v>168</v>
      </c>
      <c r="R93" s="7"/>
      <c r="S93" s="36">
        <f t="shared" ref="S93:CD93" si="202">+$I$93-S$36</f>
        <v>529</v>
      </c>
      <c r="T93" s="37">
        <f t="shared" si="202"/>
        <v>529</v>
      </c>
      <c r="U93" s="37">
        <f t="shared" si="202"/>
        <v>535</v>
      </c>
      <c r="V93" s="37">
        <f t="shared" si="202"/>
        <v>508</v>
      </c>
      <c r="W93" s="37">
        <f t="shared" si="202"/>
        <v>510</v>
      </c>
      <c r="X93" s="37">
        <f t="shared" si="202"/>
        <v>523</v>
      </c>
      <c r="Y93" s="37">
        <f t="shared" si="202"/>
        <v>527</v>
      </c>
      <c r="Z93" s="37">
        <f t="shared" si="202"/>
        <v>527</v>
      </c>
      <c r="AA93" s="37">
        <f t="shared" si="202"/>
        <v>524</v>
      </c>
      <c r="AB93" s="37">
        <f t="shared" si="202"/>
        <v>512</v>
      </c>
      <c r="AC93" s="37">
        <f t="shared" si="202"/>
        <v>520</v>
      </c>
      <c r="AD93" s="37">
        <f t="shared" si="202"/>
        <v>519</v>
      </c>
      <c r="AE93" s="37">
        <f t="shared" si="202"/>
        <v>526</v>
      </c>
      <c r="AF93" s="37">
        <f t="shared" si="202"/>
        <v>527</v>
      </c>
      <c r="AG93" s="37">
        <f t="shared" si="202"/>
        <v>527</v>
      </c>
      <c r="AH93" s="37">
        <f t="shared" si="202"/>
        <v>548</v>
      </c>
      <c r="AI93" s="37">
        <f t="shared" si="202"/>
        <v>538</v>
      </c>
      <c r="AJ93" s="37">
        <f t="shared" si="202"/>
        <v>532</v>
      </c>
      <c r="AK93" s="37">
        <f t="shared" si="202"/>
        <v>520</v>
      </c>
      <c r="AL93" s="37">
        <f t="shared" si="202"/>
        <v>530</v>
      </c>
      <c r="AM93" s="37">
        <f t="shared" si="202"/>
        <v>532</v>
      </c>
      <c r="AN93" s="37">
        <f t="shared" si="202"/>
        <v>532</v>
      </c>
      <c r="AO93" s="37">
        <f t="shared" si="202"/>
        <v>532</v>
      </c>
      <c r="AP93" s="37">
        <f t="shared" si="202"/>
        <v>532</v>
      </c>
      <c r="AQ93" s="37">
        <f t="shared" si="202"/>
        <v>545</v>
      </c>
      <c r="AR93" s="37">
        <f t="shared" si="202"/>
        <v>545</v>
      </c>
      <c r="AS93" s="37">
        <f t="shared" si="202"/>
        <v>549</v>
      </c>
      <c r="AT93" s="37">
        <f t="shared" si="202"/>
        <v>552</v>
      </c>
      <c r="AU93" s="37">
        <f t="shared" si="202"/>
        <v>552</v>
      </c>
      <c r="AV93" s="37">
        <f t="shared" si="202"/>
        <v>552</v>
      </c>
      <c r="AW93" s="37">
        <f t="shared" si="202"/>
        <v>518</v>
      </c>
      <c r="AX93" s="37">
        <f t="shared" si="202"/>
        <v>472</v>
      </c>
      <c r="AY93" s="37">
        <f t="shared" si="202"/>
        <v>473</v>
      </c>
      <c r="AZ93" s="37">
        <f t="shared" si="202"/>
        <v>479</v>
      </c>
      <c r="BA93" s="37">
        <f t="shared" si="202"/>
        <v>484</v>
      </c>
      <c r="BB93" s="37">
        <f t="shared" si="202"/>
        <v>484</v>
      </c>
      <c r="BC93" s="37">
        <f t="shared" si="202"/>
        <v>485</v>
      </c>
      <c r="BD93" s="37">
        <f t="shared" si="202"/>
        <v>427</v>
      </c>
      <c r="BE93" s="37">
        <f t="shared" si="202"/>
        <v>368</v>
      </c>
      <c r="BF93" s="37">
        <f t="shared" si="202"/>
        <v>363</v>
      </c>
      <c r="BG93" s="37">
        <f t="shared" si="202"/>
        <v>364</v>
      </c>
      <c r="BH93" s="37">
        <f t="shared" si="202"/>
        <v>364</v>
      </c>
      <c r="BI93" s="37">
        <f t="shared" si="202"/>
        <v>364</v>
      </c>
      <c r="BJ93" s="37">
        <f t="shared" si="202"/>
        <v>370</v>
      </c>
      <c r="BK93" s="37">
        <f t="shared" si="202"/>
        <v>382</v>
      </c>
      <c r="BL93" s="37">
        <f t="shared" si="202"/>
        <v>346</v>
      </c>
      <c r="BM93" s="37">
        <f t="shared" si="202"/>
        <v>345</v>
      </c>
      <c r="BN93" s="37">
        <f t="shared" si="202"/>
        <v>327</v>
      </c>
      <c r="BO93" s="37">
        <f t="shared" si="202"/>
        <v>335</v>
      </c>
      <c r="BP93" s="37">
        <f t="shared" si="202"/>
        <v>335</v>
      </c>
      <c r="BQ93" s="37">
        <f t="shared" si="202"/>
        <v>335</v>
      </c>
      <c r="BR93" s="37">
        <f t="shared" si="202"/>
        <v>321</v>
      </c>
      <c r="BS93" s="37">
        <f t="shared" si="202"/>
        <v>318</v>
      </c>
      <c r="BT93" s="37">
        <f t="shared" si="202"/>
        <v>328</v>
      </c>
      <c r="BU93" s="37">
        <f t="shared" si="202"/>
        <v>345</v>
      </c>
      <c r="BV93" s="37">
        <f t="shared" si="202"/>
        <v>353</v>
      </c>
      <c r="BW93" s="37">
        <f t="shared" si="202"/>
        <v>353</v>
      </c>
      <c r="BX93" s="37">
        <f t="shared" si="202"/>
        <v>357</v>
      </c>
      <c r="BY93" s="37">
        <f t="shared" si="202"/>
        <v>359</v>
      </c>
      <c r="BZ93" s="37">
        <f t="shared" si="202"/>
        <v>367</v>
      </c>
      <c r="CA93" s="37">
        <f t="shared" si="202"/>
        <v>371</v>
      </c>
      <c r="CB93" s="37">
        <f t="shared" si="202"/>
        <v>377</v>
      </c>
      <c r="CC93" s="37">
        <f t="shared" si="202"/>
        <v>385</v>
      </c>
      <c r="CD93" s="37">
        <f t="shared" si="202"/>
        <v>385</v>
      </c>
      <c r="CE93" s="37">
        <f t="shared" ref="CE93:EP93" si="203">+$I$93-CE$36</f>
        <v>392</v>
      </c>
      <c r="CF93" s="37">
        <f t="shared" si="203"/>
        <v>387</v>
      </c>
      <c r="CG93" s="37">
        <f t="shared" si="203"/>
        <v>404</v>
      </c>
      <c r="CH93" s="37">
        <f t="shared" si="203"/>
        <v>415</v>
      </c>
      <c r="CI93" s="37">
        <f t="shared" si="203"/>
        <v>418</v>
      </c>
      <c r="CJ93" s="37">
        <f t="shared" si="203"/>
        <v>428</v>
      </c>
      <c r="CK93" s="37">
        <f t="shared" si="203"/>
        <v>428</v>
      </c>
      <c r="CL93" s="37">
        <f t="shared" si="203"/>
        <v>408</v>
      </c>
      <c r="CM93" s="37">
        <f t="shared" si="203"/>
        <v>403</v>
      </c>
      <c r="CN93" s="37">
        <f t="shared" si="203"/>
        <v>406</v>
      </c>
      <c r="CO93" s="37">
        <f t="shared" si="203"/>
        <v>406</v>
      </c>
      <c r="CP93" s="37">
        <f t="shared" si="203"/>
        <v>417</v>
      </c>
      <c r="CQ93" s="37">
        <f t="shared" si="203"/>
        <v>425</v>
      </c>
      <c r="CR93" s="37">
        <f t="shared" si="203"/>
        <v>425</v>
      </c>
      <c r="CS93" s="37">
        <f t="shared" si="203"/>
        <v>445</v>
      </c>
      <c r="CT93" s="37">
        <f t="shared" si="203"/>
        <v>421</v>
      </c>
      <c r="CU93" s="37">
        <f t="shared" si="203"/>
        <v>412</v>
      </c>
      <c r="CV93" s="37">
        <f t="shared" si="203"/>
        <v>410</v>
      </c>
      <c r="CW93" s="37">
        <f t="shared" si="203"/>
        <v>411</v>
      </c>
      <c r="CX93" s="37">
        <f t="shared" si="203"/>
        <v>419</v>
      </c>
      <c r="CY93" s="37">
        <f t="shared" si="203"/>
        <v>419</v>
      </c>
      <c r="CZ93" s="37">
        <f t="shared" si="203"/>
        <v>420</v>
      </c>
      <c r="DA93" s="37">
        <f t="shared" si="203"/>
        <v>422</v>
      </c>
      <c r="DB93" s="37">
        <f t="shared" si="203"/>
        <v>435</v>
      </c>
      <c r="DC93" s="37">
        <f t="shared" si="203"/>
        <v>432</v>
      </c>
      <c r="DD93" s="37">
        <f t="shared" si="203"/>
        <v>437</v>
      </c>
      <c r="DE93" s="37">
        <f t="shared" si="203"/>
        <v>452</v>
      </c>
      <c r="DF93" s="37">
        <f t="shared" si="203"/>
        <v>452</v>
      </c>
      <c r="DG93" s="37">
        <f t="shared" si="203"/>
        <v>469</v>
      </c>
      <c r="DH93" s="37">
        <f t="shared" si="203"/>
        <v>461</v>
      </c>
      <c r="DI93" s="37">
        <f t="shared" si="203"/>
        <v>462</v>
      </c>
      <c r="DJ93" s="37">
        <f t="shared" si="203"/>
        <v>460</v>
      </c>
      <c r="DK93" s="37">
        <f t="shared" si="203"/>
        <v>472</v>
      </c>
      <c r="DL93" s="37">
        <f t="shared" si="203"/>
        <v>482</v>
      </c>
      <c r="DM93" s="37">
        <f t="shared" si="203"/>
        <v>482</v>
      </c>
      <c r="DN93" s="37">
        <f t="shared" si="203"/>
        <v>471</v>
      </c>
      <c r="DO93" s="37">
        <f t="shared" si="203"/>
        <v>469</v>
      </c>
      <c r="DP93" s="37">
        <f t="shared" si="203"/>
        <v>480</v>
      </c>
      <c r="DQ93" s="37">
        <f t="shared" si="203"/>
        <v>470</v>
      </c>
      <c r="DR93" s="37">
        <f t="shared" si="203"/>
        <v>476</v>
      </c>
      <c r="DS93" s="37">
        <f t="shared" si="203"/>
        <v>483</v>
      </c>
      <c r="DT93" s="37">
        <f t="shared" si="203"/>
        <v>483</v>
      </c>
      <c r="DU93" s="37">
        <f t="shared" si="203"/>
        <v>474</v>
      </c>
      <c r="DV93" s="37">
        <f t="shared" si="203"/>
        <v>481</v>
      </c>
      <c r="DW93" s="37">
        <f t="shared" si="203"/>
        <v>471</v>
      </c>
      <c r="DX93" s="37">
        <f t="shared" si="203"/>
        <v>470</v>
      </c>
      <c r="DY93" s="37">
        <f t="shared" si="203"/>
        <v>481</v>
      </c>
      <c r="DZ93" s="37">
        <f t="shared" si="203"/>
        <v>492</v>
      </c>
      <c r="EA93" s="37">
        <f t="shared" si="203"/>
        <v>492</v>
      </c>
      <c r="EB93" s="37">
        <f t="shared" si="203"/>
        <v>506</v>
      </c>
      <c r="EC93" s="37">
        <f t="shared" si="203"/>
        <v>504</v>
      </c>
      <c r="ED93" s="37">
        <f t="shared" si="203"/>
        <v>489</v>
      </c>
      <c r="EE93" s="37">
        <f t="shared" si="203"/>
        <v>476</v>
      </c>
      <c r="EF93" s="37">
        <f t="shared" si="203"/>
        <v>474</v>
      </c>
      <c r="EG93" s="37">
        <f t="shared" si="203"/>
        <v>480</v>
      </c>
      <c r="EH93" s="37">
        <f t="shared" si="203"/>
        <v>480</v>
      </c>
      <c r="EI93" s="37">
        <f t="shared" si="203"/>
        <v>459</v>
      </c>
      <c r="EJ93" s="37">
        <f t="shared" si="203"/>
        <v>439</v>
      </c>
      <c r="EK93" s="37">
        <f t="shared" si="203"/>
        <v>449</v>
      </c>
      <c r="EL93" s="37">
        <f t="shared" si="203"/>
        <v>431</v>
      </c>
      <c r="EM93" s="37">
        <f t="shared" si="203"/>
        <v>442</v>
      </c>
      <c r="EN93" s="37">
        <f t="shared" si="203"/>
        <v>450</v>
      </c>
      <c r="EO93" s="37">
        <f t="shared" si="203"/>
        <v>450</v>
      </c>
      <c r="EP93" s="37">
        <f t="shared" si="203"/>
        <v>484</v>
      </c>
      <c r="EQ93" s="37">
        <f t="shared" ref="EQ93:HB93" si="204">+$I$93-EQ$36</f>
        <v>486</v>
      </c>
      <c r="ER93" s="37">
        <f t="shared" si="204"/>
        <v>466</v>
      </c>
      <c r="ES93" s="37">
        <f t="shared" si="204"/>
        <v>466</v>
      </c>
      <c r="ET93" s="37">
        <f t="shared" si="204"/>
        <v>451</v>
      </c>
      <c r="EU93" s="37">
        <f t="shared" si="204"/>
        <v>454</v>
      </c>
      <c r="EV93" s="37">
        <f t="shared" si="204"/>
        <v>454</v>
      </c>
      <c r="EW93" s="37">
        <f t="shared" si="204"/>
        <v>458</v>
      </c>
      <c r="EX93" s="37">
        <f t="shared" si="204"/>
        <v>439</v>
      </c>
      <c r="EY93" s="37">
        <f t="shared" si="204"/>
        <v>427</v>
      </c>
      <c r="EZ93" s="37">
        <f t="shared" si="204"/>
        <v>434</v>
      </c>
      <c r="FA93" s="37">
        <f t="shared" si="204"/>
        <v>422</v>
      </c>
      <c r="FB93" s="37">
        <f t="shared" si="204"/>
        <v>433</v>
      </c>
      <c r="FC93" s="37">
        <f t="shared" si="204"/>
        <v>433</v>
      </c>
      <c r="FD93" s="37">
        <f t="shared" si="204"/>
        <v>416</v>
      </c>
      <c r="FE93" s="37">
        <f t="shared" si="204"/>
        <v>390</v>
      </c>
      <c r="FF93" s="37">
        <f t="shared" si="204"/>
        <v>394</v>
      </c>
      <c r="FG93" s="37">
        <f t="shared" si="204"/>
        <v>404</v>
      </c>
      <c r="FH93" s="37">
        <f t="shared" si="204"/>
        <v>409</v>
      </c>
      <c r="FI93" s="37">
        <f t="shared" si="204"/>
        <v>419</v>
      </c>
      <c r="FJ93" s="37">
        <f t="shared" si="204"/>
        <v>419</v>
      </c>
      <c r="FK93" s="37">
        <f t="shared" si="204"/>
        <v>414</v>
      </c>
      <c r="FL93" s="37">
        <f t="shared" si="204"/>
        <v>375</v>
      </c>
      <c r="FM93" s="37">
        <f t="shared" si="204"/>
        <v>383</v>
      </c>
      <c r="FN93" s="37">
        <f t="shared" si="204"/>
        <v>401</v>
      </c>
      <c r="FO93" s="37">
        <f t="shared" si="204"/>
        <v>418</v>
      </c>
      <c r="FP93" s="37">
        <f t="shared" si="204"/>
        <v>412</v>
      </c>
      <c r="FQ93" s="37">
        <f t="shared" si="204"/>
        <v>412</v>
      </c>
      <c r="FR93" s="37">
        <f t="shared" si="204"/>
        <v>392</v>
      </c>
      <c r="FS93" s="37">
        <f t="shared" si="204"/>
        <v>408</v>
      </c>
      <c r="FT93" s="37">
        <f t="shared" si="204"/>
        <v>418</v>
      </c>
      <c r="FU93" s="37">
        <f t="shared" si="204"/>
        <v>419</v>
      </c>
      <c r="FV93" s="37">
        <f t="shared" si="204"/>
        <v>437</v>
      </c>
      <c r="FW93" s="37">
        <f t="shared" si="204"/>
        <v>440</v>
      </c>
      <c r="FX93" s="37">
        <f t="shared" si="204"/>
        <v>440</v>
      </c>
      <c r="FY93" s="37">
        <f t="shared" si="204"/>
        <v>454</v>
      </c>
      <c r="FZ93" s="37">
        <f t="shared" si="204"/>
        <v>446</v>
      </c>
      <c r="GA93" s="37">
        <f t="shared" si="204"/>
        <v>443</v>
      </c>
      <c r="GB93" s="37">
        <f t="shared" si="204"/>
        <v>440</v>
      </c>
      <c r="GC93" s="37">
        <f t="shared" si="204"/>
        <v>415</v>
      </c>
      <c r="GD93" s="37">
        <f t="shared" si="204"/>
        <v>418</v>
      </c>
      <c r="GE93" s="37">
        <f t="shared" si="204"/>
        <v>418</v>
      </c>
      <c r="GF93" s="37">
        <f t="shared" si="204"/>
        <v>417</v>
      </c>
      <c r="GG93" s="37">
        <f t="shared" si="204"/>
        <v>412</v>
      </c>
      <c r="GH93" s="37">
        <f t="shared" si="204"/>
        <v>413</v>
      </c>
      <c r="GI93" s="37">
        <f t="shared" si="204"/>
        <v>414</v>
      </c>
      <c r="GJ93" s="37">
        <f t="shared" si="204"/>
        <v>412</v>
      </c>
      <c r="GK93" s="37">
        <f t="shared" si="204"/>
        <v>415</v>
      </c>
      <c r="GL93" s="37">
        <f t="shared" si="204"/>
        <v>415</v>
      </c>
      <c r="GM93" s="37">
        <f t="shared" si="204"/>
        <v>426</v>
      </c>
      <c r="GN93" s="37">
        <f t="shared" si="204"/>
        <v>414</v>
      </c>
      <c r="GO93" s="37">
        <f t="shared" si="204"/>
        <v>409</v>
      </c>
      <c r="GP93" s="37">
        <f t="shared" si="204"/>
        <v>401</v>
      </c>
      <c r="GQ93" s="37">
        <f t="shared" si="204"/>
        <v>412</v>
      </c>
      <c r="GR93" s="37">
        <f t="shared" si="204"/>
        <v>410</v>
      </c>
      <c r="GS93" s="37">
        <f t="shared" si="204"/>
        <v>410</v>
      </c>
      <c r="GT93" s="37">
        <f t="shared" si="204"/>
        <v>421</v>
      </c>
      <c r="GU93" s="37">
        <f t="shared" si="204"/>
        <v>410</v>
      </c>
      <c r="GV93" s="37">
        <f t="shared" si="204"/>
        <v>361</v>
      </c>
      <c r="GW93" s="37">
        <f t="shared" si="204"/>
        <v>353</v>
      </c>
      <c r="GX93" s="37">
        <f t="shared" si="204"/>
        <v>362</v>
      </c>
      <c r="GY93" s="37">
        <f t="shared" si="204"/>
        <v>369</v>
      </c>
      <c r="GZ93" s="37">
        <f t="shared" si="204"/>
        <v>369</v>
      </c>
      <c r="HA93" s="37">
        <f t="shared" si="204"/>
        <v>366</v>
      </c>
      <c r="HB93" s="37">
        <f t="shared" si="204"/>
        <v>349</v>
      </c>
      <c r="HC93" s="37">
        <f t="shared" ref="HC93:JN93" si="205">+$I$93-HC$36</f>
        <v>346</v>
      </c>
      <c r="HD93" s="37">
        <f t="shared" si="205"/>
        <v>346</v>
      </c>
      <c r="HE93" s="37">
        <f t="shared" si="205"/>
        <v>361</v>
      </c>
      <c r="HF93" s="37">
        <f t="shared" si="205"/>
        <v>366</v>
      </c>
      <c r="HG93" s="37">
        <f t="shared" si="205"/>
        <v>366</v>
      </c>
      <c r="HH93" s="37">
        <f t="shared" si="205"/>
        <v>343</v>
      </c>
      <c r="HI93" s="37">
        <f t="shared" si="205"/>
        <v>324</v>
      </c>
      <c r="HJ93" s="37">
        <f t="shared" si="205"/>
        <v>275</v>
      </c>
      <c r="HK93" s="37">
        <f t="shared" si="205"/>
        <v>261</v>
      </c>
      <c r="HL93" s="37">
        <f t="shared" si="205"/>
        <v>266</v>
      </c>
      <c r="HM93" s="37">
        <f t="shared" si="205"/>
        <v>266</v>
      </c>
      <c r="HN93" s="37">
        <f t="shared" si="205"/>
        <v>266</v>
      </c>
      <c r="HO93" s="37">
        <f t="shared" si="205"/>
        <v>248</v>
      </c>
      <c r="HP93" s="37">
        <f t="shared" si="205"/>
        <v>245</v>
      </c>
      <c r="HQ93" s="37">
        <f t="shared" si="205"/>
        <v>247</v>
      </c>
      <c r="HR93" s="37">
        <f t="shared" si="205"/>
        <v>235</v>
      </c>
      <c r="HS93" s="37">
        <f t="shared" si="205"/>
        <v>232</v>
      </c>
      <c r="HT93" s="37">
        <f t="shared" si="205"/>
        <v>239</v>
      </c>
      <c r="HU93" s="37">
        <f t="shared" si="205"/>
        <v>239</v>
      </c>
      <c r="HV93" s="37">
        <f t="shared" si="205"/>
        <v>241</v>
      </c>
      <c r="HW93" s="37">
        <f t="shared" si="205"/>
        <v>229</v>
      </c>
      <c r="HX93" s="37">
        <f t="shared" si="205"/>
        <v>182</v>
      </c>
      <c r="HY93" s="37">
        <f t="shared" si="205"/>
        <v>136</v>
      </c>
      <c r="HZ93" s="37">
        <f t="shared" si="205"/>
        <v>144</v>
      </c>
      <c r="IA93" s="37">
        <f t="shared" si="205"/>
        <v>151</v>
      </c>
      <c r="IB93" s="37">
        <f t="shared" si="205"/>
        <v>151</v>
      </c>
      <c r="IC93" s="37">
        <f t="shared" si="205"/>
        <v>147</v>
      </c>
      <c r="ID93" s="37">
        <f t="shared" si="205"/>
        <v>139</v>
      </c>
      <c r="IE93" s="37">
        <f t="shared" si="205"/>
        <v>142</v>
      </c>
      <c r="IF93" s="37">
        <f t="shared" si="205"/>
        <v>138</v>
      </c>
      <c r="IG93" s="37">
        <f t="shared" si="205"/>
        <v>144</v>
      </c>
      <c r="IH93" s="37">
        <f t="shared" si="205"/>
        <v>145</v>
      </c>
      <c r="II93" s="37">
        <f t="shared" si="205"/>
        <v>145</v>
      </c>
      <c r="IJ93" s="37">
        <f t="shared" si="205"/>
        <v>149</v>
      </c>
      <c r="IK93" s="37">
        <f t="shared" si="205"/>
        <v>133</v>
      </c>
      <c r="IL93" s="37">
        <f t="shared" si="205"/>
        <v>840</v>
      </c>
      <c r="IM93" s="37">
        <f t="shared" si="205"/>
        <v>840</v>
      </c>
      <c r="IN93" s="37">
        <f t="shared" si="205"/>
        <v>840</v>
      </c>
      <c r="IO93" s="37">
        <f t="shared" si="205"/>
        <v>840</v>
      </c>
      <c r="IP93" s="37">
        <f t="shared" si="205"/>
        <v>840</v>
      </c>
      <c r="IQ93" s="37">
        <f t="shared" si="205"/>
        <v>840</v>
      </c>
      <c r="IR93" s="37">
        <f t="shared" si="205"/>
        <v>840</v>
      </c>
      <c r="IS93" s="37">
        <f t="shared" si="205"/>
        <v>840</v>
      </c>
      <c r="IT93" s="37">
        <f t="shared" si="205"/>
        <v>840</v>
      </c>
      <c r="IU93" s="37">
        <f t="shared" si="205"/>
        <v>840</v>
      </c>
      <c r="IV93" s="37">
        <f t="shared" si="205"/>
        <v>840</v>
      </c>
      <c r="IW93" s="37">
        <f t="shared" si="205"/>
        <v>840</v>
      </c>
      <c r="IX93" s="37">
        <f t="shared" si="205"/>
        <v>840</v>
      </c>
      <c r="IY93" s="37">
        <f t="shared" si="205"/>
        <v>840</v>
      </c>
      <c r="IZ93" s="37">
        <f t="shared" si="205"/>
        <v>840</v>
      </c>
      <c r="JA93" s="37">
        <f t="shared" si="205"/>
        <v>840</v>
      </c>
      <c r="JB93" s="37">
        <f t="shared" si="205"/>
        <v>840</v>
      </c>
      <c r="JC93" s="37">
        <f t="shared" si="205"/>
        <v>840</v>
      </c>
      <c r="JD93" s="37">
        <f t="shared" si="205"/>
        <v>840</v>
      </c>
      <c r="JE93" s="37">
        <f t="shared" si="205"/>
        <v>840</v>
      </c>
      <c r="JF93" s="37">
        <f t="shared" si="205"/>
        <v>840</v>
      </c>
      <c r="JG93" s="37">
        <f t="shared" si="205"/>
        <v>840</v>
      </c>
      <c r="JH93" s="37">
        <f t="shared" si="205"/>
        <v>840</v>
      </c>
      <c r="JI93" s="37">
        <f t="shared" si="205"/>
        <v>840</v>
      </c>
      <c r="JJ93" s="37">
        <f t="shared" si="205"/>
        <v>840</v>
      </c>
      <c r="JK93" s="37">
        <f t="shared" si="205"/>
        <v>840</v>
      </c>
      <c r="JL93" s="37">
        <f t="shared" si="205"/>
        <v>840</v>
      </c>
      <c r="JM93" s="37">
        <f t="shared" si="205"/>
        <v>840</v>
      </c>
      <c r="JN93" s="37">
        <f t="shared" si="205"/>
        <v>840</v>
      </c>
      <c r="JO93" s="37">
        <f t="shared" ref="JO93:LZ93" si="206">+$I$93-JO$36</f>
        <v>840</v>
      </c>
      <c r="JP93" s="37">
        <f t="shared" si="206"/>
        <v>840</v>
      </c>
      <c r="JQ93" s="37">
        <f t="shared" si="206"/>
        <v>840</v>
      </c>
      <c r="JR93" s="37">
        <f t="shared" si="206"/>
        <v>840</v>
      </c>
      <c r="JS93" s="37">
        <f t="shared" si="206"/>
        <v>840</v>
      </c>
      <c r="JT93" s="37">
        <f t="shared" si="206"/>
        <v>840</v>
      </c>
      <c r="JU93" s="37">
        <f t="shared" si="206"/>
        <v>840</v>
      </c>
      <c r="JV93" s="37">
        <f t="shared" si="206"/>
        <v>840</v>
      </c>
      <c r="JW93" s="37">
        <f t="shared" si="206"/>
        <v>840</v>
      </c>
      <c r="JX93" s="37">
        <f t="shared" si="206"/>
        <v>840</v>
      </c>
      <c r="JY93" s="37">
        <f t="shared" si="206"/>
        <v>840</v>
      </c>
      <c r="JZ93" s="37">
        <f t="shared" si="206"/>
        <v>840</v>
      </c>
      <c r="KA93" s="37">
        <f t="shared" si="206"/>
        <v>840</v>
      </c>
      <c r="KB93" s="37">
        <f t="shared" si="206"/>
        <v>840</v>
      </c>
      <c r="KC93" s="37">
        <f t="shared" si="206"/>
        <v>840</v>
      </c>
      <c r="KD93" s="37">
        <f t="shared" si="206"/>
        <v>840</v>
      </c>
      <c r="KE93" s="37">
        <f t="shared" si="206"/>
        <v>840</v>
      </c>
      <c r="KF93" s="37">
        <f t="shared" si="206"/>
        <v>840</v>
      </c>
      <c r="KG93" s="37">
        <f t="shared" si="206"/>
        <v>840</v>
      </c>
      <c r="KH93" s="37">
        <f t="shared" si="206"/>
        <v>840</v>
      </c>
      <c r="KI93" s="37">
        <f t="shared" si="206"/>
        <v>840</v>
      </c>
      <c r="KJ93" s="37">
        <f t="shared" si="206"/>
        <v>840</v>
      </c>
      <c r="KK93" s="37">
        <f t="shared" si="206"/>
        <v>840</v>
      </c>
      <c r="KL93" s="37">
        <f t="shared" si="206"/>
        <v>840</v>
      </c>
      <c r="KM93" s="37">
        <f t="shared" si="206"/>
        <v>840</v>
      </c>
      <c r="KN93" s="37">
        <f t="shared" si="206"/>
        <v>840</v>
      </c>
      <c r="KO93" s="37">
        <f t="shared" si="206"/>
        <v>840</v>
      </c>
      <c r="KP93" s="37">
        <f t="shared" si="206"/>
        <v>840</v>
      </c>
      <c r="KQ93" s="37">
        <f t="shared" si="206"/>
        <v>840</v>
      </c>
      <c r="KR93" s="37">
        <f t="shared" si="206"/>
        <v>840</v>
      </c>
      <c r="KS93" s="37">
        <f t="shared" si="206"/>
        <v>840</v>
      </c>
      <c r="KT93" s="37">
        <f t="shared" si="206"/>
        <v>840</v>
      </c>
      <c r="KU93" s="37">
        <f t="shared" si="206"/>
        <v>840</v>
      </c>
      <c r="KV93" s="37">
        <f t="shared" si="206"/>
        <v>840</v>
      </c>
      <c r="KW93" s="37">
        <f t="shared" si="206"/>
        <v>840</v>
      </c>
      <c r="KX93" s="37">
        <f t="shared" si="206"/>
        <v>840</v>
      </c>
      <c r="KY93" s="37">
        <f t="shared" si="206"/>
        <v>840</v>
      </c>
      <c r="KZ93" s="37">
        <f t="shared" si="206"/>
        <v>840</v>
      </c>
      <c r="LA93" s="37">
        <f t="shared" si="206"/>
        <v>840</v>
      </c>
      <c r="LB93" s="37">
        <f t="shared" si="206"/>
        <v>840</v>
      </c>
      <c r="LC93" s="37">
        <f t="shared" si="206"/>
        <v>840</v>
      </c>
      <c r="LD93" s="37">
        <f t="shared" si="206"/>
        <v>840</v>
      </c>
      <c r="LE93" s="37">
        <f t="shared" si="206"/>
        <v>840</v>
      </c>
      <c r="LF93" s="37">
        <f t="shared" si="206"/>
        <v>840</v>
      </c>
      <c r="LG93" s="37">
        <f t="shared" si="206"/>
        <v>840</v>
      </c>
      <c r="LH93" s="37">
        <f t="shared" si="206"/>
        <v>840</v>
      </c>
      <c r="LI93" s="37">
        <f t="shared" si="206"/>
        <v>840</v>
      </c>
      <c r="LJ93" s="37">
        <f t="shared" si="206"/>
        <v>840</v>
      </c>
      <c r="LK93" s="37">
        <f t="shared" si="206"/>
        <v>840</v>
      </c>
      <c r="LL93" s="37">
        <f t="shared" si="206"/>
        <v>840</v>
      </c>
      <c r="LM93" s="37">
        <f t="shared" si="206"/>
        <v>840</v>
      </c>
      <c r="LN93" s="37">
        <f t="shared" si="206"/>
        <v>840</v>
      </c>
      <c r="LO93" s="37">
        <f t="shared" si="206"/>
        <v>840</v>
      </c>
      <c r="LP93" s="37">
        <f t="shared" si="206"/>
        <v>840</v>
      </c>
      <c r="LQ93" s="37">
        <f t="shared" si="206"/>
        <v>840</v>
      </c>
      <c r="LR93" s="37">
        <f t="shared" si="206"/>
        <v>840</v>
      </c>
      <c r="LS93" s="37">
        <f t="shared" si="206"/>
        <v>840</v>
      </c>
      <c r="LT93" s="37">
        <f t="shared" si="206"/>
        <v>840</v>
      </c>
      <c r="LU93" s="37">
        <f t="shared" si="206"/>
        <v>840</v>
      </c>
      <c r="LV93" s="37">
        <f t="shared" si="206"/>
        <v>840</v>
      </c>
      <c r="LW93" s="37">
        <f t="shared" si="206"/>
        <v>840</v>
      </c>
      <c r="LX93" s="37">
        <f t="shared" si="206"/>
        <v>840</v>
      </c>
      <c r="LY93" s="37">
        <f t="shared" si="206"/>
        <v>840</v>
      </c>
      <c r="LZ93" s="37">
        <f t="shared" si="206"/>
        <v>840</v>
      </c>
      <c r="MA93" s="37">
        <f t="shared" ref="MA93:NT93" si="207">+$I$93-MA$36</f>
        <v>840</v>
      </c>
      <c r="MB93" s="37">
        <f t="shared" si="207"/>
        <v>840</v>
      </c>
      <c r="MC93" s="37">
        <f t="shared" si="207"/>
        <v>840</v>
      </c>
      <c r="MD93" s="37">
        <f t="shared" si="207"/>
        <v>840</v>
      </c>
      <c r="ME93" s="37">
        <f t="shared" si="207"/>
        <v>840</v>
      </c>
      <c r="MF93" s="37">
        <f t="shared" si="207"/>
        <v>840</v>
      </c>
      <c r="MG93" s="37">
        <f t="shared" si="207"/>
        <v>840</v>
      </c>
      <c r="MH93" s="37">
        <f t="shared" si="207"/>
        <v>840</v>
      </c>
      <c r="MI93" s="37">
        <f t="shared" si="207"/>
        <v>840</v>
      </c>
      <c r="MJ93" s="37">
        <f t="shared" si="207"/>
        <v>840</v>
      </c>
      <c r="MK93" s="37">
        <f t="shared" si="207"/>
        <v>840</v>
      </c>
      <c r="ML93" s="37">
        <f t="shared" si="207"/>
        <v>840</v>
      </c>
      <c r="MM93" s="37">
        <f t="shared" si="207"/>
        <v>840</v>
      </c>
      <c r="MN93" s="37">
        <f t="shared" si="207"/>
        <v>840</v>
      </c>
      <c r="MO93" s="37">
        <f t="shared" si="207"/>
        <v>840</v>
      </c>
      <c r="MP93" s="37">
        <f t="shared" si="207"/>
        <v>840</v>
      </c>
      <c r="MQ93" s="37">
        <f t="shared" si="207"/>
        <v>840</v>
      </c>
      <c r="MR93" s="37">
        <f t="shared" si="207"/>
        <v>840</v>
      </c>
      <c r="MS93" s="37">
        <f t="shared" si="207"/>
        <v>840</v>
      </c>
      <c r="MT93" s="37">
        <f t="shared" si="207"/>
        <v>840</v>
      </c>
      <c r="MU93" s="37">
        <f t="shared" si="207"/>
        <v>840</v>
      </c>
      <c r="MV93" s="37">
        <f t="shared" si="207"/>
        <v>840</v>
      </c>
      <c r="MW93" s="37">
        <f t="shared" si="207"/>
        <v>840</v>
      </c>
      <c r="MX93" s="37">
        <f t="shared" si="207"/>
        <v>840</v>
      </c>
      <c r="MY93" s="37">
        <f t="shared" si="207"/>
        <v>840</v>
      </c>
      <c r="MZ93" s="37">
        <f t="shared" si="207"/>
        <v>840</v>
      </c>
      <c r="NA93" s="37">
        <f t="shared" si="207"/>
        <v>840</v>
      </c>
      <c r="NB93" s="37">
        <f t="shared" si="207"/>
        <v>840</v>
      </c>
      <c r="NC93" s="37">
        <f t="shared" si="207"/>
        <v>840</v>
      </c>
      <c r="ND93" s="37">
        <f t="shared" si="207"/>
        <v>840</v>
      </c>
      <c r="NE93" s="37">
        <f t="shared" si="207"/>
        <v>840</v>
      </c>
      <c r="NF93" s="37">
        <f t="shared" si="207"/>
        <v>840</v>
      </c>
      <c r="NG93" s="37">
        <f t="shared" si="207"/>
        <v>840</v>
      </c>
      <c r="NH93" s="37">
        <f t="shared" si="207"/>
        <v>840</v>
      </c>
      <c r="NI93" s="37">
        <f t="shared" si="207"/>
        <v>840</v>
      </c>
      <c r="NJ93" s="37">
        <f t="shared" si="207"/>
        <v>840</v>
      </c>
      <c r="NK93" s="37">
        <f t="shared" si="207"/>
        <v>840</v>
      </c>
      <c r="NL93" s="37">
        <f t="shared" si="207"/>
        <v>840</v>
      </c>
      <c r="NM93" s="37">
        <f t="shared" si="207"/>
        <v>840</v>
      </c>
      <c r="NN93" s="37">
        <f t="shared" si="207"/>
        <v>840</v>
      </c>
      <c r="NO93" s="37">
        <f t="shared" si="207"/>
        <v>840</v>
      </c>
      <c r="NP93" s="37">
        <f t="shared" si="207"/>
        <v>840</v>
      </c>
      <c r="NQ93" s="37">
        <f t="shared" si="207"/>
        <v>840</v>
      </c>
      <c r="NR93" s="37">
        <f t="shared" si="207"/>
        <v>840</v>
      </c>
      <c r="NS93" s="37">
        <f t="shared" si="207"/>
        <v>840</v>
      </c>
      <c r="NT93" s="38">
        <f t="shared" si="207"/>
        <v>840</v>
      </c>
    </row>
    <row r="94" spans="1:384" x14ac:dyDescent="0.6">
      <c r="A94" s="141" t="s">
        <v>71</v>
      </c>
      <c r="B94" s="301"/>
      <c r="C94" s="322"/>
      <c r="D94" s="52" t="s">
        <v>17</v>
      </c>
      <c r="E94" s="47">
        <v>16</v>
      </c>
      <c r="F94" s="294"/>
      <c r="G94" s="47" t="s">
        <v>48</v>
      </c>
      <c r="H94" s="46">
        <v>666</v>
      </c>
      <c r="I94" s="6">
        <v>865</v>
      </c>
      <c r="J94" s="32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4">
        <v>765</v>
      </c>
      <c r="Q94" s="9">
        <v>99</v>
      </c>
      <c r="R94" s="7"/>
      <c r="S94" s="36">
        <f t="shared" ref="S94:CD94" si="208">+$I$94-S$37</f>
        <v>556</v>
      </c>
      <c r="T94" s="37">
        <f t="shared" si="208"/>
        <v>556</v>
      </c>
      <c r="U94" s="37">
        <f t="shared" si="208"/>
        <v>557</v>
      </c>
      <c r="V94" s="37">
        <f t="shared" si="208"/>
        <v>549</v>
      </c>
      <c r="W94" s="37">
        <f t="shared" si="208"/>
        <v>535</v>
      </c>
      <c r="X94" s="37">
        <f t="shared" si="208"/>
        <v>542</v>
      </c>
      <c r="Y94" s="37">
        <f t="shared" si="208"/>
        <v>553</v>
      </c>
      <c r="Z94" s="37">
        <f t="shared" si="208"/>
        <v>553</v>
      </c>
      <c r="AA94" s="37">
        <f t="shared" si="208"/>
        <v>556</v>
      </c>
      <c r="AB94" s="37">
        <f t="shared" si="208"/>
        <v>548</v>
      </c>
      <c r="AC94" s="37">
        <f t="shared" si="208"/>
        <v>553</v>
      </c>
      <c r="AD94" s="37">
        <f t="shared" si="208"/>
        <v>544</v>
      </c>
      <c r="AE94" s="37">
        <f t="shared" si="208"/>
        <v>498</v>
      </c>
      <c r="AF94" s="37">
        <f t="shared" si="208"/>
        <v>505</v>
      </c>
      <c r="AG94" s="37">
        <f t="shared" si="208"/>
        <v>505</v>
      </c>
      <c r="AH94" s="37">
        <f t="shared" si="208"/>
        <v>504</v>
      </c>
      <c r="AI94" s="37">
        <f t="shared" si="208"/>
        <v>501</v>
      </c>
      <c r="AJ94" s="37">
        <f t="shared" si="208"/>
        <v>483</v>
      </c>
      <c r="AK94" s="37">
        <f t="shared" si="208"/>
        <v>483</v>
      </c>
      <c r="AL94" s="37">
        <f t="shared" si="208"/>
        <v>492</v>
      </c>
      <c r="AM94" s="37">
        <f t="shared" si="208"/>
        <v>517</v>
      </c>
      <c r="AN94" s="37">
        <f t="shared" si="208"/>
        <v>517</v>
      </c>
      <c r="AO94" s="37">
        <f t="shared" si="208"/>
        <v>530</v>
      </c>
      <c r="AP94" s="37">
        <f t="shared" si="208"/>
        <v>530</v>
      </c>
      <c r="AQ94" s="37">
        <f t="shared" si="208"/>
        <v>538</v>
      </c>
      <c r="AR94" s="37">
        <f t="shared" si="208"/>
        <v>538</v>
      </c>
      <c r="AS94" s="37">
        <f t="shared" si="208"/>
        <v>530</v>
      </c>
      <c r="AT94" s="37">
        <f t="shared" si="208"/>
        <v>541</v>
      </c>
      <c r="AU94" s="37">
        <f t="shared" si="208"/>
        <v>541</v>
      </c>
      <c r="AV94" s="37">
        <f t="shared" si="208"/>
        <v>542</v>
      </c>
      <c r="AW94" s="37">
        <f t="shared" si="208"/>
        <v>510</v>
      </c>
      <c r="AX94" s="37">
        <f t="shared" si="208"/>
        <v>517</v>
      </c>
      <c r="AY94" s="37">
        <f t="shared" si="208"/>
        <v>511</v>
      </c>
      <c r="AZ94" s="37">
        <f t="shared" si="208"/>
        <v>525</v>
      </c>
      <c r="BA94" s="37">
        <f t="shared" si="208"/>
        <v>528</v>
      </c>
      <c r="BB94" s="37">
        <f t="shared" si="208"/>
        <v>528</v>
      </c>
      <c r="BC94" s="37">
        <f t="shared" si="208"/>
        <v>516</v>
      </c>
      <c r="BD94" s="37">
        <f t="shared" si="208"/>
        <v>509</v>
      </c>
      <c r="BE94" s="37">
        <f t="shared" si="208"/>
        <v>487</v>
      </c>
      <c r="BF94" s="37">
        <f t="shared" si="208"/>
        <v>490</v>
      </c>
      <c r="BG94" s="37">
        <f t="shared" si="208"/>
        <v>502</v>
      </c>
      <c r="BH94" s="37">
        <f t="shared" si="208"/>
        <v>502</v>
      </c>
      <c r="BI94" s="37">
        <f t="shared" si="208"/>
        <v>502</v>
      </c>
      <c r="BJ94" s="37">
        <f t="shared" si="208"/>
        <v>511</v>
      </c>
      <c r="BK94" s="37">
        <f t="shared" si="208"/>
        <v>516</v>
      </c>
      <c r="BL94" s="37">
        <f t="shared" si="208"/>
        <v>513</v>
      </c>
      <c r="BM94" s="37">
        <f t="shared" si="208"/>
        <v>506</v>
      </c>
      <c r="BN94" s="37">
        <f t="shared" si="208"/>
        <v>501</v>
      </c>
      <c r="BO94" s="37">
        <f t="shared" si="208"/>
        <v>513</v>
      </c>
      <c r="BP94" s="37">
        <f t="shared" si="208"/>
        <v>513</v>
      </c>
      <c r="BQ94" s="37">
        <f t="shared" si="208"/>
        <v>513</v>
      </c>
      <c r="BR94" s="37">
        <f t="shared" si="208"/>
        <v>489</v>
      </c>
      <c r="BS94" s="37">
        <f t="shared" si="208"/>
        <v>482</v>
      </c>
      <c r="BT94" s="37">
        <f t="shared" si="208"/>
        <v>482</v>
      </c>
      <c r="BU94" s="37">
        <f t="shared" si="208"/>
        <v>502</v>
      </c>
      <c r="BV94" s="37">
        <f t="shared" si="208"/>
        <v>502</v>
      </c>
      <c r="BW94" s="37">
        <f t="shared" si="208"/>
        <v>502</v>
      </c>
      <c r="BX94" s="37">
        <f t="shared" si="208"/>
        <v>514</v>
      </c>
      <c r="BY94" s="37">
        <f t="shared" si="208"/>
        <v>511</v>
      </c>
      <c r="BZ94" s="37">
        <f t="shared" si="208"/>
        <v>526</v>
      </c>
      <c r="CA94" s="37">
        <f t="shared" si="208"/>
        <v>526</v>
      </c>
      <c r="CB94" s="37">
        <f t="shared" si="208"/>
        <v>544</v>
      </c>
      <c r="CC94" s="37">
        <f t="shared" si="208"/>
        <v>547</v>
      </c>
      <c r="CD94" s="37">
        <f t="shared" si="208"/>
        <v>547</v>
      </c>
      <c r="CE94" s="37">
        <f t="shared" ref="CE94:EP94" si="209">+$I$94-CE$37</f>
        <v>543</v>
      </c>
      <c r="CF94" s="37">
        <f t="shared" si="209"/>
        <v>542</v>
      </c>
      <c r="CG94" s="37">
        <f t="shared" si="209"/>
        <v>553</v>
      </c>
      <c r="CH94" s="37">
        <f t="shared" si="209"/>
        <v>557</v>
      </c>
      <c r="CI94" s="37">
        <f t="shared" si="209"/>
        <v>567</v>
      </c>
      <c r="CJ94" s="37">
        <f t="shared" si="209"/>
        <v>577</v>
      </c>
      <c r="CK94" s="37">
        <f t="shared" si="209"/>
        <v>577</v>
      </c>
      <c r="CL94" s="37">
        <f t="shared" si="209"/>
        <v>533</v>
      </c>
      <c r="CM94" s="37">
        <f t="shared" si="209"/>
        <v>529</v>
      </c>
      <c r="CN94" s="37">
        <f t="shared" si="209"/>
        <v>538</v>
      </c>
      <c r="CO94" s="37">
        <f t="shared" si="209"/>
        <v>539</v>
      </c>
      <c r="CP94" s="37">
        <f t="shared" si="209"/>
        <v>538</v>
      </c>
      <c r="CQ94" s="37">
        <f t="shared" si="209"/>
        <v>541</v>
      </c>
      <c r="CR94" s="37">
        <f t="shared" si="209"/>
        <v>541</v>
      </c>
      <c r="CS94" s="37">
        <f t="shared" si="209"/>
        <v>547</v>
      </c>
      <c r="CT94" s="37">
        <f t="shared" si="209"/>
        <v>537</v>
      </c>
      <c r="CU94" s="37">
        <f t="shared" si="209"/>
        <v>547</v>
      </c>
      <c r="CV94" s="37">
        <f t="shared" si="209"/>
        <v>544</v>
      </c>
      <c r="CW94" s="37">
        <f t="shared" si="209"/>
        <v>564</v>
      </c>
      <c r="CX94" s="37">
        <f t="shared" si="209"/>
        <v>572</v>
      </c>
      <c r="CY94" s="37">
        <f t="shared" si="209"/>
        <v>572</v>
      </c>
      <c r="CZ94" s="37">
        <f t="shared" si="209"/>
        <v>573</v>
      </c>
      <c r="DA94" s="37">
        <f t="shared" si="209"/>
        <v>558</v>
      </c>
      <c r="DB94" s="37">
        <f t="shared" si="209"/>
        <v>566</v>
      </c>
      <c r="DC94" s="37">
        <f t="shared" si="209"/>
        <v>566</v>
      </c>
      <c r="DD94" s="37">
        <f t="shared" si="209"/>
        <v>586</v>
      </c>
      <c r="DE94" s="37">
        <f t="shared" si="209"/>
        <v>588</v>
      </c>
      <c r="DF94" s="37">
        <f t="shared" si="209"/>
        <v>588</v>
      </c>
      <c r="DG94" s="37">
        <f t="shared" si="209"/>
        <v>586</v>
      </c>
      <c r="DH94" s="37">
        <f t="shared" si="209"/>
        <v>574</v>
      </c>
      <c r="DI94" s="37">
        <f t="shared" si="209"/>
        <v>578</v>
      </c>
      <c r="DJ94" s="37">
        <f t="shared" si="209"/>
        <v>580</v>
      </c>
      <c r="DK94" s="37">
        <f t="shared" si="209"/>
        <v>581</v>
      </c>
      <c r="DL94" s="37">
        <f t="shared" si="209"/>
        <v>584</v>
      </c>
      <c r="DM94" s="37">
        <f t="shared" si="209"/>
        <v>584</v>
      </c>
      <c r="DN94" s="37">
        <f t="shared" si="209"/>
        <v>587</v>
      </c>
      <c r="DO94" s="37">
        <f t="shared" si="209"/>
        <v>576</v>
      </c>
      <c r="DP94" s="37">
        <f t="shared" si="209"/>
        <v>585</v>
      </c>
      <c r="DQ94" s="37">
        <f t="shared" si="209"/>
        <v>565</v>
      </c>
      <c r="DR94" s="37">
        <f t="shared" si="209"/>
        <v>571</v>
      </c>
      <c r="DS94" s="37">
        <f t="shared" si="209"/>
        <v>575</v>
      </c>
      <c r="DT94" s="37">
        <f t="shared" si="209"/>
        <v>575</v>
      </c>
      <c r="DU94" s="37">
        <f t="shared" si="209"/>
        <v>565</v>
      </c>
      <c r="DV94" s="37">
        <f t="shared" si="209"/>
        <v>543</v>
      </c>
      <c r="DW94" s="37">
        <f t="shared" si="209"/>
        <v>541</v>
      </c>
      <c r="DX94" s="37">
        <f t="shared" si="209"/>
        <v>533</v>
      </c>
      <c r="DY94" s="37">
        <f t="shared" si="209"/>
        <v>540</v>
      </c>
      <c r="DZ94" s="37">
        <f t="shared" si="209"/>
        <v>547</v>
      </c>
      <c r="EA94" s="37">
        <f t="shared" si="209"/>
        <v>547</v>
      </c>
      <c r="EB94" s="37">
        <f t="shared" si="209"/>
        <v>561</v>
      </c>
      <c r="EC94" s="37">
        <f t="shared" si="209"/>
        <v>533</v>
      </c>
      <c r="ED94" s="37">
        <f t="shared" si="209"/>
        <v>537</v>
      </c>
      <c r="EE94" s="37">
        <f t="shared" si="209"/>
        <v>537</v>
      </c>
      <c r="EF94" s="37">
        <f t="shared" si="209"/>
        <v>523</v>
      </c>
      <c r="EG94" s="37">
        <f t="shared" si="209"/>
        <v>538</v>
      </c>
      <c r="EH94" s="37">
        <f t="shared" si="209"/>
        <v>538</v>
      </c>
      <c r="EI94" s="37">
        <f t="shared" si="209"/>
        <v>542</v>
      </c>
      <c r="EJ94" s="37">
        <f t="shared" si="209"/>
        <v>543</v>
      </c>
      <c r="EK94" s="37">
        <f t="shared" si="209"/>
        <v>550</v>
      </c>
      <c r="EL94" s="37">
        <f t="shared" si="209"/>
        <v>555</v>
      </c>
      <c r="EM94" s="37">
        <f t="shared" si="209"/>
        <v>579</v>
      </c>
      <c r="EN94" s="37">
        <f t="shared" si="209"/>
        <v>589</v>
      </c>
      <c r="EO94" s="37">
        <f t="shared" si="209"/>
        <v>589</v>
      </c>
      <c r="EP94" s="37">
        <f t="shared" si="209"/>
        <v>596</v>
      </c>
      <c r="EQ94" s="37">
        <f t="shared" ref="EQ94:HB94" si="210">+$I$94-EQ$37</f>
        <v>594</v>
      </c>
      <c r="ER94" s="37">
        <f t="shared" si="210"/>
        <v>586</v>
      </c>
      <c r="ES94" s="37">
        <f t="shared" si="210"/>
        <v>597</v>
      </c>
      <c r="ET94" s="37">
        <f t="shared" si="210"/>
        <v>605</v>
      </c>
      <c r="EU94" s="37">
        <f t="shared" si="210"/>
        <v>604</v>
      </c>
      <c r="EV94" s="37">
        <f t="shared" si="210"/>
        <v>604</v>
      </c>
      <c r="EW94" s="37">
        <f t="shared" si="210"/>
        <v>593</v>
      </c>
      <c r="EX94" s="37">
        <f t="shared" si="210"/>
        <v>588</v>
      </c>
      <c r="EY94" s="37">
        <f t="shared" si="210"/>
        <v>589</v>
      </c>
      <c r="EZ94" s="37">
        <f t="shared" si="210"/>
        <v>592</v>
      </c>
      <c r="FA94" s="37">
        <f t="shared" si="210"/>
        <v>585</v>
      </c>
      <c r="FB94" s="37">
        <f t="shared" si="210"/>
        <v>586</v>
      </c>
      <c r="FC94" s="37">
        <f t="shared" si="210"/>
        <v>586</v>
      </c>
      <c r="FD94" s="37">
        <f t="shared" si="210"/>
        <v>585</v>
      </c>
      <c r="FE94" s="37">
        <f t="shared" si="210"/>
        <v>582</v>
      </c>
      <c r="FF94" s="37">
        <f t="shared" si="210"/>
        <v>598</v>
      </c>
      <c r="FG94" s="37">
        <f t="shared" si="210"/>
        <v>596</v>
      </c>
      <c r="FH94" s="37">
        <f t="shared" si="210"/>
        <v>559</v>
      </c>
      <c r="FI94" s="37">
        <f t="shared" si="210"/>
        <v>566</v>
      </c>
      <c r="FJ94" s="37">
        <f t="shared" si="210"/>
        <v>566</v>
      </c>
      <c r="FK94" s="37">
        <f t="shared" si="210"/>
        <v>562</v>
      </c>
      <c r="FL94" s="37">
        <f t="shared" si="210"/>
        <v>551</v>
      </c>
      <c r="FM94" s="37">
        <f t="shared" si="210"/>
        <v>550</v>
      </c>
      <c r="FN94" s="37">
        <f t="shared" si="210"/>
        <v>569</v>
      </c>
      <c r="FO94" s="37">
        <f t="shared" si="210"/>
        <v>592</v>
      </c>
      <c r="FP94" s="37">
        <f t="shared" si="210"/>
        <v>601</v>
      </c>
      <c r="FQ94" s="37">
        <f t="shared" si="210"/>
        <v>601</v>
      </c>
      <c r="FR94" s="37">
        <f t="shared" si="210"/>
        <v>593</v>
      </c>
      <c r="FS94" s="37">
        <f t="shared" si="210"/>
        <v>596</v>
      </c>
      <c r="FT94" s="37">
        <f t="shared" si="210"/>
        <v>600</v>
      </c>
      <c r="FU94" s="37">
        <f t="shared" si="210"/>
        <v>601</v>
      </c>
      <c r="FV94" s="37">
        <f t="shared" si="210"/>
        <v>588</v>
      </c>
      <c r="FW94" s="37">
        <f t="shared" si="210"/>
        <v>595</v>
      </c>
      <c r="FX94" s="37">
        <f t="shared" si="210"/>
        <v>595</v>
      </c>
      <c r="FY94" s="37">
        <f t="shared" si="210"/>
        <v>597</v>
      </c>
      <c r="FZ94" s="37">
        <f t="shared" si="210"/>
        <v>578</v>
      </c>
      <c r="GA94" s="37">
        <f t="shared" si="210"/>
        <v>581</v>
      </c>
      <c r="GB94" s="37">
        <f t="shared" si="210"/>
        <v>567</v>
      </c>
      <c r="GC94" s="37">
        <f t="shared" si="210"/>
        <v>549</v>
      </c>
      <c r="GD94" s="37">
        <f t="shared" si="210"/>
        <v>557</v>
      </c>
      <c r="GE94" s="37">
        <f t="shared" si="210"/>
        <v>557</v>
      </c>
      <c r="GF94" s="37">
        <f t="shared" si="210"/>
        <v>531</v>
      </c>
      <c r="GG94" s="37">
        <f t="shared" si="210"/>
        <v>528</v>
      </c>
      <c r="GH94" s="37">
        <f t="shared" si="210"/>
        <v>533</v>
      </c>
      <c r="GI94" s="37">
        <f t="shared" si="210"/>
        <v>533</v>
      </c>
      <c r="GJ94" s="37">
        <f t="shared" si="210"/>
        <v>538</v>
      </c>
      <c r="GK94" s="37">
        <f t="shared" si="210"/>
        <v>545</v>
      </c>
      <c r="GL94" s="37">
        <f t="shared" si="210"/>
        <v>545</v>
      </c>
      <c r="GM94" s="37">
        <f t="shared" si="210"/>
        <v>547</v>
      </c>
      <c r="GN94" s="37">
        <f t="shared" si="210"/>
        <v>544</v>
      </c>
      <c r="GO94" s="37">
        <f t="shared" si="210"/>
        <v>480</v>
      </c>
      <c r="GP94" s="37">
        <f t="shared" si="210"/>
        <v>481</v>
      </c>
      <c r="GQ94" s="37">
        <f t="shared" si="210"/>
        <v>500</v>
      </c>
      <c r="GR94" s="37">
        <f t="shared" si="210"/>
        <v>512</v>
      </c>
      <c r="GS94" s="37">
        <f t="shared" si="210"/>
        <v>512</v>
      </c>
      <c r="GT94" s="37">
        <f t="shared" si="210"/>
        <v>516</v>
      </c>
      <c r="GU94" s="37">
        <f t="shared" si="210"/>
        <v>431</v>
      </c>
      <c r="GV94" s="37">
        <f t="shared" si="210"/>
        <v>430</v>
      </c>
      <c r="GW94" s="37">
        <f t="shared" si="210"/>
        <v>429</v>
      </c>
      <c r="GX94" s="37">
        <f t="shared" si="210"/>
        <v>430</v>
      </c>
      <c r="GY94" s="37">
        <f t="shared" si="210"/>
        <v>434</v>
      </c>
      <c r="GZ94" s="37">
        <f t="shared" si="210"/>
        <v>434</v>
      </c>
      <c r="HA94" s="37">
        <f t="shared" si="210"/>
        <v>440</v>
      </c>
      <c r="HB94" s="37">
        <f t="shared" si="210"/>
        <v>440</v>
      </c>
      <c r="HC94" s="37">
        <f t="shared" ref="HC94:JN94" si="211">+$I$94-HC$37</f>
        <v>444</v>
      </c>
      <c r="HD94" s="37">
        <f t="shared" si="211"/>
        <v>431</v>
      </c>
      <c r="HE94" s="37">
        <f t="shared" si="211"/>
        <v>426</v>
      </c>
      <c r="HF94" s="37">
        <f t="shared" si="211"/>
        <v>429</v>
      </c>
      <c r="HG94" s="37">
        <f t="shared" si="211"/>
        <v>429</v>
      </c>
      <c r="HH94" s="37">
        <f t="shared" si="211"/>
        <v>427</v>
      </c>
      <c r="HI94" s="37">
        <f t="shared" si="211"/>
        <v>427</v>
      </c>
      <c r="HJ94" s="37">
        <f t="shared" si="211"/>
        <v>430</v>
      </c>
      <c r="HK94" s="37">
        <f t="shared" si="211"/>
        <v>430</v>
      </c>
      <c r="HL94" s="37">
        <f t="shared" si="211"/>
        <v>431</v>
      </c>
      <c r="HM94" s="37">
        <f t="shared" si="211"/>
        <v>434</v>
      </c>
      <c r="HN94" s="37">
        <f t="shared" si="211"/>
        <v>434</v>
      </c>
      <c r="HO94" s="37">
        <f t="shared" si="211"/>
        <v>431</v>
      </c>
      <c r="HP94" s="37">
        <f t="shared" si="211"/>
        <v>417</v>
      </c>
      <c r="HQ94" s="37">
        <f t="shared" si="211"/>
        <v>318</v>
      </c>
      <c r="HR94" s="37">
        <f t="shared" si="211"/>
        <v>319</v>
      </c>
      <c r="HS94" s="37">
        <f t="shared" si="211"/>
        <v>305</v>
      </c>
      <c r="HT94" s="37">
        <f t="shared" si="211"/>
        <v>311</v>
      </c>
      <c r="HU94" s="37">
        <f t="shared" si="211"/>
        <v>311</v>
      </c>
      <c r="HV94" s="37">
        <f t="shared" si="211"/>
        <v>311</v>
      </c>
      <c r="HW94" s="37">
        <f t="shared" si="211"/>
        <v>287</v>
      </c>
      <c r="HX94" s="37">
        <f t="shared" si="211"/>
        <v>274</v>
      </c>
      <c r="HY94" s="37">
        <f t="shared" si="211"/>
        <v>214</v>
      </c>
      <c r="HZ94" s="37">
        <f t="shared" si="211"/>
        <v>219</v>
      </c>
      <c r="IA94" s="37">
        <f t="shared" si="211"/>
        <v>239</v>
      </c>
      <c r="IB94" s="37">
        <f t="shared" si="211"/>
        <v>239</v>
      </c>
      <c r="IC94" s="37">
        <f t="shared" si="211"/>
        <v>235</v>
      </c>
      <c r="ID94" s="37">
        <f t="shared" si="211"/>
        <v>222</v>
      </c>
      <c r="IE94" s="37">
        <f t="shared" si="211"/>
        <v>226</v>
      </c>
      <c r="IF94" s="37">
        <f t="shared" si="211"/>
        <v>199</v>
      </c>
      <c r="IG94" s="37">
        <f t="shared" si="211"/>
        <v>208</v>
      </c>
      <c r="IH94" s="37">
        <f t="shared" si="211"/>
        <v>216</v>
      </c>
      <c r="II94" s="37">
        <f t="shared" si="211"/>
        <v>216</v>
      </c>
      <c r="IJ94" s="37">
        <f t="shared" si="211"/>
        <v>215</v>
      </c>
      <c r="IK94" s="37">
        <f t="shared" si="211"/>
        <v>212</v>
      </c>
      <c r="IL94" s="37">
        <f t="shared" si="211"/>
        <v>865</v>
      </c>
      <c r="IM94" s="37">
        <f t="shared" si="211"/>
        <v>865</v>
      </c>
      <c r="IN94" s="37">
        <f t="shared" si="211"/>
        <v>865</v>
      </c>
      <c r="IO94" s="37">
        <f t="shared" si="211"/>
        <v>865</v>
      </c>
      <c r="IP94" s="37">
        <f t="shared" si="211"/>
        <v>865</v>
      </c>
      <c r="IQ94" s="37">
        <f t="shared" si="211"/>
        <v>865</v>
      </c>
      <c r="IR94" s="37">
        <f t="shared" si="211"/>
        <v>865</v>
      </c>
      <c r="IS94" s="37">
        <f t="shared" si="211"/>
        <v>865</v>
      </c>
      <c r="IT94" s="37">
        <f t="shared" si="211"/>
        <v>865</v>
      </c>
      <c r="IU94" s="37">
        <f t="shared" si="211"/>
        <v>865</v>
      </c>
      <c r="IV94" s="37">
        <f t="shared" si="211"/>
        <v>865</v>
      </c>
      <c r="IW94" s="37">
        <f t="shared" si="211"/>
        <v>865</v>
      </c>
      <c r="IX94" s="37">
        <f t="shared" si="211"/>
        <v>865</v>
      </c>
      <c r="IY94" s="37">
        <f t="shared" si="211"/>
        <v>865</v>
      </c>
      <c r="IZ94" s="37">
        <f t="shared" si="211"/>
        <v>865</v>
      </c>
      <c r="JA94" s="37">
        <f t="shared" si="211"/>
        <v>865</v>
      </c>
      <c r="JB94" s="37">
        <f t="shared" si="211"/>
        <v>865</v>
      </c>
      <c r="JC94" s="37">
        <f t="shared" si="211"/>
        <v>865</v>
      </c>
      <c r="JD94" s="37">
        <f t="shared" si="211"/>
        <v>865</v>
      </c>
      <c r="JE94" s="37">
        <f t="shared" si="211"/>
        <v>865</v>
      </c>
      <c r="JF94" s="37">
        <f t="shared" si="211"/>
        <v>865</v>
      </c>
      <c r="JG94" s="37">
        <f t="shared" si="211"/>
        <v>865</v>
      </c>
      <c r="JH94" s="37">
        <f t="shared" si="211"/>
        <v>865</v>
      </c>
      <c r="JI94" s="37">
        <f t="shared" si="211"/>
        <v>865</v>
      </c>
      <c r="JJ94" s="37">
        <f t="shared" si="211"/>
        <v>865</v>
      </c>
      <c r="JK94" s="37">
        <f t="shared" si="211"/>
        <v>865</v>
      </c>
      <c r="JL94" s="37">
        <f t="shared" si="211"/>
        <v>865</v>
      </c>
      <c r="JM94" s="37">
        <f t="shared" si="211"/>
        <v>865</v>
      </c>
      <c r="JN94" s="37">
        <f t="shared" si="211"/>
        <v>865</v>
      </c>
      <c r="JO94" s="37">
        <f t="shared" ref="JO94:LZ94" si="212">+$I$94-JO$37</f>
        <v>865</v>
      </c>
      <c r="JP94" s="37">
        <f t="shared" si="212"/>
        <v>865</v>
      </c>
      <c r="JQ94" s="37">
        <f t="shared" si="212"/>
        <v>865</v>
      </c>
      <c r="JR94" s="37">
        <f t="shared" si="212"/>
        <v>865</v>
      </c>
      <c r="JS94" s="37">
        <f t="shared" si="212"/>
        <v>865</v>
      </c>
      <c r="JT94" s="37">
        <f t="shared" si="212"/>
        <v>865</v>
      </c>
      <c r="JU94" s="37">
        <f t="shared" si="212"/>
        <v>865</v>
      </c>
      <c r="JV94" s="37">
        <f t="shared" si="212"/>
        <v>865</v>
      </c>
      <c r="JW94" s="37">
        <f t="shared" si="212"/>
        <v>865</v>
      </c>
      <c r="JX94" s="37">
        <f t="shared" si="212"/>
        <v>865</v>
      </c>
      <c r="JY94" s="37">
        <f t="shared" si="212"/>
        <v>865</v>
      </c>
      <c r="JZ94" s="37">
        <f t="shared" si="212"/>
        <v>865</v>
      </c>
      <c r="KA94" s="37">
        <f t="shared" si="212"/>
        <v>865</v>
      </c>
      <c r="KB94" s="37">
        <f t="shared" si="212"/>
        <v>865</v>
      </c>
      <c r="KC94" s="37">
        <f t="shared" si="212"/>
        <v>865</v>
      </c>
      <c r="KD94" s="37">
        <f t="shared" si="212"/>
        <v>865</v>
      </c>
      <c r="KE94" s="37">
        <f t="shared" si="212"/>
        <v>865</v>
      </c>
      <c r="KF94" s="37">
        <f t="shared" si="212"/>
        <v>865</v>
      </c>
      <c r="KG94" s="37">
        <f t="shared" si="212"/>
        <v>865</v>
      </c>
      <c r="KH94" s="37">
        <f t="shared" si="212"/>
        <v>865</v>
      </c>
      <c r="KI94" s="37">
        <f t="shared" si="212"/>
        <v>865</v>
      </c>
      <c r="KJ94" s="37">
        <f t="shared" si="212"/>
        <v>865</v>
      </c>
      <c r="KK94" s="37">
        <f t="shared" si="212"/>
        <v>865</v>
      </c>
      <c r="KL94" s="37">
        <f t="shared" si="212"/>
        <v>865</v>
      </c>
      <c r="KM94" s="37">
        <f t="shared" si="212"/>
        <v>865</v>
      </c>
      <c r="KN94" s="37">
        <f t="shared" si="212"/>
        <v>865</v>
      </c>
      <c r="KO94" s="37">
        <f t="shared" si="212"/>
        <v>865</v>
      </c>
      <c r="KP94" s="37">
        <f t="shared" si="212"/>
        <v>865</v>
      </c>
      <c r="KQ94" s="37">
        <f t="shared" si="212"/>
        <v>865</v>
      </c>
      <c r="KR94" s="37">
        <f t="shared" si="212"/>
        <v>865</v>
      </c>
      <c r="KS94" s="37">
        <f t="shared" si="212"/>
        <v>865</v>
      </c>
      <c r="KT94" s="37">
        <f t="shared" si="212"/>
        <v>865</v>
      </c>
      <c r="KU94" s="37">
        <f t="shared" si="212"/>
        <v>865</v>
      </c>
      <c r="KV94" s="37">
        <f t="shared" si="212"/>
        <v>865</v>
      </c>
      <c r="KW94" s="37">
        <f t="shared" si="212"/>
        <v>865</v>
      </c>
      <c r="KX94" s="37">
        <f t="shared" si="212"/>
        <v>865</v>
      </c>
      <c r="KY94" s="37">
        <f t="shared" si="212"/>
        <v>865</v>
      </c>
      <c r="KZ94" s="37">
        <f t="shared" si="212"/>
        <v>865</v>
      </c>
      <c r="LA94" s="37">
        <f t="shared" si="212"/>
        <v>865</v>
      </c>
      <c r="LB94" s="37">
        <f t="shared" si="212"/>
        <v>865</v>
      </c>
      <c r="LC94" s="37">
        <f t="shared" si="212"/>
        <v>865</v>
      </c>
      <c r="LD94" s="37">
        <f t="shared" si="212"/>
        <v>865</v>
      </c>
      <c r="LE94" s="37">
        <f t="shared" si="212"/>
        <v>865</v>
      </c>
      <c r="LF94" s="37">
        <f t="shared" si="212"/>
        <v>865</v>
      </c>
      <c r="LG94" s="37">
        <f t="shared" si="212"/>
        <v>865</v>
      </c>
      <c r="LH94" s="37">
        <f t="shared" si="212"/>
        <v>865</v>
      </c>
      <c r="LI94" s="37">
        <f t="shared" si="212"/>
        <v>865</v>
      </c>
      <c r="LJ94" s="37">
        <f t="shared" si="212"/>
        <v>865</v>
      </c>
      <c r="LK94" s="37">
        <f t="shared" si="212"/>
        <v>865</v>
      </c>
      <c r="LL94" s="37">
        <f t="shared" si="212"/>
        <v>865</v>
      </c>
      <c r="LM94" s="37">
        <f t="shared" si="212"/>
        <v>865</v>
      </c>
      <c r="LN94" s="37">
        <f t="shared" si="212"/>
        <v>865</v>
      </c>
      <c r="LO94" s="37">
        <f t="shared" si="212"/>
        <v>865</v>
      </c>
      <c r="LP94" s="37">
        <f t="shared" si="212"/>
        <v>865</v>
      </c>
      <c r="LQ94" s="37">
        <f t="shared" si="212"/>
        <v>865</v>
      </c>
      <c r="LR94" s="37">
        <f t="shared" si="212"/>
        <v>865</v>
      </c>
      <c r="LS94" s="37">
        <f t="shared" si="212"/>
        <v>865</v>
      </c>
      <c r="LT94" s="37">
        <f t="shared" si="212"/>
        <v>865</v>
      </c>
      <c r="LU94" s="37">
        <f t="shared" si="212"/>
        <v>865</v>
      </c>
      <c r="LV94" s="37">
        <f t="shared" si="212"/>
        <v>865</v>
      </c>
      <c r="LW94" s="37">
        <f t="shared" si="212"/>
        <v>865</v>
      </c>
      <c r="LX94" s="37">
        <f t="shared" si="212"/>
        <v>865</v>
      </c>
      <c r="LY94" s="37">
        <f t="shared" si="212"/>
        <v>865</v>
      </c>
      <c r="LZ94" s="37">
        <f t="shared" si="212"/>
        <v>865</v>
      </c>
      <c r="MA94" s="37">
        <f t="shared" ref="MA94:NT94" si="213">+$I$94-MA$37</f>
        <v>865</v>
      </c>
      <c r="MB94" s="37">
        <f t="shared" si="213"/>
        <v>865</v>
      </c>
      <c r="MC94" s="37">
        <f t="shared" si="213"/>
        <v>865</v>
      </c>
      <c r="MD94" s="37">
        <f t="shared" si="213"/>
        <v>865</v>
      </c>
      <c r="ME94" s="37">
        <f t="shared" si="213"/>
        <v>865</v>
      </c>
      <c r="MF94" s="37">
        <f t="shared" si="213"/>
        <v>865</v>
      </c>
      <c r="MG94" s="37">
        <f t="shared" si="213"/>
        <v>865</v>
      </c>
      <c r="MH94" s="37">
        <f t="shared" si="213"/>
        <v>865</v>
      </c>
      <c r="MI94" s="37">
        <f t="shared" si="213"/>
        <v>865</v>
      </c>
      <c r="MJ94" s="37">
        <f t="shared" si="213"/>
        <v>865</v>
      </c>
      <c r="MK94" s="37">
        <f t="shared" si="213"/>
        <v>865</v>
      </c>
      <c r="ML94" s="37">
        <f t="shared" si="213"/>
        <v>865</v>
      </c>
      <c r="MM94" s="37">
        <f t="shared" si="213"/>
        <v>865</v>
      </c>
      <c r="MN94" s="37">
        <f t="shared" si="213"/>
        <v>865</v>
      </c>
      <c r="MO94" s="37">
        <f t="shared" si="213"/>
        <v>865</v>
      </c>
      <c r="MP94" s="37">
        <f t="shared" si="213"/>
        <v>865</v>
      </c>
      <c r="MQ94" s="37">
        <f t="shared" si="213"/>
        <v>865</v>
      </c>
      <c r="MR94" s="37">
        <f t="shared" si="213"/>
        <v>865</v>
      </c>
      <c r="MS94" s="37">
        <f t="shared" si="213"/>
        <v>865</v>
      </c>
      <c r="MT94" s="37">
        <f t="shared" si="213"/>
        <v>865</v>
      </c>
      <c r="MU94" s="37">
        <f t="shared" si="213"/>
        <v>865</v>
      </c>
      <c r="MV94" s="37">
        <f t="shared" si="213"/>
        <v>865</v>
      </c>
      <c r="MW94" s="37">
        <f t="shared" si="213"/>
        <v>865</v>
      </c>
      <c r="MX94" s="37">
        <f t="shared" si="213"/>
        <v>865</v>
      </c>
      <c r="MY94" s="37">
        <f t="shared" si="213"/>
        <v>865</v>
      </c>
      <c r="MZ94" s="37">
        <f t="shared" si="213"/>
        <v>865</v>
      </c>
      <c r="NA94" s="37">
        <f t="shared" si="213"/>
        <v>865</v>
      </c>
      <c r="NB94" s="37">
        <f t="shared" si="213"/>
        <v>865</v>
      </c>
      <c r="NC94" s="37">
        <f t="shared" si="213"/>
        <v>865</v>
      </c>
      <c r="ND94" s="37">
        <f t="shared" si="213"/>
        <v>865</v>
      </c>
      <c r="NE94" s="37">
        <f t="shared" si="213"/>
        <v>865</v>
      </c>
      <c r="NF94" s="37">
        <f t="shared" si="213"/>
        <v>865</v>
      </c>
      <c r="NG94" s="37">
        <f t="shared" si="213"/>
        <v>865</v>
      </c>
      <c r="NH94" s="37">
        <f t="shared" si="213"/>
        <v>865</v>
      </c>
      <c r="NI94" s="37">
        <f t="shared" si="213"/>
        <v>865</v>
      </c>
      <c r="NJ94" s="37">
        <f t="shared" si="213"/>
        <v>865</v>
      </c>
      <c r="NK94" s="37">
        <f t="shared" si="213"/>
        <v>865</v>
      </c>
      <c r="NL94" s="37">
        <f t="shared" si="213"/>
        <v>865</v>
      </c>
      <c r="NM94" s="37">
        <f t="shared" si="213"/>
        <v>865</v>
      </c>
      <c r="NN94" s="37">
        <f t="shared" si="213"/>
        <v>865</v>
      </c>
      <c r="NO94" s="37">
        <f t="shared" si="213"/>
        <v>865</v>
      </c>
      <c r="NP94" s="37">
        <f t="shared" si="213"/>
        <v>865</v>
      </c>
      <c r="NQ94" s="37">
        <f t="shared" si="213"/>
        <v>865</v>
      </c>
      <c r="NR94" s="37">
        <f t="shared" si="213"/>
        <v>865</v>
      </c>
      <c r="NS94" s="37">
        <f t="shared" si="213"/>
        <v>865</v>
      </c>
      <c r="NT94" s="38">
        <f t="shared" si="213"/>
        <v>865</v>
      </c>
    </row>
    <row r="95" spans="1:384" x14ac:dyDescent="0.6">
      <c r="A95" s="141" t="s">
        <v>71</v>
      </c>
      <c r="B95" s="301"/>
      <c r="C95" s="322"/>
      <c r="D95" s="300" t="s">
        <v>18</v>
      </c>
      <c r="E95" s="47">
        <v>12</v>
      </c>
      <c r="F95" s="294"/>
      <c r="G95" s="47" t="s">
        <v>50</v>
      </c>
      <c r="H95" s="46">
        <v>666</v>
      </c>
      <c r="I95" s="6">
        <v>478</v>
      </c>
      <c r="J95" s="32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4">
        <v>442</v>
      </c>
      <c r="Q95" s="9">
        <v>54</v>
      </c>
      <c r="R95" s="7"/>
      <c r="S95" s="36">
        <f t="shared" ref="S95:CD95" si="214">+$I$95-S$38</f>
        <v>250</v>
      </c>
      <c r="T95" s="37">
        <f t="shared" si="214"/>
        <v>250</v>
      </c>
      <c r="U95" s="37">
        <f t="shared" si="214"/>
        <v>248</v>
      </c>
      <c r="V95" s="37">
        <f t="shared" si="214"/>
        <v>246</v>
      </c>
      <c r="W95" s="37">
        <f t="shared" si="214"/>
        <v>247</v>
      </c>
      <c r="X95" s="37">
        <f t="shared" si="214"/>
        <v>251</v>
      </c>
      <c r="Y95" s="37">
        <f t="shared" si="214"/>
        <v>255</v>
      </c>
      <c r="Z95" s="37">
        <f t="shared" si="214"/>
        <v>255</v>
      </c>
      <c r="AA95" s="37">
        <f t="shared" si="214"/>
        <v>258</v>
      </c>
      <c r="AB95" s="37">
        <f t="shared" si="214"/>
        <v>236</v>
      </c>
      <c r="AC95" s="37">
        <f t="shared" si="214"/>
        <v>232</v>
      </c>
      <c r="AD95" s="37">
        <f t="shared" si="214"/>
        <v>230</v>
      </c>
      <c r="AE95" s="37">
        <f t="shared" si="214"/>
        <v>199</v>
      </c>
      <c r="AF95" s="37">
        <f t="shared" si="214"/>
        <v>206</v>
      </c>
      <c r="AG95" s="37">
        <f t="shared" si="214"/>
        <v>206</v>
      </c>
      <c r="AH95" s="37">
        <f t="shared" si="214"/>
        <v>194</v>
      </c>
      <c r="AI95" s="37">
        <f t="shared" si="214"/>
        <v>195</v>
      </c>
      <c r="AJ95" s="37">
        <f t="shared" si="214"/>
        <v>173</v>
      </c>
      <c r="AK95" s="37">
        <f t="shared" si="214"/>
        <v>165</v>
      </c>
      <c r="AL95" s="37">
        <f t="shared" si="214"/>
        <v>171</v>
      </c>
      <c r="AM95" s="37">
        <f t="shared" si="214"/>
        <v>173</v>
      </c>
      <c r="AN95" s="37">
        <f t="shared" si="214"/>
        <v>173</v>
      </c>
      <c r="AO95" s="37">
        <f t="shared" si="214"/>
        <v>152</v>
      </c>
      <c r="AP95" s="37">
        <f t="shared" si="214"/>
        <v>152</v>
      </c>
      <c r="AQ95" s="37">
        <f t="shared" si="214"/>
        <v>128</v>
      </c>
      <c r="AR95" s="37">
        <f t="shared" si="214"/>
        <v>128</v>
      </c>
      <c r="AS95" s="37">
        <f t="shared" si="214"/>
        <v>132</v>
      </c>
      <c r="AT95" s="37">
        <f t="shared" si="214"/>
        <v>146</v>
      </c>
      <c r="AU95" s="37">
        <f t="shared" si="214"/>
        <v>146</v>
      </c>
      <c r="AV95" s="37">
        <f t="shared" si="214"/>
        <v>154</v>
      </c>
      <c r="AW95" s="37">
        <f t="shared" si="214"/>
        <v>150</v>
      </c>
      <c r="AX95" s="37">
        <f t="shared" si="214"/>
        <v>91</v>
      </c>
      <c r="AY95" s="37">
        <f t="shared" si="214"/>
        <v>90</v>
      </c>
      <c r="AZ95" s="37">
        <f t="shared" si="214"/>
        <v>78</v>
      </c>
      <c r="BA95" s="37">
        <f t="shared" si="214"/>
        <v>85</v>
      </c>
      <c r="BB95" s="37">
        <f t="shared" si="214"/>
        <v>85</v>
      </c>
      <c r="BC95" s="37">
        <f t="shared" si="214"/>
        <v>82</v>
      </c>
      <c r="BD95" s="37">
        <f t="shared" si="214"/>
        <v>74</v>
      </c>
      <c r="BE95" s="37">
        <f t="shared" si="214"/>
        <v>44</v>
      </c>
      <c r="BF95" s="37">
        <f t="shared" si="214"/>
        <v>46</v>
      </c>
      <c r="BG95" s="37">
        <f t="shared" si="214"/>
        <v>60</v>
      </c>
      <c r="BH95" s="37">
        <f t="shared" si="214"/>
        <v>60</v>
      </c>
      <c r="BI95" s="37">
        <f t="shared" si="214"/>
        <v>60</v>
      </c>
      <c r="BJ95" s="37">
        <f t="shared" si="214"/>
        <v>65</v>
      </c>
      <c r="BK95" s="37">
        <f t="shared" si="214"/>
        <v>67</v>
      </c>
      <c r="BL95" s="37">
        <f t="shared" si="214"/>
        <v>78</v>
      </c>
      <c r="BM95" s="37">
        <f t="shared" si="214"/>
        <v>80</v>
      </c>
      <c r="BN95" s="37">
        <f t="shared" si="214"/>
        <v>100</v>
      </c>
      <c r="BO95" s="37">
        <f t="shared" si="214"/>
        <v>131</v>
      </c>
      <c r="BP95" s="37">
        <f t="shared" si="214"/>
        <v>131</v>
      </c>
      <c r="BQ95" s="37">
        <f t="shared" si="214"/>
        <v>132</v>
      </c>
      <c r="BR95" s="37">
        <f t="shared" si="214"/>
        <v>87</v>
      </c>
      <c r="BS95" s="37">
        <f t="shared" si="214"/>
        <v>40</v>
      </c>
      <c r="BT95" s="37">
        <f t="shared" si="214"/>
        <v>44</v>
      </c>
      <c r="BU95" s="37">
        <f t="shared" si="214"/>
        <v>47</v>
      </c>
      <c r="BV95" s="37">
        <f t="shared" si="214"/>
        <v>51</v>
      </c>
      <c r="BW95" s="37">
        <f t="shared" si="214"/>
        <v>51</v>
      </c>
      <c r="BX95" s="37">
        <f t="shared" si="214"/>
        <v>56</v>
      </c>
      <c r="BY95" s="37">
        <f t="shared" si="214"/>
        <v>57</v>
      </c>
      <c r="BZ95" s="37">
        <f t="shared" si="214"/>
        <v>65</v>
      </c>
      <c r="CA95" s="37">
        <f t="shared" si="214"/>
        <v>65</v>
      </c>
      <c r="CB95" s="37">
        <f t="shared" si="214"/>
        <v>77</v>
      </c>
      <c r="CC95" s="37">
        <f t="shared" si="214"/>
        <v>86</v>
      </c>
      <c r="CD95" s="37">
        <f t="shared" si="214"/>
        <v>86</v>
      </c>
      <c r="CE95" s="37">
        <f t="shared" ref="CE95:EP95" si="215">+$I$95-CE$38</f>
        <v>94</v>
      </c>
      <c r="CF95" s="37">
        <f t="shared" si="215"/>
        <v>33</v>
      </c>
      <c r="CG95" s="37">
        <f t="shared" si="215"/>
        <v>54</v>
      </c>
      <c r="CH95" s="37">
        <f t="shared" si="215"/>
        <v>69</v>
      </c>
      <c r="CI95" s="37">
        <f t="shared" si="215"/>
        <v>53</v>
      </c>
      <c r="CJ95" s="37">
        <f t="shared" si="215"/>
        <v>61</v>
      </c>
      <c r="CK95" s="37">
        <f t="shared" si="215"/>
        <v>61</v>
      </c>
      <c r="CL95" s="37">
        <f t="shared" si="215"/>
        <v>60</v>
      </c>
      <c r="CM95" s="37">
        <f t="shared" si="215"/>
        <v>60</v>
      </c>
      <c r="CN95" s="37">
        <f t="shared" si="215"/>
        <v>39</v>
      </c>
      <c r="CO95" s="37">
        <f t="shared" si="215"/>
        <v>36</v>
      </c>
      <c r="CP95" s="37">
        <f t="shared" si="215"/>
        <v>28</v>
      </c>
      <c r="CQ95" s="37">
        <f t="shared" si="215"/>
        <v>35</v>
      </c>
      <c r="CR95" s="37">
        <f t="shared" si="215"/>
        <v>35</v>
      </c>
      <c r="CS95" s="37">
        <f t="shared" si="215"/>
        <v>37</v>
      </c>
      <c r="CT95" s="37">
        <f t="shared" si="215"/>
        <v>37</v>
      </c>
      <c r="CU95" s="37">
        <f t="shared" si="215"/>
        <v>51</v>
      </c>
      <c r="CV95" s="37">
        <f t="shared" si="215"/>
        <v>48</v>
      </c>
      <c r="CW95" s="37">
        <f t="shared" si="215"/>
        <v>59</v>
      </c>
      <c r="CX95" s="37">
        <f t="shared" si="215"/>
        <v>63</v>
      </c>
      <c r="CY95" s="37">
        <f t="shared" si="215"/>
        <v>63</v>
      </c>
      <c r="CZ95" s="37">
        <f t="shared" si="215"/>
        <v>64</v>
      </c>
      <c r="DA95" s="37">
        <f t="shared" si="215"/>
        <v>61</v>
      </c>
      <c r="DB95" s="37">
        <f t="shared" si="215"/>
        <v>74</v>
      </c>
      <c r="DC95" s="37">
        <f t="shared" si="215"/>
        <v>53</v>
      </c>
      <c r="DD95" s="37">
        <f t="shared" si="215"/>
        <v>65</v>
      </c>
      <c r="DE95" s="37">
        <f t="shared" si="215"/>
        <v>74</v>
      </c>
      <c r="DF95" s="37">
        <f t="shared" si="215"/>
        <v>74</v>
      </c>
      <c r="DG95" s="37">
        <f t="shared" si="215"/>
        <v>80</v>
      </c>
      <c r="DH95" s="37">
        <f t="shared" si="215"/>
        <v>71</v>
      </c>
      <c r="DI95" s="37">
        <f t="shared" si="215"/>
        <v>88</v>
      </c>
      <c r="DJ95" s="37">
        <f t="shared" si="215"/>
        <v>60</v>
      </c>
      <c r="DK95" s="37">
        <f t="shared" si="215"/>
        <v>81</v>
      </c>
      <c r="DL95" s="37">
        <f t="shared" si="215"/>
        <v>100</v>
      </c>
      <c r="DM95" s="37">
        <f t="shared" si="215"/>
        <v>100</v>
      </c>
      <c r="DN95" s="37">
        <f t="shared" si="215"/>
        <v>88</v>
      </c>
      <c r="DO95" s="37">
        <f t="shared" si="215"/>
        <v>79</v>
      </c>
      <c r="DP95" s="37">
        <f t="shared" si="215"/>
        <v>98</v>
      </c>
      <c r="DQ95" s="37">
        <f t="shared" si="215"/>
        <v>43</v>
      </c>
      <c r="DR95" s="37">
        <f t="shared" si="215"/>
        <v>36</v>
      </c>
      <c r="DS95" s="37">
        <f t="shared" si="215"/>
        <v>46</v>
      </c>
      <c r="DT95" s="37">
        <f t="shared" si="215"/>
        <v>46</v>
      </c>
      <c r="DU95" s="37">
        <f t="shared" si="215"/>
        <v>58</v>
      </c>
      <c r="DV95" s="37">
        <f t="shared" si="215"/>
        <v>47</v>
      </c>
      <c r="DW95" s="37">
        <f t="shared" si="215"/>
        <v>52</v>
      </c>
      <c r="DX95" s="37">
        <f t="shared" si="215"/>
        <v>52</v>
      </c>
      <c r="DY95" s="37">
        <f t="shared" si="215"/>
        <v>61</v>
      </c>
      <c r="DZ95" s="37">
        <f t="shared" si="215"/>
        <v>79</v>
      </c>
      <c r="EA95" s="37">
        <f t="shared" si="215"/>
        <v>79</v>
      </c>
      <c r="EB95" s="37">
        <f t="shared" si="215"/>
        <v>105</v>
      </c>
      <c r="EC95" s="37">
        <f t="shared" si="215"/>
        <v>91</v>
      </c>
      <c r="ED95" s="37">
        <f t="shared" si="215"/>
        <v>83</v>
      </c>
      <c r="EE95" s="37">
        <f t="shared" si="215"/>
        <v>83</v>
      </c>
      <c r="EF95" s="37">
        <f t="shared" si="215"/>
        <v>59</v>
      </c>
      <c r="EG95" s="37">
        <f t="shared" si="215"/>
        <v>82</v>
      </c>
      <c r="EH95" s="37">
        <f t="shared" si="215"/>
        <v>82</v>
      </c>
      <c r="EI95" s="37">
        <f t="shared" si="215"/>
        <v>91</v>
      </c>
      <c r="EJ95" s="37">
        <f t="shared" si="215"/>
        <v>79</v>
      </c>
      <c r="EK95" s="37">
        <f t="shared" si="215"/>
        <v>100</v>
      </c>
      <c r="EL95" s="37">
        <f t="shared" si="215"/>
        <v>99</v>
      </c>
      <c r="EM95" s="37">
        <f t="shared" si="215"/>
        <v>121</v>
      </c>
      <c r="EN95" s="37">
        <f t="shared" si="215"/>
        <v>139</v>
      </c>
      <c r="EO95" s="37">
        <f t="shared" si="215"/>
        <v>139</v>
      </c>
      <c r="EP95" s="37">
        <f t="shared" si="215"/>
        <v>151</v>
      </c>
      <c r="EQ95" s="37">
        <f t="shared" ref="EQ95:HB95" si="216">+$I$95-EQ$38</f>
        <v>157</v>
      </c>
      <c r="ER95" s="37">
        <f t="shared" si="216"/>
        <v>147</v>
      </c>
      <c r="ES95" s="37">
        <f t="shared" si="216"/>
        <v>122</v>
      </c>
      <c r="ET95" s="37">
        <f t="shared" si="216"/>
        <v>109</v>
      </c>
      <c r="EU95" s="37">
        <f t="shared" si="216"/>
        <v>121</v>
      </c>
      <c r="EV95" s="37">
        <f t="shared" si="216"/>
        <v>121</v>
      </c>
      <c r="EW95" s="37">
        <f t="shared" si="216"/>
        <v>116</v>
      </c>
      <c r="EX95" s="37">
        <f t="shared" si="216"/>
        <v>102</v>
      </c>
      <c r="EY95" s="37">
        <f t="shared" si="216"/>
        <v>123</v>
      </c>
      <c r="EZ95" s="37">
        <f t="shared" si="216"/>
        <v>113</v>
      </c>
      <c r="FA95" s="37">
        <f t="shared" si="216"/>
        <v>134</v>
      </c>
      <c r="FB95" s="37">
        <f t="shared" si="216"/>
        <v>148</v>
      </c>
      <c r="FC95" s="37">
        <f t="shared" si="216"/>
        <v>148</v>
      </c>
      <c r="FD95" s="37">
        <f t="shared" si="216"/>
        <v>149</v>
      </c>
      <c r="FE95" s="37">
        <f t="shared" si="216"/>
        <v>109</v>
      </c>
      <c r="FF95" s="37">
        <f t="shared" si="216"/>
        <v>103</v>
      </c>
      <c r="FG95" s="37">
        <f t="shared" si="216"/>
        <v>81</v>
      </c>
      <c r="FH95" s="37">
        <f t="shared" si="216"/>
        <v>94</v>
      </c>
      <c r="FI95" s="37">
        <f t="shared" si="216"/>
        <v>106</v>
      </c>
      <c r="FJ95" s="37">
        <f t="shared" si="216"/>
        <v>106</v>
      </c>
      <c r="FK95" s="37">
        <f t="shared" si="216"/>
        <v>110</v>
      </c>
      <c r="FL95" s="37">
        <f t="shared" si="216"/>
        <v>96</v>
      </c>
      <c r="FM95" s="37">
        <f t="shared" si="216"/>
        <v>79</v>
      </c>
      <c r="FN95" s="37">
        <f t="shared" si="216"/>
        <v>92</v>
      </c>
      <c r="FO95" s="37">
        <f t="shared" si="216"/>
        <v>98</v>
      </c>
      <c r="FP95" s="37">
        <f t="shared" si="216"/>
        <v>234</v>
      </c>
      <c r="FQ95" s="37">
        <f t="shared" si="216"/>
        <v>234</v>
      </c>
      <c r="FR95" s="37">
        <f t="shared" si="216"/>
        <v>180</v>
      </c>
      <c r="FS95" s="37">
        <f t="shared" si="216"/>
        <v>161</v>
      </c>
      <c r="FT95" s="37">
        <f t="shared" si="216"/>
        <v>129</v>
      </c>
      <c r="FU95" s="37">
        <f t="shared" si="216"/>
        <v>112</v>
      </c>
      <c r="FV95" s="37">
        <f t="shared" si="216"/>
        <v>116</v>
      </c>
      <c r="FW95" s="37">
        <f t="shared" si="216"/>
        <v>144</v>
      </c>
      <c r="FX95" s="37">
        <f t="shared" si="216"/>
        <v>144</v>
      </c>
      <c r="FY95" s="37">
        <f t="shared" si="216"/>
        <v>140</v>
      </c>
      <c r="FZ95" s="37">
        <f t="shared" si="216"/>
        <v>100</v>
      </c>
      <c r="GA95" s="37">
        <f t="shared" si="216"/>
        <v>105</v>
      </c>
      <c r="GB95" s="37">
        <f t="shared" si="216"/>
        <v>87</v>
      </c>
      <c r="GC95" s="37">
        <f t="shared" si="216"/>
        <v>50</v>
      </c>
      <c r="GD95" s="37">
        <f t="shared" si="216"/>
        <v>75</v>
      </c>
      <c r="GE95" s="37">
        <f t="shared" si="216"/>
        <v>75</v>
      </c>
      <c r="GF95" s="37">
        <f t="shared" si="216"/>
        <v>61</v>
      </c>
      <c r="GG95" s="37">
        <f t="shared" si="216"/>
        <v>42</v>
      </c>
      <c r="GH95" s="37">
        <f t="shared" si="216"/>
        <v>34</v>
      </c>
      <c r="GI95" s="37">
        <f t="shared" si="216"/>
        <v>36</v>
      </c>
      <c r="GJ95" s="37">
        <f t="shared" si="216"/>
        <v>77</v>
      </c>
      <c r="GK95" s="37">
        <f t="shared" si="216"/>
        <v>86</v>
      </c>
      <c r="GL95" s="37">
        <f t="shared" si="216"/>
        <v>86</v>
      </c>
      <c r="GM95" s="37">
        <f t="shared" si="216"/>
        <v>100</v>
      </c>
      <c r="GN95" s="37">
        <f t="shared" si="216"/>
        <v>71</v>
      </c>
      <c r="GO95" s="37">
        <f t="shared" si="216"/>
        <v>66</v>
      </c>
      <c r="GP95" s="37">
        <f t="shared" si="216"/>
        <v>62</v>
      </c>
      <c r="GQ95" s="37">
        <f t="shared" si="216"/>
        <v>83</v>
      </c>
      <c r="GR95" s="37">
        <f t="shared" si="216"/>
        <v>87</v>
      </c>
      <c r="GS95" s="37">
        <f t="shared" si="216"/>
        <v>87</v>
      </c>
      <c r="GT95" s="37">
        <f t="shared" si="216"/>
        <v>94</v>
      </c>
      <c r="GU95" s="37">
        <f t="shared" si="216"/>
        <v>73</v>
      </c>
      <c r="GV95" s="37">
        <f t="shared" si="216"/>
        <v>66</v>
      </c>
      <c r="GW95" s="37">
        <f t="shared" si="216"/>
        <v>67</v>
      </c>
      <c r="GX95" s="37">
        <f t="shared" si="216"/>
        <v>83</v>
      </c>
      <c r="GY95" s="37">
        <f t="shared" si="216"/>
        <v>95</v>
      </c>
      <c r="GZ95" s="37">
        <f t="shared" si="216"/>
        <v>95</v>
      </c>
      <c r="HA95" s="37">
        <f t="shared" si="216"/>
        <v>92</v>
      </c>
      <c r="HB95" s="37">
        <f t="shared" si="216"/>
        <v>90</v>
      </c>
      <c r="HC95" s="37">
        <f t="shared" ref="HC95:JN95" si="217">+$I$95-HC$38</f>
        <v>103</v>
      </c>
      <c r="HD95" s="37">
        <f t="shared" si="217"/>
        <v>76</v>
      </c>
      <c r="HE95" s="37">
        <f t="shared" si="217"/>
        <v>112</v>
      </c>
      <c r="HF95" s="37">
        <f t="shared" si="217"/>
        <v>128</v>
      </c>
      <c r="HG95" s="37">
        <f t="shared" si="217"/>
        <v>128</v>
      </c>
      <c r="HH95" s="37">
        <f t="shared" si="217"/>
        <v>124</v>
      </c>
      <c r="HI95" s="37">
        <f t="shared" si="217"/>
        <v>107</v>
      </c>
      <c r="HJ95" s="37">
        <f t="shared" si="217"/>
        <v>99</v>
      </c>
      <c r="HK95" s="37">
        <f t="shared" si="217"/>
        <v>99</v>
      </c>
      <c r="HL95" s="37">
        <f t="shared" si="217"/>
        <v>114</v>
      </c>
      <c r="HM95" s="37">
        <f t="shared" si="217"/>
        <v>128</v>
      </c>
      <c r="HN95" s="37">
        <f t="shared" si="217"/>
        <v>128</v>
      </c>
      <c r="HO95" s="37">
        <f t="shared" si="217"/>
        <v>86</v>
      </c>
      <c r="HP95" s="37">
        <f t="shared" si="217"/>
        <v>80</v>
      </c>
      <c r="HQ95" s="37">
        <f t="shared" si="217"/>
        <v>123</v>
      </c>
      <c r="HR95" s="37">
        <f t="shared" si="217"/>
        <v>78</v>
      </c>
      <c r="HS95" s="37">
        <f t="shared" si="217"/>
        <v>80</v>
      </c>
      <c r="HT95" s="37">
        <f t="shared" si="217"/>
        <v>83</v>
      </c>
      <c r="HU95" s="37">
        <f t="shared" si="217"/>
        <v>83</v>
      </c>
      <c r="HV95" s="37">
        <f t="shared" si="217"/>
        <v>82</v>
      </c>
      <c r="HW95" s="37">
        <f t="shared" si="217"/>
        <v>74</v>
      </c>
      <c r="HX95" s="37">
        <f t="shared" si="217"/>
        <v>77</v>
      </c>
      <c r="HY95" s="37">
        <f t="shared" si="217"/>
        <v>77</v>
      </c>
      <c r="HZ95" s="37">
        <f t="shared" si="217"/>
        <v>84</v>
      </c>
      <c r="IA95" s="37">
        <f t="shared" si="217"/>
        <v>91</v>
      </c>
      <c r="IB95" s="37">
        <f t="shared" si="217"/>
        <v>91</v>
      </c>
      <c r="IC95" s="37">
        <f t="shared" si="217"/>
        <v>84</v>
      </c>
      <c r="ID95" s="37">
        <f t="shared" si="217"/>
        <v>66</v>
      </c>
      <c r="IE95" s="37">
        <f t="shared" si="217"/>
        <v>72</v>
      </c>
      <c r="IF95" s="37">
        <f t="shared" si="217"/>
        <v>74</v>
      </c>
      <c r="IG95" s="37">
        <f t="shared" si="217"/>
        <v>92</v>
      </c>
      <c r="IH95" s="37">
        <f t="shared" si="217"/>
        <v>99</v>
      </c>
      <c r="II95" s="37">
        <f t="shared" si="217"/>
        <v>99</v>
      </c>
      <c r="IJ95" s="37">
        <f t="shared" si="217"/>
        <v>88</v>
      </c>
      <c r="IK95" s="37">
        <f t="shared" si="217"/>
        <v>77</v>
      </c>
      <c r="IL95" s="37">
        <f t="shared" si="217"/>
        <v>478</v>
      </c>
      <c r="IM95" s="37">
        <f t="shared" si="217"/>
        <v>478</v>
      </c>
      <c r="IN95" s="37">
        <f t="shared" si="217"/>
        <v>478</v>
      </c>
      <c r="IO95" s="37">
        <f t="shared" si="217"/>
        <v>478</v>
      </c>
      <c r="IP95" s="37">
        <f t="shared" si="217"/>
        <v>478</v>
      </c>
      <c r="IQ95" s="37">
        <f t="shared" si="217"/>
        <v>478</v>
      </c>
      <c r="IR95" s="37">
        <f t="shared" si="217"/>
        <v>478</v>
      </c>
      <c r="IS95" s="37">
        <f t="shared" si="217"/>
        <v>478</v>
      </c>
      <c r="IT95" s="37">
        <f t="shared" si="217"/>
        <v>478</v>
      </c>
      <c r="IU95" s="37">
        <f t="shared" si="217"/>
        <v>478</v>
      </c>
      <c r="IV95" s="37">
        <f t="shared" si="217"/>
        <v>478</v>
      </c>
      <c r="IW95" s="37">
        <f t="shared" si="217"/>
        <v>478</v>
      </c>
      <c r="IX95" s="37">
        <f t="shared" si="217"/>
        <v>478</v>
      </c>
      <c r="IY95" s="37">
        <f t="shared" si="217"/>
        <v>478</v>
      </c>
      <c r="IZ95" s="37">
        <f t="shared" si="217"/>
        <v>478</v>
      </c>
      <c r="JA95" s="37">
        <f t="shared" si="217"/>
        <v>478</v>
      </c>
      <c r="JB95" s="37">
        <f t="shared" si="217"/>
        <v>478</v>
      </c>
      <c r="JC95" s="37">
        <f t="shared" si="217"/>
        <v>478</v>
      </c>
      <c r="JD95" s="37">
        <f t="shared" si="217"/>
        <v>478</v>
      </c>
      <c r="JE95" s="37">
        <f t="shared" si="217"/>
        <v>478</v>
      </c>
      <c r="JF95" s="37">
        <f t="shared" si="217"/>
        <v>478</v>
      </c>
      <c r="JG95" s="37">
        <f t="shared" si="217"/>
        <v>478</v>
      </c>
      <c r="JH95" s="37">
        <f t="shared" si="217"/>
        <v>478</v>
      </c>
      <c r="JI95" s="37">
        <f t="shared" si="217"/>
        <v>478</v>
      </c>
      <c r="JJ95" s="37">
        <f t="shared" si="217"/>
        <v>478</v>
      </c>
      <c r="JK95" s="37">
        <f t="shared" si="217"/>
        <v>478</v>
      </c>
      <c r="JL95" s="37">
        <f t="shared" si="217"/>
        <v>478</v>
      </c>
      <c r="JM95" s="37">
        <f t="shared" si="217"/>
        <v>478</v>
      </c>
      <c r="JN95" s="37">
        <f t="shared" si="217"/>
        <v>478</v>
      </c>
      <c r="JO95" s="37">
        <f t="shared" ref="JO95:LZ95" si="218">+$I$95-JO$38</f>
        <v>478</v>
      </c>
      <c r="JP95" s="37">
        <f t="shared" si="218"/>
        <v>478</v>
      </c>
      <c r="JQ95" s="37">
        <f t="shared" si="218"/>
        <v>478</v>
      </c>
      <c r="JR95" s="37">
        <f t="shared" si="218"/>
        <v>478</v>
      </c>
      <c r="JS95" s="37">
        <f t="shared" si="218"/>
        <v>478</v>
      </c>
      <c r="JT95" s="37">
        <f t="shared" si="218"/>
        <v>478</v>
      </c>
      <c r="JU95" s="37">
        <f t="shared" si="218"/>
        <v>478</v>
      </c>
      <c r="JV95" s="37">
        <f t="shared" si="218"/>
        <v>478</v>
      </c>
      <c r="JW95" s="37">
        <f t="shared" si="218"/>
        <v>478</v>
      </c>
      <c r="JX95" s="37">
        <f t="shared" si="218"/>
        <v>478</v>
      </c>
      <c r="JY95" s="37">
        <f t="shared" si="218"/>
        <v>478</v>
      </c>
      <c r="JZ95" s="37">
        <f t="shared" si="218"/>
        <v>478</v>
      </c>
      <c r="KA95" s="37">
        <f t="shared" si="218"/>
        <v>478</v>
      </c>
      <c r="KB95" s="37">
        <f t="shared" si="218"/>
        <v>478</v>
      </c>
      <c r="KC95" s="37">
        <f t="shared" si="218"/>
        <v>478</v>
      </c>
      <c r="KD95" s="37">
        <f t="shared" si="218"/>
        <v>478</v>
      </c>
      <c r="KE95" s="37">
        <f t="shared" si="218"/>
        <v>478</v>
      </c>
      <c r="KF95" s="37">
        <f t="shared" si="218"/>
        <v>478</v>
      </c>
      <c r="KG95" s="37">
        <f t="shared" si="218"/>
        <v>478</v>
      </c>
      <c r="KH95" s="37">
        <f t="shared" si="218"/>
        <v>478</v>
      </c>
      <c r="KI95" s="37">
        <f t="shared" si="218"/>
        <v>478</v>
      </c>
      <c r="KJ95" s="37">
        <f t="shared" si="218"/>
        <v>478</v>
      </c>
      <c r="KK95" s="37">
        <f t="shared" si="218"/>
        <v>478</v>
      </c>
      <c r="KL95" s="37">
        <f t="shared" si="218"/>
        <v>478</v>
      </c>
      <c r="KM95" s="37">
        <f t="shared" si="218"/>
        <v>478</v>
      </c>
      <c r="KN95" s="37">
        <f t="shared" si="218"/>
        <v>478</v>
      </c>
      <c r="KO95" s="37">
        <f t="shared" si="218"/>
        <v>478</v>
      </c>
      <c r="KP95" s="37">
        <f t="shared" si="218"/>
        <v>478</v>
      </c>
      <c r="KQ95" s="37">
        <f t="shared" si="218"/>
        <v>478</v>
      </c>
      <c r="KR95" s="37">
        <f t="shared" si="218"/>
        <v>478</v>
      </c>
      <c r="KS95" s="37">
        <f t="shared" si="218"/>
        <v>478</v>
      </c>
      <c r="KT95" s="37">
        <f t="shared" si="218"/>
        <v>478</v>
      </c>
      <c r="KU95" s="37">
        <f t="shared" si="218"/>
        <v>478</v>
      </c>
      <c r="KV95" s="37">
        <f t="shared" si="218"/>
        <v>478</v>
      </c>
      <c r="KW95" s="37">
        <f t="shared" si="218"/>
        <v>478</v>
      </c>
      <c r="KX95" s="37">
        <f t="shared" si="218"/>
        <v>478</v>
      </c>
      <c r="KY95" s="37">
        <f t="shared" si="218"/>
        <v>478</v>
      </c>
      <c r="KZ95" s="37">
        <f t="shared" si="218"/>
        <v>478</v>
      </c>
      <c r="LA95" s="37">
        <f t="shared" si="218"/>
        <v>478</v>
      </c>
      <c r="LB95" s="37">
        <f t="shared" si="218"/>
        <v>478</v>
      </c>
      <c r="LC95" s="37">
        <f t="shared" si="218"/>
        <v>478</v>
      </c>
      <c r="LD95" s="37">
        <f t="shared" si="218"/>
        <v>478</v>
      </c>
      <c r="LE95" s="37">
        <f t="shared" si="218"/>
        <v>478</v>
      </c>
      <c r="LF95" s="37">
        <f t="shared" si="218"/>
        <v>478</v>
      </c>
      <c r="LG95" s="37">
        <f t="shared" si="218"/>
        <v>478</v>
      </c>
      <c r="LH95" s="37">
        <f t="shared" si="218"/>
        <v>478</v>
      </c>
      <c r="LI95" s="37">
        <f t="shared" si="218"/>
        <v>478</v>
      </c>
      <c r="LJ95" s="37">
        <f t="shared" si="218"/>
        <v>478</v>
      </c>
      <c r="LK95" s="37">
        <f t="shared" si="218"/>
        <v>478</v>
      </c>
      <c r="LL95" s="37">
        <f t="shared" si="218"/>
        <v>478</v>
      </c>
      <c r="LM95" s="37">
        <f t="shared" si="218"/>
        <v>478</v>
      </c>
      <c r="LN95" s="37">
        <f t="shared" si="218"/>
        <v>478</v>
      </c>
      <c r="LO95" s="37">
        <f t="shared" si="218"/>
        <v>478</v>
      </c>
      <c r="LP95" s="37">
        <f t="shared" si="218"/>
        <v>478</v>
      </c>
      <c r="LQ95" s="37">
        <f t="shared" si="218"/>
        <v>478</v>
      </c>
      <c r="LR95" s="37">
        <f t="shared" si="218"/>
        <v>478</v>
      </c>
      <c r="LS95" s="37">
        <f t="shared" si="218"/>
        <v>478</v>
      </c>
      <c r="LT95" s="37">
        <f t="shared" si="218"/>
        <v>478</v>
      </c>
      <c r="LU95" s="37">
        <f t="shared" si="218"/>
        <v>478</v>
      </c>
      <c r="LV95" s="37">
        <f t="shared" si="218"/>
        <v>478</v>
      </c>
      <c r="LW95" s="37">
        <f t="shared" si="218"/>
        <v>478</v>
      </c>
      <c r="LX95" s="37">
        <f t="shared" si="218"/>
        <v>478</v>
      </c>
      <c r="LY95" s="37">
        <f t="shared" si="218"/>
        <v>478</v>
      </c>
      <c r="LZ95" s="37">
        <f t="shared" si="218"/>
        <v>478</v>
      </c>
      <c r="MA95" s="37">
        <f t="shared" ref="MA95:NT95" si="219">+$I$95-MA$38</f>
        <v>478</v>
      </c>
      <c r="MB95" s="37">
        <f t="shared" si="219"/>
        <v>478</v>
      </c>
      <c r="MC95" s="37">
        <f t="shared" si="219"/>
        <v>478</v>
      </c>
      <c r="MD95" s="37">
        <f t="shared" si="219"/>
        <v>478</v>
      </c>
      <c r="ME95" s="37">
        <f t="shared" si="219"/>
        <v>478</v>
      </c>
      <c r="MF95" s="37">
        <f t="shared" si="219"/>
        <v>478</v>
      </c>
      <c r="MG95" s="37">
        <f t="shared" si="219"/>
        <v>478</v>
      </c>
      <c r="MH95" s="37">
        <f t="shared" si="219"/>
        <v>478</v>
      </c>
      <c r="MI95" s="37">
        <f t="shared" si="219"/>
        <v>478</v>
      </c>
      <c r="MJ95" s="37">
        <f t="shared" si="219"/>
        <v>478</v>
      </c>
      <c r="MK95" s="37">
        <f t="shared" si="219"/>
        <v>478</v>
      </c>
      <c r="ML95" s="37">
        <f t="shared" si="219"/>
        <v>478</v>
      </c>
      <c r="MM95" s="37">
        <f t="shared" si="219"/>
        <v>478</v>
      </c>
      <c r="MN95" s="37">
        <f t="shared" si="219"/>
        <v>478</v>
      </c>
      <c r="MO95" s="37">
        <f t="shared" si="219"/>
        <v>478</v>
      </c>
      <c r="MP95" s="37">
        <f t="shared" si="219"/>
        <v>478</v>
      </c>
      <c r="MQ95" s="37">
        <f t="shared" si="219"/>
        <v>478</v>
      </c>
      <c r="MR95" s="37">
        <f t="shared" si="219"/>
        <v>478</v>
      </c>
      <c r="MS95" s="37">
        <f t="shared" si="219"/>
        <v>478</v>
      </c>
      <c r="MT95" s="37">
        <f t="shared" si="219"/>
        <v>478</v>
      </c>
      <c r="MU95" s="37">
        <f t="shared" si="219"/>
        <v>478</v>
      </c>
      <c r="MV95" s="37">
        <f t="shared" si="219"/>
        <v>478</v>
      </c>
      <c r="MW95" s="37">
        <f t="shared" si="219"/>
        <v>478</v>
      </c>
      <c r="MX95" s="37">
        <f t="shared" si="219"/>
        <v>478</v>
      </c>
      <c r="MY95" s="37">
        <f t="shared" si="219"/>
        <v>478</v>
      </c>
      <c r="MZ95" s="37">
        <f t="shared" si="219"/>
        <v>478</v>
      </c>
      <c r="NA95" s="37">
        <f t="shared" si="219"/>
        <v>478</v>
      </c>
      <c r="NB95" s="37">
        <f t="shared" si="219"/>
        <v>478</v>
      </c>
      <c r="NC95" s="37">
        <f t="shared" si="219"/>
        <v>478</v>
      </c>
      <c r="ND95" s="37">
        <f t="shared" si="219"/>
        <v>478</v>
      </c>
      <c r="NE95" s="37">
        <f t="shared" si="219"/>
        <v>478</v>
      </c>
      <c r="NF95" s="37">
        <f t="shared" si="219"/>
        <v>478</v>
      </c>
      <c r="NG95" s="37">
        <f t="shared" si="219"/>
        <v>478</v>
      </c>
      <c r="NH95" s="37">
        <f t="shared" si="219"/>
        <v>478</v>
      </c>
      <c r="NI95" s="37">
        <f t="shared" si="219"/>
        <v>478</v>
      </c>
      <c r="NJ95" s="37">
        <f t="shared" si="219"/>
        <v>478</v>
      </c>
      <c r="NK95" s="37">
        <f t="shared" si="219"/>
        <v>478</v>
      </c>
      <c r="NL95" s="37">
        <f t="shared" si="219"/>
        <v>478</v>
      </c>
      <c r="NM95" s="37">
        <f t="shared" si="219"/>
        <v>478</v>
      </c>
      <c r="NN95" s="37">
        <f t="shared" si="219"/>
        <v>478</v>
      </c>
      <c r="NO95" s="37">
        <f t="shared" si="219"/>
        <v>478</v>
      </c>
      <c r="NP95" s="37">
        <f t="shared" si="219"/>
        <v>478</v>
      </c>
      <c r="NQ95" s="37">
        <f t="shared" si="219"/>
        <v>478</v>
      </c>
      <c r="NR95" s="37">
        <f t="shared" si="219"/>
        <v>478</v>
      </c>
      <c r="NS95" s="37">
        <f t="shared" si="219"/>
        <v>478</v>
      </c>
      <c r="NT95" s="38">
        <f t="shared" si="219"/>
        <v>478</v>
      </c>
    </row>
    <row r="96" spans="1:384" x14ac:dyDescent="0.6">
      <c r="A96" s="141" t="s">
        <v>71</v>
      </c>
      <c r="B96" s="301"/>
      <c r="C96" s="322"/>
      <c r="D96" s="299"/>
      <c r="E96" s="47">
        <v>15</v>
      </c>
      <c r="F96" s="294"/>
      <c r="G96" s="47">
        <v>32</v>
      </c>
      <c r="H96" s="46">
        <v>666</v>
      </c>
      <c r="I96" s="6">
        <v>766</v>
      </c>
      <c r="J96" s="32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4">
        <v>766</v>
      </c>
      <c r="Q96" s="9">
        <v>0</v>
      </c>
      <c r="R96" s="7"/>
      <c r="S96" s="36">
        <f t="shared" ref="S96:CD96" si="220">+$I$96-S$39</f>
        <v>295</v>
      </c>
      <c r="T96" s="37">
        <f t="shared" si="220"/>
        <v>295</v>
      </c>
      <c r="U96" s="37">
        <f t="shared" si="220"/>
        <v>298</v>
      </c>
      <c r="V96" s="37">
        <f t="shared" si="220"/>
        <v>263</v>
      </c>
      <c r="W96" s="37">
        <f t="shared" si="220"/>
        <v>265</v>
      </c>
      <c r="X96" s="37">
        <f t="shared" si="220"/>
        <v>255</v>
      </c>
      <c r="Y96" s="37">
        <f t="shared" si="220"/>
        <v>275</v>
      </c>
      <c r="Z96" s="37">
        <f t="shared" si="220"/>
        <v>275</v>
      </c>
      <c r="AA96" s="37">
        <f t="shared" si="220"/>
        <v>256</v>
      </c>
      <c r="AB96" s="37">
        <f t="shared" si="220"/>
        <v>240</v>
      </c>
      <c r="AC96" s="37">
        <f t="shared" si="220"/>
        <v>243</v>
      </c>
      <c r="AD96" s="37">
        <f t="shared" si="220"/>
        <v>228</v>
      </c>
      <c r="AE96" s="37">
        <f t="shared" si="220"/>
        <v>217</v>
      </c>
      <c r="AF96" s="37">
        <f t="shared" si="220"/>
        <v>226</v>
      </c>
      <c r="AG96" s="37">
        <f t="shared" si="220"/>
        <v>226</v>
      </c>
      <c r="AH96" s="37">
        <f t="shared" si="220"/>
        <v>204</v>
      </c>
      <c r="AI96" s="37">
        <f t="shared" si="220"/>
        <v>203</v>
      </c>
      <c r="AJ96" s="37">
        <f t="shared" si="220"/>
        <v>194</v>
      </c>
      <c r="AK96" s="37">
        <f t="shared" si="220"/>
        <v>161</v>
      </c>
      <c r="AL96" s="37">
        <f t="shared" si="220"/>
        <v>164</v>
      </c>
      <c r="AM96" s="37">
        <f t="shared" si="220"/>
        <v>167</v>
      </c>
      <c r="AN96" s="37">
        <f t="shared" si="220"/>
        <v>167</v>
      </c>
      <c r="AO96" s="37">
        <f t="shared" si="220"/>
        <v>156</v>
      </c>
      <c r="AP96" s="37">
        <f t="shared" si="220"/>
        <v>156</v>
      </c>
      <c r="AQ96" s="37">
        <f t="shared" si="220"/>
        <v>162</v>
      </c>
      <c r="AR96" s="37">
        <f t="shared" si="220"/>
        <v>162</v>
      </c>
      <c r="AS96" s="37">
        <f t="shared" si="220"/>
        <v>159</v>
      </c>
      <c r="AT96" s="37">
        <f t="shared" si="220"/>
        <v>164</v>
      </c>
      <c r="AU96" s="37">
        <f t="shared" si="220"/>
        <v>164</v>
      </c>
      <c r="AV96" s="37">
        <f t="shared" si="220"/>
        <v>164</v>
      </c>
      <c r="AW96" s="37">
        <f t="shared" si="220"/>
        <v>162</v>
      </c>
      <c r="AX96" s="37">
        <f t="shared" si="220"/>
        <v>169</v>
      </c>
      <c r="AY96" s="37">
        <f t="shared" si="220"/>
        <v>167</v>
      </c>
      <c r="AZ96" s="37">
        <f t="shared" si="220"/>
        <v>172</v>
      </c>
      <c r="BA96" s="37">
        <f t="shared" si="220"/>
        <v>187</v>
      </c>
      <c r="BB96" s="37">
        <f t="shared" si="220"/>
        <v>187</v>
      </c>
      <c r="BC96" s="37">
        <f t="shared" si="220"/>
        <v>178</v>
      </c>
      <c r="BD96" s="37">
        <f t="shared" si="220"/>
        <v>173</v>
      </c>
      <c r="BE96" s="37">
        <f t="shared" si="220"/>
        <v>183</v>
      </c>
      <c r="BF96" s="37">
        <f t="shared" si="220"/>
        <v>182</v>
      </c>
      <c r="BG96" s="37">
        <f t="shared" si="220"/>
        <v>190</v>
      </c>
      <c r="BH96" s="37">
        <f t="shared" si="220"/>
        <v>190</v>
      </c>
      <c r="BI96" s="37">
        <f t="shared" si="220"/>
        <v>190</v>
      </c>
      <c r="BJ96" s="37">
        <f t="shared" si="220"/>
        <v>200</v>
      </c>
      <c r="BK96" s="37">
        <f t="shared" si="220"/>
        <v>198</v>
      </c>
      <c r="BL96" s="37">
        <f t="shared" si="220"/>
        <v>211</v>
      </c>
      <c r="BM96" s="37">
        <f t="shared" si="220"/>
        <v>200</v>
      </c>
      <c r="BN96" s="37">
        <f t="shared" si="220"/>
        <v>203</v>
      </c>
      <c r="BO96" s="37">
        <f t="shared" si="220"/>
        <v>214</v>
      </c>
      <c r="BP96" s="37">
        <f t="shared" si="220"/>
        <v>214</v>
      </c>
      <c r="BQ96" s="37">
        <f t="shared" si="220"/>
        <v>213</v>
      </c>
      <c r="BR96" s="37">
        <f t="shared" si="220"/>
        <v>182</v>
      </c>
      <c r="BS96" s="37">
        <f t="shared" si="220"/>
        <v>202</v>
      </c>
      <c r="BT96" s="37">
        <f t="shared" si="220"/>
        <v>203</v>
      </c>
      <c r="BU96" s="37">
        <f t="shared" si="220"/>
        <v>221</v>
      </c>
      <c r="BV96" s="37">
        <f t="shared" si="220"/>
        <v>227</v>
      </c>
      <c r="BW96" s="37">
        <f t="shared" si="220"/>
        <v>227</v>
      </c>
      <c r="BX96" s="37">
        <f t="shared" si="220"/>
        <v>209</v>
      </c>
      <c r="BY96" s="37">
        <f t="shared" si="220"/>
        <v>173</v>
      </c>
      <c r="BZ96" s="37">
        <f t="shared" si="220"/>
        <v>182</v>
      </c>
      <c r="CA96" s="37">
        <f t="shared" si="220"/>
        <v>182</v>
      </c>
      <c r="CB96" s="37">
        <f t="shared" si="220"/>
        <v>199</v>
      </c>
      <c r="CC96" s="37">
        <f t="shared" si="220"/>
        <v>215</v>
      </c>
      <c r="CD96" s="37">
        <f t="shared" si="220"/>
        <v>215</v>
      </c>
      <c r="CE96" s="37">
        <f t="shared" ref="CE96:EP96" si="221">+$I$96-CE$39</f>
        <v>215</v>
      </c>
      <c r="CF96" s="37">
        <f t="shared" si="221"/>
        <v>204</v>
      </c>
      <c r="CG96" s="37">
        <f t="shared" si="221"/>
        <v>235</v>
      </c>
      <c r="CH96" s="37">
        <f t="shared" si="221"/>
        <v>236</v>
      </c>
      <c r="CI96" s="37">
        <f t="shared" si="221"/>
        <v>248</v>
      </c>
      <c r="CJ96" s="37">
        <f t="shared" si="221"/>
        <v>261</v>
      </c>
      <c r="CK96" s="37">
        <f t="shared" si="221"/>
        <v>261</v>
      </c>
      <c r="CL96" s="37">
        <f t="shared" si="221"/>
        <v>215</v>
      </c>
      <c r="CM96" s="37">
        <f t="shared" si="221"/>
        <v>138</v>
      </c>
      <c r="CN96" s="37">
        <f t="shared" si="221"/>
        <v>149</v>
      </c>
      <c r="CO96" s="37">
        <f t="shared" si="221"/>
        <v>148</v>
      </c>
      <c r="CP96" s="37">
        <f t="shared" si="221"/>
        <v>165</v>
      </c>
      <c r="CQ96" s="37">
        <f t="shared" si="221"/>
        <v>169</v>
      </c>
      <c r="CR96" s="37">
        <f t="shared" si="221"/>
        <v>169</v>
      </c>
      <c r="CS96" s="37">
        <f t="shared" si="221"/>
        <v>175</v>
      </c>
      <c r="CT96" s="37">
        <f t="shared" si="221"/>
        <v>175</v>
      </c>
      <c r="CU96" s="37">
        <f t="shared" si="221"/>
        <v>199</v>
      </c>
      <c r="CV96" s="37">
        <f t="shared" si="221"/>
        <v>178</v>
      </c>
      <c r="CW96" s="37">
        <f t="shared" si="221"/>
        <v>193</v>
      </c>
      <c r="CX96" s="37">
        <f t="shared" si="221"/>
        <v>209</v>
      </c>
      <c r="CY96" s="37">
        <f t="shared" si="221"/>
        <v>209</v>
      </c>
      <c r="CZ96" s="37">
        <f t="shared" si="221"/>
        <v>210</v>
      </c>
      <c r="DA96" s="37">
        <f t="shared" si="221"/>
        <v>204</v>
      </c>
      <c r="DB96" s="37">
        <f t="shared" si="221"/>
        <v>218</v>
      </c>
      <c r="DC96" s="37">
        <f t="shared" si="221"/>
        <v>209</v>
      </c>
      <c r="DD96" s="37">
        <f t="shared" si="221"/>
        <v>224</v>
      </c>
      <c r="DE96" s="37">
        <f t="shared" si="221"/>
        <v>247</v>
      </c>
      <c r="DF96" s="37">
        <f t="shared" si="221"/>
        <v>247</v>
      </c>
      <c r="DG96" s="37">
        <f t="shared" si="221"/>
        <v>244</v>
      </c>
      <c r="DH96" s="37">
        <f t="shared" si="221"/>
        <v>256</v>
      </c>
      <c r="DI96" s="37">
        <f t="shared" si="221"/>
        <v>227</v>
      </c>
      <c r="DJ96" s="37">
        <f t="shared" si="221"/>
        <v>231</v>
      </c>
      <c r="DK96" s="37">
        <f t="shared" si="221"/>
        <v>248</v>
      </c>
      <c r="DL96" s="37">
        <f t="shared" si="221"/>
        <v>256</v>
      </c>
      <c r="DM96" s="37">
        <f t="shared" si="221"/>
        <v>256</v>
      </c>
      <c r="DN96" s="37">
        <f t="shared" si="221"/>
        <v>271</v>
      </c>
      <c r="DO96" s="37">
        <f t="shared" si="221"/>
        <v>204</v>
      </c>
      <c r="DP96" s="37">
        <f t="shared" si="221"/>
        <v>218</v>
      </c>
      <c r="DQ96" s="37">
        <f t="shared" si="221"/>
        <v>214</v>
      </c>
      <c r="DR96" s="37">
        <f t="shared" si="221"/>
        <v>231</v>
      </c>
      <c r="DS96" s="37">
        <f t="shared" si="221"/>
        <v>250</v>
      </c>
      <c r="DT96" s="37">
        <f t="shared" si="221"/>
        <v>250</v>
      </c>
      <c r="DU96" s="37">
        <f t="shared" si="221"/>
        <v>278</v>
      </c>
      <c r="DV96" s="37">
        <f t="shared" si="221"/>
        <v>262</v>
      </c>
      <c r="DW96" s="37">
        <f t="shared" si="221"/>
        <v>277</v>
      </c>
      <c r="DX96" s="37">
        <f t="shared" si="221"/>
        <v>277</v>
      </c>
      <c r="DY96" s="37">
        <f t="shared" si="221"/>
        <v>287</v>
      </c>
      <c r="DZ96" s="37">
        <f t="shared" si="221"/>
        <v>300</v>
      </c>
      <c r="EA96" s="37">
        <f t="shared" si="221"/>
        <v>300</v>
      </c>
      <c r="EB96" s="37">
        <f t="shared" si="221"/>
        <v>294</v>
      </c>
      <c r="EC96" s="37">
        <f t="shared" si="221"/>
        <v>289</v>
      </c>
      <c r="ED96" s="37">
        <f t="shared" si="221"/>
        <v>299</v>
      </c>
      <c r="EE96" s="37">
        <f t="shared" si="221"/>
        <v>233</v>
      </c>
      <c r="EF96" s="37">
        <f t="shared" si="221"/>
        <v>250</v>
      </c>
      <c r="EG96" s="37">
        <f t="shared" si="221"/>
        <v>271</v>
      </c>
      <c r="EH96" s="37">
        <f t="shared" si="221"/>
        <v>271</v>
      </c>
      <c r="EI96" s="37">
        <f t="shared" si="221"/>
        <v>277</v>
      </c>
      <c r="EJ96" s="37">
        <f t="shared" si="221"/>
        <v>250</v>
      </c>
      <c r="EK96" s="37">
        <f t="shared" si="221"/>
        <v>263</v>
      </c>
      <c r="EL96" s="37">
        <f t="shared" si="221"/>
        <v>266</v>
      </c>
      <c r="EM96" s="37">
        <f t="shared" si="221"/>
        <v>308</v>
      </c>
      <c r="EN96" s="37">
        <f t="shared" si="221"/>
        <v>318</v>
      </c>
      <c r="EO96" s="37">
        <f t="shared" si="221"/>
        <v>318</v>
      </c>
      <c r="EP96" s="37">
        <f t="shared" si="221"/>
        <v>327</v>
      </c>
      <c r="EQ96" s="37">
        <f t="shared" ref="EQ96:HB96" si="222">+$I$96-EQ$39</f>
        <v>328</v>
      </c>
      <c r="ER96" s="37">
        <f t="shared" si="222"/>
        <v>326</v>
      </c>
      <c r="ES96" s="37">
        <f t="shared" si="222"/>
        <v>313</v>
      </c>
      <c r="ET96" s="37">
        <f t="shared" si="222"/>
        <v>295</v>
      </c>
      <c r="EU96" s="37">
        <f t="shared" si="222"/>
        <v>312</v>
      </c>
      <c r="EV96" s="37">
        <f t="shared" si="222"/>
        <v>312</v>
      </c>
      <c r="EW96" s="37">
        <f t="shared" si="222"/>
        <v>289</v>
      </c>
      <c r="EX96" s="37">
        <f t="shared" si="222"/>
        <v>227</v>
      </c>
      <c r="EY96" s="37">
        <f t="shared" si="222"/>
        <v>237</v>
      </c>
      <c r="EZ96" s="37">
        <f t="shared" si="222"/>
        <v>247</v>
      </c>
      <c r="FA96" s="37">
        <f t="shared" si="222"/>
        <v>265</v>
      </c>
      <c r="FB96" s="37">
        <f t="shared" si="222"/>
        <v>277</v>
      </c>
      <c r="FC96" s="37">
        <f t="shared" si="222"/>
        <v>277</v>
      </c>
      <c r="FD96" s="37">
        <f t="shared" si="222"/>
        <v>271</v>
      </c>
      <c r="FE96" s="37">
        <f t="shared" si="222"/>
        <v>237</v>
      </c>
      <c r="FF96" s="37">
        <f t="shared" si="222"/>
        <v>244</v>
      </c>
      <c r="FG96" s="37">
        <f t="shared" si="222"/>
        <v>237</v>
      </c>
      <c r="FH96" s="37">
        <f t="shared" si="222"/>
        <v>252</v>
      </c>
      <c r="FI96" s="37">
        <f t="shared" si="222"/>
        <v>268</v>
      </c>
      <c r="FJ96" s="37">
        <f t="shared" si="222"/>
        <v>268</v>
      </c>
      <c r="FK96" s="37">
        <f t="shared" si="222"/>
        <v>258</v>
      </c>
      <c r="FL96" s="37">
        <f t="shared" si="222"/>
        <v>256</v>
      </c>
      <c r="FM96" s="37">
        <f t="shared" si="222"/>
        <v>246</v>
      </c>
      <c r="FN96" s="37">
        <f t="shared" si="222"/>
        <v>252</v>
      </c>
      <c r="FO96" s="37">
        <f t="shared" si="222"/>
        <v>294</v>
      </c>
      <c r="FP96" s="37">
        <f t="shared" si="222"/>
        <v>289</v>
      </c>
      <c r="FQ96" s="37">
        <f t="shared" si="222"/>
        <v>289</v>
      </c>
      <c r="FR96" s="37">
        <f t="shared" si="222"/>
        <v>303</v>
      </c>
      <c r="FS96" s="37">
        <f t="shared" si="222"/>
        <v>280</v>
      </c>
      <c r="FT96" s="37">
        <f t="shared" si="222"/>
        <v>303</v>
      </c>
      <c r="FU96" s="37">
        <f t="shared" si="222"/>
        <v>308</v>
      </c>
      <c r="FV96" s="37">
        <f t="shared" si="222"/>
        <v>335</v>
      </c>
      <c r="FW96" s="37">
        <f t="shared" si="222"/>
        <v>347</v>
      </c>
      <c r="FX96" s="37">
        <f t="shared" si="222"/>
        <v>347</v>
      </c>
      <c r="FY96" s="37">
        <f t="shared" si="222"/>
        <v>313</v>
      </c>
      <c r="FZ96" s="37">
        <f t="shared" si="222"/>
        <v>307</v>
      </c>
      <c r="GA96" s="37">
        <f t="shared" si="222"/>
        <v>306</v>
      </c>
      <c r="GB96" s="37">
        <f t="shared" si="222"/>
        <v>309</v>
      </c>
      <c r="GC96" s="37">
        <f t="shared" si="222"/>
        <v>314</v>
      </c>
      <c r="GD96" s="37">
        <f t="shared" si="222"/>
        <v>330</v>
      </c>
      <c r="GE96" s="37">
        <f t="shared" si="222"/>
        <v>330</v>
      </c>
      <c r="GF96" s="37">
        <f t="shared" si="222"/>
        <v>338</v>
      </c>
      <c r="GG96" s="37">
        <f t="shared" si="222"/>
        <v>338</v>
      </c>
      <c r="GH96" s="37">
        <f t="shared" si="222"/>
        <v>335</v>
      </c>
      <c r="GI96" s="37">
        <f t="shared" si="222"/>
        <v>315</v>
      </c>
      <c r="GJ96" s="37">
        <f t="shared" si="222"/>
        <v>319</v>
      </c>
      <c r="GK96" s="37">
        <f t="shared" si="222"/>
        <v>324</v>
      </c>
      <c r="GL96" s="37">
        <f t="shared" si="222"/>
        <v>324</v>
      </c>
      <c r="GM96" s="37">
        <f t="shared" si="222"/>
        <v>315</v>
      </c>
      <c r="GN96" s="37">
        <f t="shared" si="222"/>
        <v>288</v>
      </c>
      <c r="GO96" s="37">
        <f t="shared" si="222"/>
        <v>290</v>
      </c>
      <c r="GP96" s="37">
        <f t="shared" si="222"/>
        <v>290</v>
      </c>
      <c r="GQ96" s="37">
        <f t="shared" si="222"/>
        <v>299</v>
      </c>
      <c r="GR96" s="37">
        <f t="shared" si="222"/>
        <v>308</v>
      </c>
      <c r="GS96" s="37">
        <f t="shared" si="222"/>
        <v>308</v>
      </c>
      <c r="GT96" s="37">
        <f t="shared" si="222"/>
        <v>323</v>
      </c>
      <c r="GU96" s="37">
        <f t="shared" si="222"/>
        <v>322</v>
      </c>
      <c r="GV96" s="37">
        <f t="shared" si="222"/>
        <v>335</v>
      </c>
      <c r="GW96" s="37">
        <f t="shared" si="222"/>
        <v>336</v>
      </c>
      <c r="GX96" s="37">
        <f t="shared" si="222"/>
        <v>356</v>
      </c>
      <c r="GY96" s="37">
        <f t="shared" si="222"/>
        <v>368</v>
      </c>
      <c r="GZ96" s="37">
        <f t="shared" si="222"/>
        <v>368</v>
      </c>
      <c r="HA96" s="37">
        <f t="shared" si="222"/>
        <v>354</v>
      </c>
      <c r="HB96" s="37">
        <f t="shared" si="222"/>
        <v>356</v>
      </c>
      <c r="HC96" s="37">
        <f t="shared" ref="HC96:JN96" si="223">+$I$96-HC$39</f>
        <v>364</v>
      </c>
      <c r="HD96" s="37">
        <f t="shared" si="223"/>
        <v>341</v>
      </c>
      <c r="HE96" s="37">
        <f t="shared" si="223"/>
        <v>342</v>
      </c>
      <c r="HF96" s="37">
        <f t="shared" si="223"/>
        <v>357</v>
      </c>
      <c r="HG96" s="37">
        <f t="shared" si="223"/>
        <v>357</v>
      </c>
      <c r="HH96" s="37">
        <f t="shared" si="223"/>
        <v>368</v>
      </c>
      <c r="HI96" s="37">
        <f t="shared" si="223"/>
        <v>363</v>
      </c>
      <c r="HJ96" s="37">
        <f t="shared" si="223"/>
        <v>371</v>
      </c>
      <c r="HK96" s="37">
        <f t="shared" si="223"/>
        <v>370</v>
      </c>
      <c r="HL96" s="37">
        <f t="shared" si="223"/>
        <v>389</v>
      </c>
      <c r="HM96" s="37">
        <f t="shared" si="223"/>
        <v>393</v>
      </c>
      <c r="HN96" s="37">
        <f t="shared" si="223"/>
        <v>393</v>
      </c>
      <c r="HO96" s="37">
        <f t="shared" si="223"/>
        <v>390</v>
      </c>
      <c r="HP96" s="37">
        <f t="shared" si="223"/>
        <v>392</v>
      </c>
      <c r="HQ96" s="37">
        <f t="shared" si="223"/>
        <v>407</v>
      </c>
      <c r="HR96" s="37">
        <f t="shared" si="223"/>
        <v>400</v>
      </c>
      <c r="HS96" s="37">
        <f t="shared" si="223"/>
        <v>413</v>
      </c>
      <c r="HT96" s="37">
        <f t="shared" si="223"/>
        <v>427</v>
      </c>
      <c r="HU96" s="37">
        <f t="shared" si="223"/>
        <v>427</v>
      </c>
      <c r="HV96" s="37">
        <f t="shared" si="223"/>
        <v>429</v>
      </c>
      <c r="HW96" s="37">
        <f t="shared" si="223"/>
        <v>429</v>
      </c>
      <c r="HX96" s="37">
        <f t="shared" si="223"/>
        <v>387</v>
      </c>
      <c r="HY96" s="37">
        <f t="shared" si="223"/>
        <v>357</v>
      </c>
      <c r="HZ96" s="37">
        <f t="shared" si="223"/>
        <v>375</v>
      </c>
      <c r="IA96" s="37">
        <f t="shared" si="223"/>
        <v>379</v>
      </c>
      <c r="IB96" s="37">
        <f t="shared" si="223"/>
        <v>379</v>
      </c>
      <c r="IC96" s="37">
        <f t="shared" si="223"/>
        <v>357</v>
      </c>
      <c r="ID96" s="37">
        <f t="shared" si="223"/>
        <v>357</v>
      </c>
      <c r="IE96" s="37">
        <f t="shared" si="223"/>
        <v>373</v>
      </c>
      <c r="IF96" s="37">
        <f t="shared" si="223"/>
        <v>323</v>
      </c>
      <c r="IG96" s="37">
        <f t="shared" si="223"/>
        <v>327</v>
      </c>
      <c r="IH96" s="37">
        <f t="shared" si="223"/>
        <v>329</v>
      </c>
      <c r="II96" s="37">
        <f t="shared" si="223"/>
        <v>329</v>
      </c>
      <c r="IJ96" s="37">
        <f t="shared" si="223"/>
        <v>328</v>
      </c>
      <c r="IK96" s="37">
        <f t="shared" si="223"/>
        <v>304</v>
      </c>
      <c r="IL96" s="37">
        <f t="shared" si="223"/>
        <v>766</v>
      </c>
      <c r="IM96" s="37">
        <f t="shared" si="223"/>
        <v>766</v>
      </c>
      <c r="IN96" s="37">
        <f t="shared" si="223"/>
        <v>766</v>
      </c>
      <c r="IO96" s="37">
        <f t="shared" si="223"/>
        <v>766</v>
      </c>
      <c r="IP96" s="37">
        <f t="shared" si="223"/>
        <v>766</v>
      </c>
      <c r="IQ96" s="37">
        <f t="shared" si="223"/>
        <v>766</v>
      </c>
      <c r="IR96" s="37">
        <f t="shared" si="223"/>
        <v>766</v>
      </c>
      <c r="IS96" s="37">
        <f t="shared" si="223"/>
        <v>766</v>
      </c>
      <c r="IT96" s="37">
        <f t="shared" si="223"/>
        <v>766</v>
      </c>
      <c r="IU96" s="37">
        <f t="shared" si="223"/>
        <v>766</v>
      </c>
      <c r="IV96" s="37">
        <f t="shared" si="223"/>
        <v>766</v>
      </c>
      <c r="IW96" s="37">
        <f t="shared" si="223"/>
        <v>766</v>
      </c>
      <c r="IX96" s="37">
        <f t="shared" si="223"/>
        <v>766</v>
      </c>
      <c r="IY96" s="37">
        <f t="shared" si="223"/>
        <v>766</v>
      </c>
      <c r="IZ96" s="37">
        <f t="shared" si="223"/>
        <v>766</v>
      </c>
      <c r="JA96" s="37">
        <f t="shared" si="223"/>
        <v>766</v>
      </c>
      <c r="JB96" s="37">
        <f t="shared" si="223"/>
        <v>766</v>
      </c>
      <c r="JC96" s="37">
        <f t="shared" si="223"/>
        <v>766</v>
      </c>
      <c r="JD96" s="37">
        <f t="shared" si="223"/>
        <v>766</v>
      </c>
      <c r="JE96" s="37">
        <f t="shared" si="223"/>
        <v>766</v>
      </c>
      <c r="JF96" s="37">
        <f t="shared" si="223"/>
        <v>766</v>
      </c>
      <c r="JG96" s="37">
        <f t="shared" si="223"/>
        <v>766</v>
      </c>
      <c r="JH96" s="37">
        <f t="shared" si="223"/>
        <v>766</v>
      </c>
      <c r="JI96" s="37">
        <f t="shared" si="223"/>
        <v>766</v>
      </c>
      <c r="JJ96" s="37">
        <f t="shared" si="223"/>
        <v>766</v>
      </c>
      <c r="JK96" s="37">
        <f t="shared" si="223"/>
        <v>766</v>
      </c>
      <c r="JL96" s="37">
        <f t="shared" si="223"/>
        <v>766</v>
      </c>
      <c r="JM96" s="37">
        <f t="shared" si="223"/>
        <v>766</v>
      </c>
      <c r="JN96" s="37">
        <f t="shared" si="223"/>
        <v>766</v>
      </c>
      <c r="JO96" s="37">
        <f t="shared" ref="JO96:LZ96" si="224">+$I$96-JO$39</f>
        <v>766</v>
      </c>
      <c r="JP96" s="37">
        <f t="shared" si="224"/>
        <v>766</v>
      </c>
      <c r="JQ96" s="37">
        <f t="shared" si="224"/>
        <v>766</v>
      </c>
      <c r="JR96" s="37">
        <f t="shared" si="224"/>
        <v>766</v>
      </c>
      <c r="JS96" s="37">
        <f t="shared" si="224"/>
        <v>766</v>
      </c>
      <c r="JT96" s="37">
        <f t="shared" si="224"/>
        <v>766</v>
      </c>
      <c r="JU96" s="37">
        <f t="shared" si="224"/>
        <v>766</v>
      </c>
      <c r="JV96" s="37">
        <f t="shared" si="224"/>
        <v>766</v>
      </c>
      <c r="JW96" s="37">
        <f t="shared" si="224"/>
        <v>766</v>
      </c>
      <c r="JX96" s="37">
        <f t="shared" si="224"/>
        <v>766</v>
      </c>
      <c r="JY96" s="37">
        <f t="shared" si="224"/>
        <v>766</v>
      </c>
      <c r="JZ96" s="37">
        <f t="shared" si="224"/>
        <v>766</v>
      </c>
      <c r="KA96" s="37">
        <f t="shared" si="224"/>
        <v>766</v>
      </c>
      <c r="KB96" s="37">
        <f t="shared" si="224"/>
        <v>766</v>
      </c>
      <c r="KC96" s="37">
        <f t="shared" si="224"/>
        <v>766</v>
      </c>
      <c r="KD96" s="37">
        <f t="shared" si="224"/>
        <v>766</v>
      </c>
      <c r="KE96" s="37">
        <f t="shared" si="224"/>
        <v>766</v>
      </c>
      <c r="KF96" s="37">
        <f t="shared" si="224"/>
        <v>766</v>
      </c>
      <c r="KG96" s="37">
        <f t="shared" si="224"/>
        <v>766</v>
      </c>
      <c r="KH96" s="37">
        <f t="shared" si="224"/>
        <v>766</v>
      </c>
      <c r="KI96" s="37">
        <f t="shared" si="224"/>
        <v>766</v>
      </c>
      <c r="KJ96" s="37">
        <f t="shared" si="224"/>
        <v>766</v>
      </c>
      <c r="KK96" s="37">
        <f t="shared" si="224"/>
        <v>766</v>
      </c>
      <c r="KL96" s="37">
        <f t="shared" si="224"/>
        <v>766</v>
      </c>
      <c r="KM96" s="37">
        <f t="shared" si="224"/>
        <v>766</v>
      </c>
      <c r="KN96" s="37">
        <f t="shared" si="224"/>
        <v>766</v>
      </c>
      <c r="KO96" s="37">
        <f t="shared" si="224"/>
        <v>766</v>
      </c>
      <c r="KP96" s="37">
        <f t="shared" si="224"/>
        <v>766</v>
      </c>
      <c r="KQ96" s="37">
        <f t="shared" si="224"/>
        <v>766</v>
      </c>
      <c r="KR96" s="37">
        <f t="shared" si="224"/>
        <v>766</v>
      </c>
      <c r="KS96" s="37">
        <f t="shared" si="224"/>
        <v>766</v>
      </c>
      <c r="KT96" s="37">
        <f t="shared" si="224"/>
        <v>766</v>
      </c>
      <c r="KU96" s="37">
        <f t="shared" si="224"/>
        <v>766</v>
      </c>
      <c r="KV96" s="37">
        <f t="shared" si="224"/>
        <v>766</v>
      </c>
      <c r="KW96" s="37">
        <f t="shared" si="224"/>
        <v>766</v>
      </c>
      <c r="KX96" s="37">
        <f t="shared" si="224"/>
        <v>766</v>
      </c>
      <c r="KY96" s="37">
        <f t="shared" si="224"/>
        <v>766</v>
      </c>
      <c r="KZ96" s="37">
        <f t="shared" si="224"/>
        <v>766</v>
      </c>
      <c r="LA96" s="37">
        <f t="shared" si="224"/>
        <v>766</v>
      </c>
      <c r="LB96" s="37">
        <f t="shared" si="224"/>
        <v>766</v>
      </c>
      <c r="LC96" s="37">
        <f t="shared" si="224"/>
        <v>766</v>
      </c>
      <c r="LD96" s="37">
        <f t="shared" si="224"/>
        <v>766</v>
      </c>
      <c r="LE96" s="37">
        <f t="shared" si="224"/>
        <v>766</v>
      </c>
      <c r="LF96" s="37">
        <f t="shared" si="224"/>
        <v>766</v>
      </c>
      <c r="LG96" s="37">
        <f t="shared" si="224"/>
        <v>766</v>
      </c>
      <c r="LH96" s="37">
        <f t="shared" si="224"/>
        <v>766</v>
      </c>
      <c r="LI96" s="37">
        <f t="shared" si="224"/>
        <v>766</v>
      </c>
      <c r="LJ96" s="37">
        <f t="shared" si="224"/>
        <v>766</v>
      </c>
      <c r="LK96" s="37">
        <f t="shared" si="224"/>
        <v>766</v>
      </c>
      <c r="LL96" s="37">
        <f t="shared" si="224"/>
        <v>766</v>
      </c>
      <c r="LM96" s="37">
        <f t="shared" si="224"/>
        <v>766</v>
      </c>
      <c r="LN96" s="37">
        <f t="shared" si="224"/>
        <v>766</v>
      </c>
      <c r="LO96" s="37">
        <f t="shared" si="224"/>
        <v>766</v>
      </c>
      <c r="LP96" s="37">
        <f t="shared" si="224"/>
        <v>766</v>
      </c>
      <c r="LQ96" s="37">
        <f t="shared" si="224"/>
        <v>766</v>
      </c>
      <c r="LR96" s="37">
        <f t="shared" si="224"/>
        <v>766</v>
      </c>
      <c r="LS96" s="37">
        <f t="shared" si="224"/>
        <v>766</v>
      </c>
      <c r="LT96" s="37">
        <f t="shared" si="224"/>
        <v>766</v>
      </c>
      <c r="LU96" s="37">
        <f t="shared" si="224"/>
        <v>766</v>
      </c>
      <c r="LV96" s="37">
        <f t="shared" si="224"/>
        <v>766</v>
      </c>
      <c r="LW96" s="37">
        <f t="shared" si="224"/>
        <v>766</v>
      </c>
      <c r="LX96" s="37">
        <f t="shared" si="224"/>
        <v>766</v>
      </c>
      <c r="LY96" s="37">
        <f t="shared" si="224"/>
        <v>766</v>
      </c>
      <c r="LZ96" s="37">
        <f t="shared" si="224"/>
        <v>766</v>
      </c>
      <c r="MA96" s="37">
        <f t="shared" ref="MA96:NT96" si="225">+$I$96-MA$39</f>
        <v>766</v>
      </c>
      <c r="MB96" s="37">
        <f t="shared" si="225"/>
        <v>766</v>
      </c>
      <c r="MC96" s="37">
        <f t="shared" si="225"/>
        <v>766</v>
      </c>
      <c r="MD96" s="37">
        <f t="shared" si="225"/>
        <v>766</v>
      </c>
      <c r="ME96" s="37">
        <f t="shared" si="225"/>
        <v>766</v>
      </c>
      <c r="MF96" s="37">
        <f t="shared" si="225"/>
        <v>766</v>
      </c>
      <c r="MG96" s="37">
        <f t="shared" si="225"/>
        <v>766</v>
      </c>
      <c r="MH96" s="37">
        <f t="shared" si="225"/>
        <v>766</v>
      </c>
      <c r="MI96" s="37">
        <f t="shared" si="225"/>
        <v>766</v>
      </c>
      <c r="MJ96" s="37">
        <f t="shared" si="225"/>
        <v>766</v>
      </c>
      <c r="MK96" s="37">
        <f t="shared" si="225"/>
        <v>766</v>
      </c>
      <c r="ML96" s="37">
        <f t="shared" si="225"/>
        <v>766</v>
      </c>
      <c r="MM96" s="37">
        <f t="shared" si="225"/>
        <v>766</v>
      </c>
      <c r="MN96" s="37">
        <f t="shared" si="225"/>
        <v>766</v>
      </c>
      <c r="MO96" s="37">
        <f t="shared" si="225"/>
        <v>766</v>
      </c>
      <c r="MP96" s="37">
        <f t="shared" si="225"/>
        <v>766</v>
      </c>
      <c r="MQ96" s="37">
        <f t="shared" si="225"/>
        <v>766</v>
      </c>
      <c r="MR96" s="37">
        <f t="shared" si="225"/>
        <v>766</v>
      </c>
      <c r="MS96" s="37">
        <f t="shared" si="225"/>
        <v>766</v>
      </c>
      <c r="MT96" s="37">
        <f t="shared" si="225"/>
        <v>766</v>
      </c>
      <c r="MU96" s="37">
        <f t="shared" si="225"/>
        <v>766</v>
      </c>
      <c r="MV96" s="37">
        <f t="shared" si="225"/>
        <v>766</v>
      </c>
      <c r="MW96" s="37">
        <f t="shared" si="225"/>
        <v>766</v>
      </c>
      <c r="MX96" s="37">
        <f t="shared" si="225"/>
        <v>766</v>
      </c>
      <c r="MY96" s="37">
        <f t="shared" si="225"/>
        <v>766</v>
      </c>
      <c r="MZ96" s="37">
        <f t="shared" si="225"/>
        <v>766</v>
      </c>
      <c r="NA96" s="37">
        <f t="shared" si="225"/>
        <v>766</v>
      </c>
      <c r="NB96" s="37">
        <f t="shared" si="225"/>
        <v>766</v>
      </c>
      <c r="NC96" s="37">
        <f t="shared" si="225"/>
        <v>766</v>
      </c>
      <c r="ND96" s="37">
        <f t="shared" si="225"/>
        <v>766</v>
      </c>
      <c r="NE96" s="37">
        <f t="shared" si="225"/>
        <v>766</v>
      </c>
      <c r="NF96" s="37">
        <f t="shared" si="225"/>
        <v>766</v>
      </c>
      <c r="NG96" s="37">
        <f t="shared" si="225"/>
        <v>766</v>
      </c>
      <c r="NH96" s="37">
        <f t="shared" si="225"/>
        <v>766</v>
      </c>
      <c r="NI96" s="37">
        <f t="shared" si="225"/>
        <v>766</v>
      </c>
      <c r="NJ96" s="37">
        <f t="shared" si="225"/>
        <v>766</v>
      </c>
      <c r="NK96" s="37">
        <f t="shared" si="225"/>
        <v>766</v>
      </c>
      <c r="NL96" s="37">
        <f t="shared" si="225"/>
        <v>766</v>
      </c>
      <c r="NM96" s="37">
        <f t="shared" si="225"/>
        <v>766</v>
      </c>
      <c r="NN96" s="37">
        <f t="shared" si="225"/>
        <v>766</v>
      </c>
      <c r="NO96" s="37">
        <f t="shared" si="225"/>
        <v>766</v>
      </c>
      <c r="NP96" s="37">
        <f t="shared" si="225"/>
        <v>766</v>
      </c>
      <c r="NQ96" s="37">
        <f t="shared" si="225"/>
        <v>766</v>
      </c>
      <c r="NR96" s="37">
        <f t="shared" si="225"/>
        <v>766</v>
      </c>
      <c r="NS96" s="37">
        <f t="shared" si="225"/>
        <v>766</v>
      </c>
      <c r="NT96" s="38">
        <f t="shared" si="225"/>
        <v>766</v>
      </c>
    </row>
    <row r="97" spans="1:384" x14ac:dyDescent="0.6">
      <c r="A97" s="141" t="s">
        <v>71</v>
      </c>
      <c r="B97" s="301"/>
      <c r="C97" s="322"/>
      <c r="D97" s="300" t="s">
        <v>19</v>
      </c>
      <c r="E97" s="47">
        <v>11</v>
      </c>
      <c r="F97" s="294"/>
      <c r="G97" s="47">
        <v>25</v>
      </c>
      <c r="H97" s="46">
        <v>666</v>
      </c>
      <c r="I97" s="6">
        <v>672</v>
      </c>
      <c r="J97" s="32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4">
        <v>690</v>
      </c>
      <c r="Q97" s="9">
        <v>0</v>
      </c>
      <c r="R97" s="7"/>
      <c r="S97" s="36">
        <f t="shared" ref="S97:CD97" si="226">+$I$97-S$40</f>
        <v>327</v>
      </c>
      <c r="T97" s="37">
        <f t="shared" si="226"/>
        <v>327</v>
      </c>
      <c r="U97" s="37">
        <f t="shared" si="226"/>
        <v>330</v>
      </c>
      <c r="V97" s="37">
        <f t="shared" si="226"/>
        <v>313</v>
      </c>
      <c r="W97" s="37">
        <f t="shared" si="226"/>
        <v>316</v>
      </c>
      <c r="X97" s="37">
        <f t="shared" si="226"/>
        <v>361</v>
      </c>
      <c r="Y97" s="37">
        <f t="shared" si="226"/>
        <v>371</v>
      </c>
      <c r="Z97" s="37">
        <f t="shared" si="226"/>
        <v>371</v>
      </c>
      <c r="AA97" s="37">
        <f t="shared" si="226"/>
        <v>365</v>
      </c>
      <c r="AB97" s="37">
        <f t="shared" si="226"/>
        <v>309</v>
      </c>
      <c r="AC97" s="37">
        <f t="shared" si="226"/>
        <v>308</v>
      </c>
      <c r="AD97" s="37">
        <f t="shared" si="226"/>
        <v>296</v>
      </c>
      <c r="AE97" s="37">
        <f t="shared" si="226"/>
        <v>284</v>
      </c>
      <c r="AF97" s="37">
        <f t="shared" si="226"/>
        <v>306</v>
      </c>
      <c r="AG97" s="37">
        <f t="shared" si="226"/>
        <v>306</v>
      </c>
      <c r="AH97" s="37">
        <f t="shared" si="226"/>
        <v>297</v>
      </c>
      <c r="AI97" s="37">
        <f t="shared" si="226"/>
        <v>287</v>
      </c>
      <c r="AJ97" s="37">
        <f t="shared" si="226"/>
        <v>278</v>
      </c>
      <c r="AK97" s="37">
        <f t="shared" si="226"/>
        <v>283</v>
      </c>
      <c r="AL97" s="37">
        <f t="shared" si="226"/>
        <v>298</v>
      </c>
      <c r="AM97" s="37">
        <f t="shared" si="226"/>
        <v>305</v>
      </c>
      <c r="AN97" s="37">
        <f t="shared" si="226"/>
        <v>305</v>
      </c>
      <c r="AO97" s="37">
        <f t="shared" si="226"/>
        <v>343</v>
      </c>
      <c r="AP97" s="37">
        <f t="shared" si="226"/>
        <v>343</v>
      </c>
      <c r="AQ97" s="37">
        <f t="shared" si="226"/>
        <v>346</v>
      </c>
      <c r="AR97" s="37">
        <f t="shared" si="226"/>
        <v>346</v>
      </c>
      <c r="AS97" s="37">
        <f t="shared" si="226"/>
        <v>352</v>
      </c>
      <c r="AT97" s="37">
        <f t="shared" si="226"/>
        <v>353</v>
      </c>
      <c r="AU97" s="37">
        <f t="shared" si="226"/>
        <v>353</v>
      </c>
      <c r="AV97" s="37">
        <f t="shared" si="226"/>
        <v>354</v>
      </c>
      <c r="AW97" s="37">
        <f t="shared" si="226"/>
        <v>356</v>
      </c>
      <c r="AX97" s="37">
        <f t="shared" si="226"/>
        <v>360</v>
      </c>
      <c r="AY97" s="37">
        <f t="shared" si="226"/>
        <v>361</v>
      </c>
      <c r="AZ97" s="37">
        <f t="shared" si="226"/>
        <v>386</v>
      </c>
      <c r="BA97" s="37">
        <f t="shared" si="226"/>
        <v>389</v>
      </c>
      <c r="BB97" s="37">
        <f t="shared" si="226"/>
        <v>389</v>
      </c>
      <c r="BC97" s="37">
        <f t="shared" si="226"/>
        <v>369</v>
      </c>
      <c r="BD97" s="37">
        <f t="shared" si="226"/>
        <v>367</v>
      </c>
      <c r="BE97" s="37">
        <f t="shared" si="226"/>
        <v>315</v>
      </c>
      <c r="BF97" s="37">
        <f t="shared" si="226"/>
        <v>291</v>
      </c>
      <c r="BG97" s="37">
        <f t="shared" si="226"/>
        <v>299</v>
      </c>
      <c r="BH97" s="37">
        <f t="shared" si="226"/>
        <v>299</v>
      </c>
      <c r="BI97" s="37">
        <f t="shared" si="226"/>
        <v>299</v>
      </c>
      <c r="BJ97" s="37">
        <f t="shared" si="226"/>
        <v>306</v>
      </c>
      <c r="BK97" s="37">
        <f t="shared" si="226"/>
        <v>315</v>
      </c>
      <c r="BL97" s="37">
        <f t="shared" si="226"/>
        <v>320</v>
      </c>
      <c r="BM97" s="37">
        <f t="shared" si="226"/>
        <v>320</v>
      </c>
      <c r="BN97" s="37">
        <f t="shared" si="226"/>
        <v>362</v>
      </c>
      <c r="BO97" s="37">
        <f t="shared" si="226"/>
        <v>369</v>
      </c>
      <c r="BP97" s="37">
        <f t="shared" si="226"/>
        <v>369</v>
      </c>
      <c r="BQ97" s="37">
        <f t="shared" si="226"/>
        <v>369</v>
      </c>
      <c r="BR97" s="37">
        <f t="shared" si="226"/>
        <v>346</v>
      </c>
      <c r="BS97" s="37">
        <f t="shared" si="226"/>
        <v>280</v>
      </c>
      <c r="BT97" s="37">
        <f t="shared" si="226"/>
        <v>242</v>
      </c>
      <c r="BU97" s="37">
        <f t="shared" si="226"/>
        <v>250</v>
      </c>
      <c r="BV97" s="37">
        <f t="shared" si="226"/>
        <v>267</v>
      </c>
      <c r="BW97" s="37">
        <f t="shared" si="226"/>
        <v>267</v>
      </c>
      <c r="BX97" s="37">
        <f t="shared" si="226"/>
        <v>272</v>
      </c>
      <c r="BY97" s="37">
        <f t="shared" si="226"/>
        <v>272</v>
      </c>
      <c r="BZ97" s="37">
        <f t="shared" si="226"/>
        <v>283</v>
      </c>
      <c r="CA97" s="37">
        <f t="shared" si="226"/>
        <v>283</v>
      </c>
      <c r="CB97" s="37">
        <f t="shared" si="226"/>
        <v>355</v>
      </c>
      <c r="CC97" s="37">
        <f t="shared" si="226"/>
        <v>360</v>
      </c>
      <c r="CD97" s="37">
        <f t="shared" si="226"/>
        <v>360</v>
      </c>
      <c r="CE97" s="37">
        <f t="shared" ref="CE97:EP97" si="227">+$I$97-CE$40</f>
        <v>368</v>
      </c>
      <c r="CF97" s="37">
        <f t="shared" si="227"/>
        <v>352</v>
      </c>
      <c r="CG97" s="37">
        <f t="shared" si="227"/>
        <v>357</v>
      </c>
      <c r="CH97" s="37">
        <f t="shared" si="227"/>
        <v>357</v>
      </c>
      <c r="CI97" s="37">
        <f t="shared" si="227"/>
        <v>353</v>
      </c>
      <c r="CJ97" s="37">
        <f t="shared" si="227"/>
        <v>359</v>
      </c>
      <c r="CK97" s="37">
        <f t="shared" si="227"/>
        <v>359</v>
      </c>
      <c r="CL97" s="37">
        <f t="shared" si="227"/>
        <v>356</v>
      </c>
      <c r="CM97" s="37">
        <f t="shared" si="227"/>
        <v>346</v>
      </c>
      <c r="CN97" s="37">
        <f t="shared" si="227"/>
        <v>338</v>
      </c>
      <c r="CO97" s="37">
        <f t="shared" si="227"/>
        <v>341</v>
      </c>
      <c r="CP97" s="37">
        <f t="shared" si="227"/>
        <v>344</v>
      </c>
      <c r="CQ97" s="37">
        <f t="shared" si="227"/>
        <v>353</v>
      </c>
      <c r="CR97" s="37">
        <f t="shared" si="227"/>
        <v>353</v>
      </c>
      <c r="CS97" s="37">
        <f t="shared" si="227"/>
        <v>356</v>
      </c>
      <c r="CT97" s="37">
        <f t="shared" si="227"/>
        <v>354</v>
      </c>
      <c r="CU97" s="37">
        <f t="shared" si="227"/>
        <v>353</v>
      </c>
      <c r="CV97" s="37">
        <f t="shared" si="227"/>
        <v>353</v>
      </c>
      <c r="CW97" s="37">
        <f t="shared" si="227"/>
        <v>349</v>
      </c>
      <c r="CX97" s="37">
        <f t="shared" si="227"/>
        <v>355</v>
      </c>
      <c r="CY97" s="37">
        <f t="shared" si="227"/>
        <v>355</v>
      </c>
      <c r="CZ97" s="37">
        <f t="shared" si="227"/>
        <v>358</v>
      </c>
      <c r="DA97" s="37">
        <f t="shared" si="227"/>
        <v>346</v>
      </c>
      <c r="DB97" s="37">
        <f t="shared" si="227"/>
        <v>358</v>
      </c>
      <c r="DC97" s="37">
        <f t="shared" si="227"/>
        <v>356</v>
      </c>
      <c r="DD97" s="37">
        <f t="shared" si="227"/>
        <v>372</v>
      </c>
      <c r="DE97" s="37">
        <f t="shared" si="227"/>
        <v>379</v>
      </c>
      <c r="DF97" s="37">
        <f t="shared" si="227"/>
        <v>379</v>
      </c>
      <c r="DG97" s="37">
        <f t="shared" si="227"/>
        <v>391</v>
      </c>
      <c r="DH97" s="37">
        <f t="shared" si="227"/>
        <v>401</v>
      </c>
      <c r="DI97" s="37">
        <f t="shared" si="227"/>
        <v>405</v>
      </c>
      <c r="DJ97" s="37">
        <f t="shared" si="227"/>
        <v>403</v>
      </c>
      <c r="DK97" s="37">
        <f t="shared" si="227"/>
        <v>413</v>
      </c>
      <c r="DL97" s="37">
        <f t="shared" si="227"/>
        <v>434</v>
      </c>
      <c r="DM97" s="37">
        <f t="shared" si="227"/>
        <v>434</v>
      </c>
      <c r="DN97" s="37">
        <f t="shared" si="227"/>
        <v>443</v>
      </c>
      <c r="DO97" s="37">
        <f t="shared" si="227"/>
        <v>425</v>
      </c>
      <c r="DP97" s="37">
        <f t="shared" si="227"/>
        <v>433</v>
      </c>
      <c r="DQ97" s="37">
        <f t="shared" si="227"/>
        <v>402</v>
      </c>
      <c r="DR97" s="37">
        <f t="shared" si="227"/>
        <v>375</v>
      </c>
      <c r="DS97" s="37">
        <f t="shared" si="227"/>
        <v>392</v>
      </c>
      <c r="DT97" s="37">
        <f t="shared" si="227"/>
        <v>392</v>
      </c>
      <c r="DU97" s="37">
        <f t="shared" si="227"/>
        <v>393</v>
      </c>
      <c r="DV97" s="37">
        <f t="shared" si="227"/>
        <v>394</v>
      </c>
      <c r="DW97" s="37">
        <f t="shared" si="227"/>
        <v>383</v>
      </c>
      <c r="DX97" s="37">
        <f t="shared" si="227"/>
        <v>383</v>
      </c>
      <c r="DY97" s="37">
        <f t="shared" si="227"/>
        <v>401</v>
      </c>
      <c r="DZ97" s="37">
        <f t="shared" si="227"/>
        <v>417</v>
      </c>
      <c r="EA97" s="37">
        <f t="shared" si="227"/>
        <v>417</v>
      </c>
      <c r="EB97" s="37">
        <f t="shared" si="227"/>
        <v>412</v>
      </c>
      <c r="EC97" s="37">
        <f t="shared" si="227"/>
        <v>414</v>
      </c>
      <c r="ED97" s="37">
        <f t="shared" si="227"/>
        <v>389</v>
      </c>
      <c r="EE97" s="37">
        <f t="shared" si="227"/>
        <v>382</v>
      </c>
      <c r="EF97" s="37">
        <f t="shared" si="227"/>
        <v>385</v>
      </c>
      <c r="EG97" s="37">
        <f t="shared" si="227"/>
        <v>397</v>
      </c>
      <c r="EH97" s="37">
        <f t="shared" si="227"/>
        <v>397</v>
      </c>
      <c r="EI97" s="37">
        <f t="shared" si="227"/>
        <v>404</v>
      </c>
      <c r="EJ97" s="37">
        <f t="shared" si="227"/>
        <v>359</v>
      </c>
      <c r="EK97" s="37">
        <f t="shared" si="227"/>
        <v>371</v>
      </c>
      <c r="EL97" s="37">
        <f t="shared" si="227"/>
        <v>386</v>
      </c>
      <c r="EM97" s="37">
        <f t="shared" si="227"/>
        <v>396</v>
      </c>
      <c r="EN97" s="37">
        <f t="shared" si="227"/>
        <v>432</v>
      </c>
      <c r="EO97" s="37">
        <f t="shared" si="227"/>
        <v>432</v>
      </c>
      <c r="EP97" s="37">
        <f t="shared" si="227"/>
        <v>441</v>
      </c>
      <c r="EQ97" s="37">
        <f t="shared" ref="EQ97:HB97" si="228">+$I$97-EQ$40</f>
        <v>446</v>
      </c>
      <c r="ER97" s="37">
        <f t="shared" si="228"/>
        <v>449</v>
      </c>
      <c r="ES97" s="37">
        <f t="shared" si="228"/>
        <v>447</v>
      </c>
      <c r="ET97" s="37">
        <f t="shared" si="228"/>
        <v>431</v>
      </c>
      <c r="EU97" s="37">
        <f t="shared" si="228"/>
        <v>439</v>
      </c>
      <c r="EV97" s="37">
        <f t="shared" si="228"/>
        <v>439</v>
      </c>
      <c r="EW97" s="37">
        <f t="shared" si="228"/>
        <v>427</v>
      </c>
      <c r="EX97" s="37">
        <f t="shared" si="228"/>
        <v>405</v>
      </c>
      <c r="EY97" s="37">
        <f t="shared" si="228"/>
        <v>393</v>
      </c>
      <c r="EZ97" s="37">
        <f t="shared" si="228"/>
        <v>348</v>
      </c>
      <c r="FA97" s="37">
        <f t="shared" si="228"/>
        <v>356</v>
      </c>
      <c r="FB97" s="37">
        <f t="shared" si="228"/>
        <v>359</v>
      </c>
      <c r="FC97" s="37">
        <f t="shared" si="228"/>
        <v>359</v>
      </c>
      <c r="FD97" s="37">
        <f t="shared" si="228"/>
        <v>354</v>
      </c>
      <c r="FE97" s="37">
        <f t="shared" si="228"/>
        <v>355</v>
      </c>
      <c r="FF97" s="37">
        <f t="shared" si="228"/>
        <v>366</v>
      </c>
      <c r="FG97" s="37">
        <f t="shared" si="228"/>
        <v>372</v>
      </c>
      <c r="FH97" s="37">
        <f t="shared" si="228"/>
        <v>387</v>
      </c>
      <c r="FI97" s="37">
        <f t="shared" si="228"/>
        <v>402</v>
      </c>
      <c r="FJ97" s="37">
        <f t="shared" si="228"/>
        <v>402</v>
      </c>
      <c r="FK97" s="37">
        <f t="shared" si="228"/>
        <v>360</v>
      </c>
      <c r="FL97" s="37">
        <f t="shared" si="228"/>
        <v>282</v>
      </c>
      <c r="FM97" s="37">
        <f t="shared" si="228"/>
        <v>241</v>
      </c>
      <c r="FN97" s="37">
        <f t="shared" si="228"/>
        <v>246</v>
      </c>
      <c r="FO97" s="37">
        <f t="shared" si="228"/>
        <v>266</v>
      </c>
      <c r="FP97" s="37">
        <f t="shared" si="228"/>
        <v>296</v>
      </c>
      <c r="FQ97" s="37">
        <f t="shared" si="228"/>
        <v>296</v>
      </c>
      <c r="FR97" s="37">
        <f t="shared" si="228"/>
        <v>274</v>
      </c>
      <c r="FS97" s="37">
        <f t="shared" si="228"/>
        <v>290</v>
      </c>
      <c r="FT97" s="37">
        <f t="shared" si="228"/>
        <v>322</v>
      </c>
      <c r="FU97" s="37">
        <f t="shared" si="228"/>
        <v>353</v>
      </c>
      <c r="FV97" s="37">
        <f t="shared" si="228"/>
        <v>362</v>
      </c>
      <c r="FW97" s="37">
        <f t="shared" si="228"/>
        <v>376</v>
      </c>
      <c r="FX97" s="37">
        <f t="shared" si="228"/>
        <v>376</v>
      </c>
      <c r="FY97" s="37">
        <f t="shared" si="228"/>
        <v>409</v>
      </c>
      <c r="FZ97" s="37">
        <f t="shared" si="228"/>
        <v>409</v>
      </c>
      <c r="GA97" s="37">
        <f t="shared" si="228"/>
        <v>417</v>
      </c>
      <c r="GB97" s="37">
        <f t="shared" si="228"/>
        <v>396</v>
      </c>
      <c r="GC97" s="37">
        <f t="shared" si="228"/>
        <v>360</v>
      </c>
      <c r="GD97" s="37">
        <f t="shared" si="228"/>
        <v>366</v>
      </c>
      <c r="GE97" s="37">
        <f t="shared" si="228"/>
        <v>366</v>
      </c>
      <c r="GF97" s="37">
        <f t="shared" si="228"/>
        <v>350</v>
      </c>
      <c r="GG97" s="37">
        <f t="shared" si="228"/>
        <v>353</v>
      </c>
      <c r="GH97" s="37">
        <f t="shared" si="228"/>
        <v>361</v>
      </c>
      <c r="GI97" s="37">
        <f t="shared" si="228"/>
        <v>351</v>
      </c>
      <c r="GJ97" s="37">
        <f t="shared" si="228"/>
        <v>372</v>
      </c>
      <c r="GK97" s="37">
        <f t="shared" si="228"/>
        <v>388</v>
      </c>
      <c r="GL97" s="37">
        <f t="shared" si="228"/>
        <v>388</v>
      </c>
      <c r="GM97" s="37">
        <f t="shared" si="228"/>
        <v>387</v>
      </c>
      <c r="GN97" s="37">
        <f t="shared" si="228"/>
        <v>374</v>
      </c>
      <c r="GO97" s="37">
        <f t="shared" si="228"/>
        <v>362</v>
      </c>
      <c r="GP97" s="37">
        <f t="shared" si="228"/>
        <v>312</v>
      </c>
      <c r="GQ97" s="37">
        <f t="shared" si="228"/>
        <v>327</v>
      </c>
      <c r="GR97" s="37">
        <f t="shared" si="228"/>
        <v>332</v>
      </c>
      <c r="GS97" s="37">
        <f t="shared" si="228"/>
        <v>332</v>
      </c>
      <c r="GT97" s="37">
        <f t="shared" si="228"/>
        <v>344</v>
      </c>
      <c r="GU97" s="37">
        <f t="shared" si="228"/>
        <v>281</v>
      </c>
      <c r="GV97" s="37">
        <f t="shared" si="228"/>
        <v>251</v>
      </c>
      <c r="GW97" s="37">
        <f t="shared" si="228"/>
        <v>257</v>
      </c>
      <c r="GX97" s="37">
        <f t="shared" si="228"/>
        <v>261</v>
      </c>
      <c r="GY97" s="37">
        <f t="shared" si="228"/>
        <v>264</v>
      </c>
      <c r="GZ97" s="37">
        <f t="shared" si="228"/>
        <v>264</v>
      </c>
      <c r="HA97" s="37">
        <f t="shared" si="228"/>
        <v>258</v>
      </c>
      <c r="HB97" s="37">
        <f t="shared" si="228"/>
        <v>231</v>
      </c>
      <c r="HC97" s="37">
        <f t="shared" ref="HC97:JN97" si="229">+$I$97-HC$40</f>
        <v>237</v>
      </c>
      <c r="HD97" s="37">
        <f t="shared" si="229"/>
        <v>193</v>
      </c>
      <c r="HE97" s="37">
        <f t="shared" si="229"/>
        <v>160</v>
      </c>
      <c r="HF97" s="37">
        <f t="shared" si="229"/>
        <v>163</v>
      </c>
      <c r="HG97" s="37">
        <f t="shared" si="229"/>
        <v>163</v>
      </c>
      <c r="HH97" s="37">
        <f t="shared" si="229"/>
        <v>164</v>
      </c>
      <c r="HI97" s="37">
        <f t="shared" si="229"/>
        <v>163</v>
      </c>
      <c r="HJ97" s="37">
        <f t="shared" si="229"/>
        <v>143</v>
      </c>
      <c r="HK97" s="37">
        <f t="shared" si="229"/>
        <v>143</v>
      </c>
      <c r="HL97" s="37">
        <f t="shared" si="229"/>
        <v>162</v>
      </c>
      <c r="HM97" s="37">
        <f t="shared" si="229"/>
        <v>158</v>
      </c>
      <c r="HN97" s="37">
        <f t="shared" si="229"/>
        <v>158</v>
      </c>
      <c r="HO97" s="37">
        <f t="shared" si="229"/>
        <v>134</v>
      </c>
      <c r="HP97" s="37">
        <f t="shared" si="229"/>
        <v>130</v>
      </c>
      <c r="HQ97" s="37">
        <f t="shared" si="229"/>
        <v>125</v>
      </c>
      <c r="HR97" s="37">
        <f t="shared" si="229"/>
        <v>127</v>
      </c>
      <c r="HS97" s="37">
        <f t="shared" si="229"/>
        <v>135</v>
      </c>
      <c r="HT97" s="37">
        <f t="shared" si="229"/>
        <v>136</v>
      </c>
      <c r="HU97" s="37">
        <f t="shared" si="229"/>
        <v>136</v>
      </c>
      <c r="HV97" s="37">
        <f t="shared" si="229"/>
        <v>131</v>
      </c>
      <c r="HW97" s="37">
        <f t="shared" si="229"/>
        <v>131</v>
      </c>
      <c r="HX97" s="37">
        <f t="shared" si="229"/>
        <v>136</v>
      </c>
      <c r="HY97" s="37">
        <f t="shared" si="229"/>
        <v>136</v>
      </c>
      <c r="HZ97" s="37">
        <f t="shared" si="229"/>
        <v>162</v>
      </c>
      <c r="IA97" s="37">
        <f t="shared" si="229"/>
        <v>168</v>
      </c>
      <c r="IB97" s="37">
        <f t="shared" si="229"/>
        <v>168</v>
      </c>
      <c r="IC97" s="37">
        <f t="shared" si="229"/>
        <v>167</v>
      </c>
      <c r="ID97" s="37">
        <f t="shared" si="229"/>
        <v>150</v>
      </c>
      <c r="IE97" s="37">
        <f t="shared" si="229"/>
        <v>159</v>
      </c>
      <c r="IF97" s="37">
        <f t="shared" si="229"/>
        <v>106</v>
      </c>
      <c r="IG97" s="37">
        <f t="shared" si="229"/>
        <v>117</v>
      </c>
      <c r="IH97" s="37">
        <f t="shared" si="229"/>
        <v>125</v>
      </c>
      <c r="II97" s="37">
        <f t="shared" si="229"/>
        <v>125</v>
      </c>
      <c r="IJ97" s="37">
        <f t="shared" si="229"/>
        <v>126</v>
      </c>
      <c r="IK97" s="37">
        <f t="shared" si="229"/>
        <v>106</v>
      </c>
      <c r="IL97" s="37">
        <f t="shared" si="229"/>
        <v>672</v>
      </c>
      <c r="IM97" s="37">
        <f t="shared" si="229"/>
        <v>672</v>
      </c>
      <c r="IN97" s="37">
        <f t="shared" si="229"/>
        <v>672</v>
      </c>
      <c r="IO97" s="37">
        <f t="shared" si="229"/>
        <v>672</v>
      </c>
      <c r="IP97" s="37">
        <f t="shared" si="229"/>
        <v>672</v>
      </c>
      <c r="IQ97" s="37">
        <f t="shared" si="229"/>
        <v>672</v>
      </c>
      <c r="IR97" s="37">
        <f t="shared" si="229"/>
        <v>672</v>
      </c>
      <c r="IS97" s="37">
        <f t="shared" si="229"/>
        <v>672</v>
      </c>
      <c r="IT97" s="37">
        <f t="shared" si="229"/>
        <v>672</v>
      </c>
      <c r="IU97" s="37">
        <f t="shared" si="229"/>
        <v>672</v>
      </c>
      <c r="IV97" s="37">
        <f t="shared" si="229"/>
        <v>672</v>
      </c>
      <c r="IW97" s="37">
        <f t="shared" si="229"/>
        <v>672</v>
      </c>
      <c r="IX97" s="37">
        <f t="shared" si="229"/>
        <v>672</v>
      </c>
      <c r="IY97" s="37">
        <f t="shared" si="229"/>
        <v>672</v>
      </c>
      <c r="IZ97" s="37">
        <f t="shared" si="229"/>
        <v>672</v>
      </c>
      <c r="JA97" s="37">
        <f t="shared" si="229"/>
        <v>672</v>
      </c>
      <c r="JB97" s="37">
        <f t="shared" si="229"/>
        <v>672</v>
      </c>
      <c r="JC97" s="37">
        <f t="shared" si="229"/>
        <v>672</v>
      </c>
      <c r="JD97" s="37">
        <f t="shared" si="229"/>
        <v>672</v>
      </c>
      <c r="JE97" s="37">
        <f t="shared" si="229"/>
        <v>672</v>
      </c>
      <c r="JF97" s="37">
        <f t="shared" si="229"/>
        <v>672</v>
      </c>
      <c r="JG97" s="37">
        <f t="shared" si="229"/>
        <v>672</v>
      </c>
      <c r="JH97" s="37">
        <f t="shared" si="229"/>
        <v>672</v>
      </c>
      <c r="JI97" s="37">
        <f t="shared" si="229"/>
        <v>672</v>
      </c>
      <c r="JJ97" s="37">
        <f t="shared" si="229"/>
        <v>672</v>
      </c>
      <c r="JK97" s="37">
        <f t="shared" si="229"/>
        <v>672</v>
      </c>
      <c r="JL97" s="37">
        <f t="shared" si="229"/>
        <v>672</v>
      </c>
      <c r="JM97" s="37">
        <f t="shared" si="229"/>
        <v>672</v>
      </c>
      <c r="JN97" s="37">
        <f t="shared" si="229"/>
        <v>672</v>
      </c>
      <c r="JO97" s="37">
        <f t="shared" ref="JO97:LZ97" si="230">+$I$97-JO$40</f>
        <v>672</v>
      </c>
      <c r="JP97" s="37">
        <f t="shared" si="230"/>
        <v>672</v>
      </c>
      <c r="JQ97" s="37">
        <f t="shared" si="230"/>
        <v>672</v>
      </c>
      <c r="JR97" s="37">
        <f t="shared" si="230"/>
        <v>672</v>
      </c>
      <c r="JS97" s="37">
        <f t="shared" si="230"/>
        <v>672</v>
      </c>
      <c r="JT97" s="37">
        <f t="shared" si="230"/>
        <v>672</v>
      </c>
      <c r="JU97" s="37">
        <f t="shared" si="230"/>
        <v>672</v>
      </c>
      <c r="JV97" s="37">
        <f t="shared" si="230"/>
        <v>672</v>
      </c>
      <c r="JW97" s="37">
        <f t="shared" si="230"/>
        <v>672</v>
      </c>
      <c r="JX97" s="37">
        <f t="shared" si="230"/>
        <v>672</v>
      </c>
      <c r="JY97" s="37">
        <f t="shared" si="230"/>
        <v>672</v>
      </c>
      <c r="JZ97" s="37">
        <f t="shared" si="230"/>
        <v>672</v>
      </c>
      <c r="KA97" s="37">
        <f t="shared" si="230"/>
        <v>672</v>
      </c>
      <c r="KB97" s="37">
        <f t="shared" si="230"/>
        <v>672</v>
      </c>
      <c r="KC97" s="37">
        <f t="shared" si="230"/>
        <v>672</v>
      </c>
      <c r="KD97" s="37">
        <f t="shared" si="230"/>
        <v>672</v>
      </c>
      <c r="KE97" s="37">
        <f t="shared" si="230"/>
        <v>672</v>
      </c>
      <c r="KF97" s="37">
        <f t="shared" si="230"/>
        <v>672</v>
      </c>
      <c r="KG97" s="37">
        <f t="shared" si="230"/>
        <v>672</v>
      </c>
      <c r="KH97" s="37">
        <f t="shared" si="230"/>
        <v>672</v>
      </c>
      <c r="KI97" s="37">
        <f t="shared" si="230"/>
        <v>672</v>
      </c>
      <c r="KJ97" s="37">
        <f t="shared" si="230"/>
        <v>672</v>
      </c>
      <c r="KK97" s="37">
        <f t="shared" si="230"/>
        <v>672</v>
      </c>
      <c r="KL97" s="37">
        <f t="shared" si="230"/>
        <v>672</v>
      </c>
      <c r="KM97" s="37">
        <f t="shared" si="230"/>
        <v>672</v>
      </c>
      <c r="KN97" s="37">
        <f t="shared" si="230"/>
        <v>672</v>
      </c>
      <c r="KO97" s="37">
        <f t="shared" si="230"/>
        <v>672</v>
      </c>
      <c r="KP97" s="37">
        <f t="shared" si="230"/>
        <v>672</v>
      </c>
      <c r="KQ97" s="37">
        <f t="shared" si="230"/>
        <v>672</v>
      </c>
      <c r="KR97" s="37">
        <f t="shared" si="230"/>
        <v>672</v>
      </c>
      <c r="KS97" s="37">
        <f t="shared" si="230"/>
        <v>672</v>
      </c>
      <c r="KT97" s="37">
        <f t="shared" si="230"/>
        <v>672</v>
      </c>
      <c r="KU97" s="37">
        <f t="shared" si="230"/>
        <v>672</v>
      </c>
      <c r="KV97" s="37">
        <f t="shared" si="230"/>
        <v>672</v>
      </c>
      <c r="KW97" s="37">
        <f t="shared" si="230"/>
        <v>672</v>
      </c>
      <c r="KX97" s="37">
        <f t="shared" si="230"/>
        <v>672</v>
      </c>
      <c r="KY97" s="37">
        <f t="shared" si="230"/>
        <v>672</v>
      </c>
      <c r="KZ97" s="37">
        <f t="shared" si="230"/>
        <v>672</v>
      </c>
      <c r="LA97" s="37">
        <f t="shared" si="230"/>
        <v>672</v>
      </c>
      <c r="LB97" s="37">
        <f t="shared" si="230"/>
        <v>672</v>
      </c>
      <c r="LC97" s="37">
        <f t="shared" si="230"/>
        <v>672</v>
      </c>
      <c r="LD97" s="37">
        <f t="shared" si="230"/>
        <v>672</v>
      </c>
      <c r="LE97" s="37">
        <f t="shared" si="230"/>
        <v>672</v>
      </c>
      <c r="LF97" s="37">
        <f t="shared" si="230"/>
        <v>672</v>
      </c>
      <c r="LG97" s="37">
        <f t="shared" si="230"/>
        <v>672</v>
      </c>
      <c r="LH97" s="37">
        <f t="shared" si="230"/>
        <v>672</v>
      </c>
      <c r="LI97" s="37">
        <f t="shared" si="230"/>
        <v>672</v>
      </c>
      <c r="LJ97" s="37">
        <f t="shared" si="230"/>
        <v>672</v>
      </c>
      <c r="LK97" s="37">
        <f t="shared" si="230"/>
        <v>672</v>
      </c>
      <c r="LL97" s="37">
        <f t="shared" si="230"/>
        <v>672</v>
      </c>
      <c r="LM97" s="37">
        <f t="shared" si="230"/>
        <v>672</v>
      </c>
      <c r="LN97" s="37">
        <f t="shared" si="230"/>
        <v>672</v>
      </c>
      <c r="LO97" s="37">
        <f t="shared" si="230"/>
        <v>672</v>
      </c>
      <c r="LP97" s="37">
        <f t="shared" si="230"/>
        <v>672</v>
      </c>
      <c r="LQ97" s="37">
        <f t="shared" si="230"/>
        <v>672</v>
      </c>
      <c r="LR97" s="37">
        <f t="shared" si="230"/>
        <v>672</v>
      </c>
      <c r="LS97" s="37">
        <f t="shared" si="230"/>
        <v>672</v>
      </c>
      <c r="LT97" s="37">
        <f t="shared" si="230"/>
        <v>672</v>
      </c>
      <c r="LU97" s="37">
        <f t="shared" si="230"/>
        <v>672</v>
      </c>
      <c r="LV97" s="37">
        <f t="shared" si="230"/>
        <v>672</v>
      </c>
      <c r="LW97" s="37">
        <f t="shared" si="230"/>
        <v>672</v>
      </c>
      <c r="LX97" s="37">
        <f t="shared" si="230"/>
        <v>672</v>
      </c>
      <c r="LY97" s="37">
        <f t="shared" si="230"/>
        <v>672</v>
      </c>
      <c r="LZ97" s="37">
        <f t="shared" si="230"/>
        <v>672</v>
      </c>
      <c r="MA97" s="37">
        <f t="shared" ref="MA97:NT97" si="231">+$I$97-MA$40</f>
        <v>672</v>
      </c>
      <c r="MB97" s="37">
        <f t="shared" si="231"/>
        <v>672</v>
      </c>
      <c r="MC97" s="37">
        <f t="shared" si="231"/>
        <v>672</v>
      </c>
      <c r="MD97" s="37">
        <f t="shared" si="231"/>
        <v>672</v>
      </c>
      <c r="ME97" s="37">
        <f t="shared" si="231"/>
        <v>672</v>
      </c>
      <c r="MF97" s="37">
        <f t="shared" si="231"/>
        <v>672</v>
      </c>
      <c r="MG97" s="37">
        <f t="shared" si="231"/>
        <v>672</v>
      </c>
      <c r="MH97" s="37">
        <f t="shared" si="231"/>
        <v>672</v>
      </c>
      <c r="MI97" s="37">
        <f t="shared" si="231"/>
        <v>672</v>
      </c>
      <c r="MJ97" s="37">
        <f t="shared" si="231"/>
        <v>672</v>
      </c>
      <c r="MK97" s="37">
        <f t="shared" si="231"/>
        <v>672</v>
      </c>
      <c r="ML97" s="37">
        <f t="shared" si="231"/>
        <v>672</v>
      </c>
      <c r="MM97" s="37">
        <f t="shared" si="231"/>
        <v>672</v>
      </c>
      <c r="MN97" s="37">
        <f t="shared" si="231"/>
        <v>672</v>
      </c>
      <c r="MO97" s="37">
        <f t="shared" si="231"/>
        <v>672</v>
      </c>
      <c r="MP97" s="37">
        <f t="shared" si="231"/>
        <v>672</v>
      </c>
      <c r="MQ97" s="37">
        <f t="shared" si="231"/>
        <v>672</v>
      </c>
      <c r="MR97" s="37">
        <f t="shared" si="231"/>
        <v>672</v>
      </c>
      <c r="MS97" s="37">
        <f t="shared" si="231"/>
        <v>672</v>
      </c>
      <c r="MT97" s="37">
        <f t="shared" si="231"/>
        <v>672</v>
      </c>
      <c r="MU97" s="37">
        <f t="shared" si="231"/>
        <v>672</v>
      </c>
      <c r="MV97" s="37">
        <f t="shared" si="231"/>
        <v>672</v>
      </c>
      <c r="MW97" s="37">
        <f t="shared" si="231"/>
        <v>672</v>
      </c>
      <c r="MX97" s="37">
        <f t="shared" si="231"/>
        <v>672</v>
      </c>
      <c r="MY97" s="37">
        <f t="shared" si="231"/>
        <v>672</v>
      </c>
      <c r="MZ97" s="37">
        <f t="shared" si="231"/>
        <v>672</v>
      </c>
      <c r="NA97" s="37">
        <f t="shared" si="231"/>
        <v>672</v>
      </c>
      <c r="NB97" s="37">
        <f t="shared" si="231"/>
        <v>672</v>
      </c>
      <c r="NC97" s="37">
        <f t="shared" si="231"/>
        <v>672</v>
      </c>
      <c r="ND97" s="37">
        <f t="shared" si="231"/>
        <v>672</v>
      </c>
      <c r="NE97" s="37">
        <f t="shared" si="231"/>
        <v>672</v>
      </c>
      <c r="NF97" s="37">
        <f t="shared" si="231"/>
        <v>672</v>
      </c>
      <c r="NG97" s="37">
        <f t="shared" si="231"/>
        <v>672</v>
      </c>
      <c r="NH97" s="37">
        <f t="shared" si="231"/>
        <v>672</v>
      </c>
      <c r="NI97" s="37">
        <f t="shared" si="231"/>
        <v>672</v>
      </c>
      <c r="NJ97" s="37">
        <f t="shared" si="231"/>
        <v>672</v>
      </c>
      <c r="NK97" s="37">
        <f t="shared" si="231"/>
        <v>672</v>
      </c>
      <c r="NL97" s="37">
        <f t="shared" si="231"/>
        <v>672</v>
      </c>
      <c r="NM97" s="37">
        <f t="shared" si="231"/>
        <v>672</v>
      </c>
      <c r="NN97" s="37">
        <f t="shared" si="231"/>
        <v>672</v>
      </c>
      <c r="NO97" s="37">
        <f t="shared" si="231"/>
        <v>672</v>
      </c>
      <c r="NP97" s="37">
        <f t="shared" si="231"/>
        <v>672</v>
      </c>
      <c r="NQ97" s="37">
        <f t="shared" si="231"/>
        <v>672</v>
      </c>
      <c r="NR97" s="37">
        <f t="shared" si="231"/>
        <v>672</v>
      </c>
      <c r="NS97" s="37">
        <f t="shared" si="231"/>
        <v>672</v>
      </c>
      <c r="NT97" s="38">
        <f t="shared" si="231"/>
        <v>672</v>
      </c>
    </row>
    <row r="98" spans="1:384" x14ac:dyDescent="0.6">
      <c r="A98" s="141" t="s">
        <v>71</v>
      </c>
      <c r="B98" s="301"/>
      <c r="C98" s="322"/>
      <c r="D98" s="299"/>
      <c r="E98" s="47">
        <v>14</v>
      </c>
      <c r="F98" s="294"/>
      <c r="G98" s="47">
        <v>21</v>
      </c>
      <c r="H98" s="46">
        <v>666</v>
      </c>
      <c r="I98" s="6">
        <v>766</v>
      </c>
      <c r="J98" s="32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4">
        <v>766</v>
      </c>
      <c r="Q98" s="9">
        <v>0</v>
      </c>
      <c r="R98" s="7"/>
      <c r="S98" s="36">
        <f t="shared" ref="S98:CD98" si="232">+$I$98-S$41</f>
        <v>608</v>
      </c>
      <c r="T98" s="37">
        <f t="shared" si="232"/>
        <v>608</v>
      </c>
      <c r="U98" s="37">
        <f t="shared" si="232"/>
        <v>619</v>
      </c>
      <c r="V98" s="37">
        <f t="shared" si="232"/>
        <v>628</v>
      </c>
      <c r="W98" s="37">
        <f t="shared" si="232"/>
        <v>578</v>
      </c>
      <c r="X98" s="37">
        <f t="shared" si="232"/>
        <v>595</v>
      </c>
      <c r="Y98" s="37">
        <f t="shared" si="232"/>
        <v>603</v>
      </c>
      <c r="Z98" s="37">
        <f t="shared" si="232"/>
        <v>603</v>
      </c>
      <c r="AA98" s="37">
        <f t="shared" si="232"/>
        <v>592</v>
      </c>
      <c r="AB98" s="37">
        <f t="shared" si="232"/>
        <v>576</v>
      </c>
      <c r="AC98" s="37">
        <f t="shared" si="232"/>
        <v>578</v>
      </c>
      <c r="AD98" s="37">
        <f t="shared" si="232"/>
        <v>578</v>
      </c>
      <c r="AE98" s="37">
        <f t="shared" si="232"/>
        <v>567</v>
      </c>
      <c r="AF98" s="37">
        <f t="shared" si="232"/>
        <v>584</v>
      </c>
      <c r="AG98" s="37">
        <f t="shared" si="232"/>
        <v>584</v>
      </c>
      <c r="AH98" s="37">
        <f t="shared" si="232"/>
        <v>552</v>
      </c>
      <c r="AI98" s="37">
        <f t="shared" si="232"/>
        <v>553</v>
      </c>
      <c r="AJ98" s="37">
        <f t="shared" si="232"/>
        <v>544</v>
      </c>
      <c r="AK98" s="37">
        <f t="shared" si="232"/>
        <v>523</v>
      </c>
      <c r="AL98" s="37">
        <f t="shared" si="232"/>
        <v>539</v>
      </c>
      <c r="AM98" s="37">
        <f t="shared" si="232"/>
        <v>543</v>
      </c>
      <c r="AN98" s="37">
        <f t="shared" si="232"/>
        <v>543</v>
      </c>
      <c r="AO98" s="37">
        <f t="shared" si="232"/>
        <v>498</v>
      </c>
      <c r="AP98" s="37">
        <f t="shared" si="232"/>
        <v>498</v>
      </c>
      <c r="AQ98" s="37">
        <f t="shared" si="232"/>
        <v>502</v>
      </c>
      <c r="AR98" s="37">
        <f t="shared" si="232"/>
        <v>502</v>
      </c>
      <c r="AS98" s="37">
        <f t="shared" si="232"/>
        <v>493</v>
      </c>
      <c r="AT98" s="37">
        <f t="shared" si="232"/>
        <v>502</v>
      </c>
      <c r="AU98" s="37">
        <f t="shared" si="232"/>
        <v>502</v>
      </c>
      <c r="AV98" s="37">
        <f t="shared" si="232"/>
        <v>504</v>
      </c>
      <c r="AW98" s="37">
        <f t="shared" si="232"/>
        <v>503</v>
      </c>
      <c r="AX98" s="37">
        <f t="shared" si="232"/>
        <v>491</v>
      </c>
      <c r="AY98" s="37">
        <f t="shared" si="232"/>
        <v>461</v>
      </c>
      <c r="AZ98" s="37">
        <f t="shared" si="232"/>
        <v>470</v>
      </c>
      <c r="BA98" s="37">
        <f t="shared" si="232"/>
        <v>482</v>
      </c>
      <c r="BB98" s="37">
        <f t="shared" si="232"/>
        <v>482</v>
      </c>
      <c r="BC98" s="37">
        <f t="shared" si="232"/>
        <v>485</v>
      </c>
      <c r="BD98" s="37">
        <f t="shared" si="232"/>
        <v>457</v>
      </c>
      <c r="BE98" s="37">
        <f t="shared" si="232"/>
        <v>454</v>
      </c>
      <c r="BF98" s="37">
        <f t="shared" si="232"/>
        <v>445</v>
      </c>
      <c r="BG98" s="37">
        <f t="shared" si="232"/>
        <v>453</v>
      </c>
      <c r="BH98" s="37">
        <f t="shared" si="232"/>
        <v>453</v>
      </c>
      <c r="BI98" s="37">
        <f t="shared" si="232"/>
        <v>453</v>
      </c>
      <c r="BJ98" s="37">
        <f t="shared" si="232"/>
        <v>466</v>
      </c>
      <c r="BK98" s="37">
        <f t="shared" si="232"/>
        <v>470</v>
      </c>
      <c r="BL98" s="37">
        <f t="shared" si="232"/>
        <v>391</v>
      </c>
      <c r="BM98" s="37">
        <f t="shared" si="232"/>
        <v>338</v>
      </c>
      <c r="BN98" s="37">
        <f t="shared" si="232"/>
        <v>361</v>
      </c>
      <c r="BO98" s="37">
        <f t="shared" si="232"/>
        <v>374</v>
      </c>
      <c r="BP98" s="37">
        <f t="shared" si="232"/>
        <v>374</v>
      </c>
      <c r="BQ98" s="37">
        <f t="shared" si="232"/>
        <v>372</v>
      </c>
      <c r="BR98" s="37">
        <f t="shared" si="232"/>
        <v>373</v>
      </c>
      <c r="BS98" s="37">
        <f t="shared" si="232"/>
        <v>394</v>
      </c>
      <c r="BT98" s="37">
        <f t="shared" si="232"/>
        <v>409</v>
      </c>
      <c r="BU98" s="37">
        <f t="shared" si="232"/>
        <v>429</v>
      </c>
      <c r="BV98" s="37">
        <f t="shared" si="232"/>
        <v>436</v>
      </c>
      <c r="BW98" s="37">
        <f t="shared" si="232"/>
        <v>436</v>
      </c>
      <c r="BX98" s="37">
        <f t="shared" si="232"/>
        <v>443</v>
      </c>
      <c r="BY98" s="37">
        <f t="shared" si="232"/>
        <v>443</v>
      </c>
      <c r="BZ98" s="37">
        <f t="shared" si="232"/>
        <v>457</v>
      </c>
      <c r="CA98" s="37">
        <f t="shared" si="232"/>
        <v>459</v>
      </c>
      <c r="CB98" s="37">
        <f t="shared" si="232"/>
        <v>473</v>
      </c>
      <c r="CC98" s="37">
        <f t="shared" si="232"/>
        <v>495</v>
      </c>
      <c r="CD98" s="37">
        <f t="shared" si="232"/>
        <v>495</v>
      </c>
      <c r="CE98" s="37">
        <f t="shared" ref="CE98:EP98" si="233">+$I$98-CE$41</f>
        <v>495</v>
      </c>
      <c r="CF98" s="37">
        <f t="shared" si="233"/>
        <v>499</v>
      </c>
      <c r="CG98" s="37">
        <f t="shared" si="233"/>
        <v>513</v>
      </c>
      <c r="CH98" s="37">
        <f t="shared" si="233"/>
        <v>514</v>
      </c>
      <c r="CI98" s="37">
        <f t="shared" si="233"/>
        <v>530</v>
      </c>
      <c r="CJ98" s="37">
        <f t="shared" si="233"/>
        <v>541</v>
      </c>
      <c r="CK98" s="37">
        <f t="shared" si="233"/>
        <v>541</v>
      </c>
      <c r="CL98" s="37">
        <f t="shared" si="233"/>
        <v>540</v>
      </c>
      <c r="CM98" s="37">
        <f t="shared" si="233"/>
        <v>531</v>
      </c>
      <c r="CN98" s="37">
        <f t="shared" si="233"/>
        <v>544</v>
      </c>
      <c r="CO98" s="37">
        <f t="shared" si="233"/>
        <v>527</v>
      </c>
      <c r="CP98" s="37">
        <f t="shared" si="233"/>
        <v>538</v>
      </c>
      <c r="CQ98" s="37">
        <f t="shared" si="233"/>
        <v>549</v>
      </c>
      <c r="CR98" s="37">
        <f t="shared" si="233"/>
        <v>549</v>
      </c>
      <c r="CS98" s="37">
        <f t="shared" si="233"/>
        <v>562</v>
      </c>
      <c r="CT98" s="37">
        <f t="shared" si="233"/>
        <v>562</v>
      </c>
      <c r="CU98" s="37">
        <f t="shared" si="233"/>
        <v>573</v>
      </c>
      <c r="CV98" s="37">
        <f t="shared" si="233"/>
        <v>564</v>
      </c>
      <c r="CW98" s="37">
        <f t="shared" si="233"/>
        <v>532</v>
      </c>
      <c r="CX98" s="37">
        <f t="shared" si="233"/>
        <v>538</v>
      </c>
      <c r="CY98" s="37">
        <f t="shared" si="233"/>
        <v>538</v>
      </c>
      <c r="CZ98" s="37">
        <f t="shared" si="233"/>
        <v>545</v>
      </c>
      <c r="DA98" s="37">
        <f t="shared" si="233"/>
        <v>545</v>
      </c>
      <c r="DB98" s="37">
        <f t="shared" si="233"/>
        <v>535</v>
      </c>
      <c r="DC98" s="37">
        <f t="shared" si="233"/>
        <v>513</v>
      </c>
      <c r="DD98" s="37">
        <f t="shared" si="233"/>
        <v>548</v>
      </c>
      <c r="DE98" s="37">
        <f t="shared" si="233"/>
        <v>557</v>
      </c>
      <c r="DF98" s="37">
        <f t="shared" si="233"/>
        <v>557</v>
      </c>
      <c r="DG98" s="37">
        <f t="shared" si="233"/>
        <v>562</v>
      </c>
      <c r="DH98" s="37">
        <f t="shared" si="233"/>
        <v>569</v>
      </c>
      <c r="DI98" s="37">
        <f t="shared" si="233"/>
        <v>581</v>
      </c>
      <c r="DJ98" s="37">
        <f t="shared" si="233"/>
        <v>583</v>
      </c>
      <c r="DK98" s="37">
        <f t="shared" si="233"/>
        <v>588</v>
      </c>
      <c r="DL98" s="37">
        <f t="shared" si="233"/>
        <v>595</v>
      </c>
      <c r="DM98" s="37">
        <f t="shared" si="233"/>
        <v>595</v>
      </c>
      <c r="DN98" s="37">
        <f t="shared" si="233"/>
        <v>603</v>
      </c>
      <c r="DO98" s="37">
        <f t="shared" si="233"/>
        <v>562</v>
      </c>
      <c r="DP98" s="37">
        <f t="shared" si="233"/>
        <v>570</v>
      </c>
      <c r="DQ98" s="37">
        <f t="shared" si="233"/>
        <v>573</v>
      </c>
      <c r="DR98" s="37">
        <f t="shared" si="233"/>
        <v>582</v>
      </c>
      <c r="DS98" s="37">
        <f t="shared" si="233"/>
        <v>602</v>
      </c>
      <c r="DT98" s="37">
        <f t="shared" si="233"/>
        <v>602</v>
      </c>
      <c r="DU98" s="37">
        <f t="shared" si="233"/>
        <v>633</v>
      </c>
      <c r="DV98" s="37">
        <f t="shared" si="233"/>
        <v>579</v>
      </c>
      <c r="DW98" s="37">
        <f t="shared" si="233"/>
        <v>565</v>
      </c>
      <c r="DX98" s="37">
        <f t="shared" si="233"/>
        <v>565</v>
      </c>
      <c r="DY98" s="37">
        <f t="shared" si="233"/>
        <v>579</v>
      </c>
      <c r="DZ98" s="37">
        <f t="shared" si="233"/>
        <v>578</v>
      </c>
      <c r="EA98" s="37">
        <f t="shared" si="233"/>
        <v>578</v>
      </c>
      <c r="EB98" s="37">
        <f t="shared" si="233"/>
        <v>585</v>
      </c>
      <c r="EC98" s="37">
        <f t="shared" si="233"/>
        <v>588</v>
      </c>
      <c r="ED98" s="37">
        <f t="shared" si="233"/>
        <v>596</v>
      </c>
      <c r="EE98" s="37">
        <f t="shared" si="233"/>
        <v>576</v>
      </c>
      <c r="EF98" s="37">
        <f t="shared" si="233"/>
        <v>579</v>
      </c>
      <c r="EG98" s="37">
        <f t="shared" si="233"/>
        <v>591</v>
      </c>
      <c r="EH98" s="37">
        <f t="shared" si="233"/>
        <v>591</v>
      </c>
      <c r="EI98" s="37">
        <f t="shared" si="233"/>
        <v>592</v>
      </c>
      <c r="EJ98" s="37">
        <f t="shared" si="233"/>
        <v>529</v>
      </c>
      <c r="EK98" s="37">
        <f t="shared" si="233"/>
        <v>531</v>
      </c>
      <c r="EL98" s="37">
        <f t="shared" si="233"/>
        <v>530</v>
      </c>
      <c r="EM98" s="37">
        <f t="shared" si="233"/>
        <v>545</v>
      </c>
      <c r="EN98" s="37">
        <f t="shared" si="233"/>
        <v>547</v>
      </c>
      <c r="EO98" s="37">
        <f t="shared" si="233"/>
        <v>547</v>
      </c>
      <c r="EP98" s="37">
        <f t="shared" si="233"/>
        <v>548</v>
      </c>
      <c r="EQ98" s="37">
        <f t="shared" ref="EQ98:HB98" si="234">+$I$98-EQ$41</f>
        <v>550</v>
      </c>
      <c r="ER98" s="37">
        <f t="shared" si="234"/>
        <v>551</v>
      </c>
      <c r="ES98" s="37">
        <f t="shared" si="234"/>
        <v>552</v>
      </c>
      <c r="ET98" s="37">
        <f t="shared" si="234"/>
        <v>546</v>
      </c>
      <c r="EU98" s="37">
        <f t="shared" si="234"/>
        <v>547</v>
      </c>
      <c r="EV98" s="37">
        <f t="shared" si="234"/>
        <v>547</v>
      </c>
      <c r="EW98" s="37">
        <f t="shared" si="234"/>
        <v>547</v>
      </c>
      <c r="EX98" s="37">
        <f t="shared" si="234"/>
        <v>547</v>
      </c>
      <c r="EY98" s="37">
        <f t="shared" si="234"/>
        <v>555</v>
      </c>
      <c r="EZ98" s="37">
        <f t="shared" si="234"/>
        <v>570</v>
      </c>
      <c r="FA98" s="37">
        <f t="shared" si="234"/>
        <v>575</v>
      </c>
      <c r="FB98" s="37">
        <f t="shared" si="234"/>
        <v>577</v>
      </c>
      <c r="FC98" s="37">
        <f t="shared" si="234"/>
        <v>577</v>
      </c>
      <c r="FD98" s="37">
        <f t="shared" si="234"/>
        <v>588</v>
      </c>
      <c r="FE98" s="37">
        <f t="shared" si="234"/>
        <v>580</v>
      </c>
      <c r="FF98" s="37">
        <f t="shared" si="234"/>
        <v>580</v>
      </c>
      <c r="FG98" s="37">
        <f t="shared" si="234"/>
        <v>580</v>
      </c>
      <c r="FH98" s="37">
        <f t="shared" si="234"/>
        <v>593</v>
      </c>
      <c r="FI98" s="37">
        <f t="shared" si="234"/>
        <v>610</v>
      </c>
      <c r="FJ98" s="37">
        <f t="shared" si="234"/>
        <v>610</v>
      </c>
      <c r="FK98" s="37">
        <f t="shared" si="234"/>
        <v>623</v>
      </c>
      <c r="FL98" s="37">
        <f t="shared" si="234"/>
        <v>613</v>
      </c>
      <c r="FM98" s="37">
        <f t="shared" si="234"/>
        <v>613</v>
      </c>
      <c r="FN98" s="37">
        <f t="shared" si="234"/>
        <v>622</v>
      </c>
      <c r="FO98" s="37">
        <f t="shared" si="234"/>
        <v>632</v>
      </c>
      <c r="FP98" s="37">
        <f t="shared" si="234"/>
        <v>636</v>
      </c>
      <c r="FQ98" s="37">
        <f t="shared" si="234"/>
        <v>636</v>
      </c>
      <c r="FR98" s="37">
        <f t="shared" si="234"/>
        <v>640</v>
      </c>
      <c r="FS98" s="37">
        <f t="shared" si="234"/>
        <v>648</v>
      </c>
      <c r="FT98" s="37">
        <f t="shared" si="234"/>
        <v>650</v>
      </c>
      <c r="FU98" s="37">
        <f t="shared" si="234"/>
        <v>658</v>
      </c>
      <c r="FV98" s="37">
        <f t="shared" si="234"/>
        <v>669</v>
      </c>
      <c r="FW98" s="37">
        <f t="shared" si="234"/>
        <v>672</v>
      </c>
      <c r="FX98" s="37">
        <f t="shared" si="234"/>
        <v>672</v>
      </c>
      <c r="FY98" s="37">
        <f t="shared" si="234"/>
        <v>670</v>
      </c>
      <c r="FZ98" s="37">
        <f t="shared" si="234"/>
        <v>671</v>
      </c>
      <c r="GA98" s="37">
        <f t="shared" si="234"/>
        <v>597</v>
      </c>
      <c r="GB98" s="37">
        <f t="shared" si="234"/>
        <v>568</v>
      </c>
      <c r="GC98" s="37">
        <f t="shared" si="234"/>
        <v>569</v>
      </c>
      <c r="GD98" s="37">
        <f t="shared" si="234"/>
        <v>580</v>
      </c>
      <c r="GE98" s="37">
        <f t="shared" si="234"/>
        <v>580</v>
      </c>
      <c r="GF98" s="37">
        <f t="shared" si="234"/>
        <v>572</v>
      </c>
      <c r="GG98" s="37">
        <f t="shared" si="234"/>
        <v>563</v>
      </c>
      <c r="GH98" s="37">
        <f t="shared" si="234"/>
        <v>555</v>
      </c>
      <c r="GI98" s="37">
        <f t="shared" si="234"/>
        <v>555</v>
      </c>
      <c r="GJ98" s="37">
        <f t="shared" si="234"/>
        <v>554</v>
      </c>
      <c r="GK98" s="37">
        <f t="shared" si="234"/>
        <v>561</v>
      </c>
      <c r="GL98" s="37">
        <f t="shared" si="234"/>
        <v>561</v>
      </c>
      <c r="GM98" s="37">
        <f t="shared" si="234"/>
        <v>570</v>
      </c>
      <c r="GN98" s="37">
        <f t="shared" si="234"/>
        <v>465</v>
      </c>
      <c r="GO98" s="37">
        <f t="shared" si="234"/>
        <v>461</v>
      </c>
      <c r="GP98" s="37">
        <f t="shared" si="234"/>
        <v>440</v>
      </c>
      <c r="GQ98" s="37">
        <f t="shared" si="234"/>
        <v>452</v>
      </c>
      <c r="GR98" s="37">
        <f t="shared" si="234"/>
        <v>461</v>
      </c>
      <c r="GS98" s="37">
        <f t="shared" si="234"/>
        <v>461</v>
      </c>
      <c r="GT98" s="37">
        <f t="shared" si="234"/>
        <v>464</v>
      </c>
      <c r="GU98" s="37">
        <f t="shared" si="234"/>
        <v>464</v>
      </c>
      <c r="GV98" s="37">
        <f t="shared" si="234"/>
        <v>468</v>
      </c>
      <c r="GW98" s="37">
        <f t="shared" si="234"/>
        <v>468</v>
      </c>
      <c r="GX98" s="37">
        <f t="shared" si="234"/>
        <v>474</v>
      </c>
      <c r="GY98" s="37">
        <f t="shared" si="234"/>
        <v>471</v>
      </c>
      <c r="GZ98" s="37">
        <f t="shared" si="234"/>
        <v>471</v>
      </c>
      <c r="HA98" s="37">
        <f t="shared" si="234"/>
        <v>436</v>
      </c>
      <c r="HB98" s="37">
        <f t="shared" si="234"/>
        <v>414</v>
      </c>
      <c r="HC98" s="37">
        <f t="shared" ref="HC98:JN98" si="235">+$I$98-HC$41</f>
        <v>414</v>
      </c>
      <c r="HD98" s="37">
        <f t="shared" si="235"/>
        <v>406</v>
      </c>
      <c r="HE98" s="37">
        <f t="shared" si="235"/>
        <v>413</v>
      </c>
      <c r="HF98" s="37">
        <f t="shared" si="235"/>
        <v>414</v>
      </c>
      <c r="HG98" s="37">
        <f t="shared" si="235"/>
        <v>414</v>
      </c>
      <c r="HH98" s="37">
        <f t="shared" si="235"/>
        <v>407</v>
      </c>
      <c r="HI98" s="37">
        <f t="shared" si="235"/>
        <v>395</v>
      </c>
      <c r="HJ98" s="37">
        <f t="shared" si="235"/>
        <v>395</v>
      </c>
      <c r="HK98" s="37">
        <f t="shared" si="235"/>
        <v>393</v>
      </c>
      <c r="HL98" s="37">
        <f t="shared" si="235"/>
        <v>396</v>
      </c>
      <c r="HM98" s="37">
        <f t="shared" si="235"/>
        <v>417</v>
      </c>
      <c r="HN98" s="37">
        <f t="shared" si="235"/>
        <v>417</v>
      </c>
      <c r="HO98" s="37">
        <f t="shared" si="235"/>
        <v>417</v>
      </c>
      <c r="HP98" s="37">
        <f t="shared" si="235"/>
        <v>378</v>
      </c>
      <c r="HQ98" s="37">
        <f t="shared" si="235"/>
        <v>374</v>
      </c>
      <c r="HR98" s="37">
        <f t="shared" si="235"/>
        <v>299</v>
      </c>
      <c r="HS98" s="37">
        <f t="shared" si="235"/>
        <v>301</v>
      </c>
      <c r="HT98" s="37">
        <f t="shared" si="235"/>
        <v>304</v>
      </c>
      <c r="HU98" s="37">
        <f t="shared" si="235"/>
        <v>304</v>
      </c>
      <c r="HV98" s="37">
        <f t="shared" si="235"/>
        <v>304</v>
      </c>
      <c r="HW98" s="37">
        <f t="shared" si="235"/>
        <v>284</v>
      </c>
      <c r="HX98" s="37">
        <f t="shared" si="235"/>
        <v>285</v>
      </c>
      <c r="HY98" s="37">
        <f t="shared" si="235"/>
        <v>285</v>
      </c>
      <c r="HZ98" s="37">
        <f t="shared" si="235"/>
        <v>290</v>
      </c>
      <c r="IA98" s="37">
        <f t="shared" si="235"/>
        <v>299</v>
      </c>
      <c r="IB98" s="37">
        <f t="shared" si="235"/>
        <v>299</v>
      </c>
      <c r="IC98" s="37">
        <f t="shared" si="235"/>
        <v>296</v>
      </c>
      <c r="ID98" s="37">
        <f t="shared" si="235"/>
        <v>293</v>
      </c>
      <c r="IE98" s="37">
        <f t="shared" si="235"/>
        <v>281</v>
      </c>
      <c r="IF98" s="37">
        <f t="shared" si="235"/>
        <v>266</v>
      </c>
      <c r="IG98" s="37">
        <f t="shared" si="235"/>
        <v>272</v>
      </c>
      <c r="IH98" s="37">
        <f t="shared" si="235"/>
        <v>273</v>
      </c>
      <c r="II98" s="37">
        <f t="shared" si="235"/>
        <v>273</v>
      </c>
      <c r="IJ98" s="37">
        <f t="shared" si="235"/>
        <v>272</v>
      </c>
      <c r="IK98" s="37">
        <f t="shared" si="235"/>
        <v>264</v>
      </c>
      <c r="IL98" s="37">
        <f t="shared" si="235"/>
        <v>766</v>
      </c>
      <c r="IM98" s="37">
        <f t="shared" si="235"/>
        <v>766</v>
      </c>
      <c r="IN98" s="37">
        <f t="shared" si="235"/>
        <v>766</v>
      </c>
      <c r="IO98" s="37">
        <f t="shared" si="235"/>
        <v>766</v>
      </c>
      <c r="IP98" s="37">
        <f t="shared" si="235"/>
        <v>766</v>
      </c>
      <c r="IQ98" s="37">
        <f t="shared" si="235"/>
        <v>766</v>
      </c>
      <c r="IR98" s="37">
        <f t="shared" si="235"/>
        <v>766</v>
      </c>
      <c r="IS98" s="37">
        <f t="shared" si="235"/>
        <v>766</v>
      </c>
      <c r="IT98" s="37">
        <f t="shared" si="235"/>
        <v>766</v>
      </c>
      <c r="IU98" s="37">
        <f t="shared" si="235"/>
        <v>766</v>
      </c>
      <c r="IV98" s="37">
        <f t="shared" si="235"/>
        <v>766</v>
      </c>
      <c r="IW98" s="37">
        <f t="shared" si="235"/>
        <v>766</v>
      </c>
      <c r="IX98" s="37">
        <f t="shared" si="235"/>
        <v>766</v>
      </c>
      <c r="IY98" s="37">
        <f t="shared" si="235"/>
        <v>766</v>
      </c>
      <c r="IZ98" s="37">
        <f t="shared" si="235"/>
        <v>766</v>
      </c>
      <c r="JA98" s="37">
        <f t="shared" si="235"/>
        <v>766</v>
      </c>
      <c r="JB98" s="37">
        <f t="shared" si="235"/>
        <v>766</v>
      </c>
      <c r="JC98" s="37">
        <f t="shared" si="235"/>
        <v>766</v>
      </c>
      <c r="JD98" s="37">
        <f t="shared" si="235"/>
        <v>766</v>
      </c>
      <c r="JE98" s="37">
        <f t="shared" si="235"/>
        <v>766</v>
      </c>
      <c r="JF98" s="37">
        <f t="shared" si="235"/>
        <v>766</v>
      </c>
      <c r="JG98" s="37">
        <f t="shared" si="235"/>
        <v>766</v>
      </c>
      <c r="JH98" s="37">
        <f t="shared" si="235"/>
        <v>766</v>
      </c>
      <c r="JI98" s="37">
        <f t="shared" si="235"/>
        <v>766</v>
      </c>
      <c r="JJ98" s="37">
        <f t="shared" si="235"/>
        <v>766</v>
      </c>
      <c r="JK98" s="37">
        <f t="shared" si="235"/>
        <v>766</v>
      </c>
      <c r="JL98" s="37">
        <f t="shared" si="235"/>
        <v>766</v>
      </c>
      <c r="JM98" s="37">
        <f t="shared" si="235"/>
        <v>766</v>
      </c>
      <c r="JN98" s="37">
        <f t="shared" si="235"/>
        <v>766</v>
      </c>
      <c r="JO98" s="37">
        <f t="shared" ref="JO98:LZ98" si="236">+$I$98-JO$41</f>
        <v>766</v>
      </c>
      <c r="JP98" s="37">
        <f t="shared" si="236"/>
        <v>766</v>
      </c>
      <c r="JQ98" s="37">
        <f t="shared" si="236"/>
        <v>766</v>
      </c>
      <c r="JR98" s="37">
        <f t="shared" si="236"/>
        <v>766</v>
      </c>
      <c r="JS98" s="37">
        <f t="shared" si="236"/>
        <v>766</v>
      </c>
      <c r="JT98" s="37">
        <f t="shared" si="236"/>
        <v>766</v>
      </c>
      <c r="JU98" s="37">
        <f t="shared" si="236"/>
        <v>766</v>
      </c>
      <c r="JV98" s="37">
        <f t="shared" si="236"/>
        <v>766</v>
      </c>
      <c r="JW98" s="37">
        <f t="shared" si="236"/>
        <v>766</v>
      </c>
      <c r="JX98" s="37">
        <f t="shared" si="236"/>
        <v>766</v>
      </c>
      <c r="JY98" s="37">
        <f t="shared" si="236"/>
        <v>766</v>
      </c>
      <c r="JZ98" s="37">
        <f t="shared" si="236"/>
        <v>766</v>
      </c>
      <c r="KA98" s="37">
        <f t="shared" si="236"/>
        <v>766</v>
      </c>
      <c r="KB98" s="37">
        <f t="shared" si="236"/>
        <v>766</v>
      </c>
      <c r="KC98" s="37">
        <f t="shared" si="236"/>
        <v>766</v>
      </c>
      <c r="KD98" s="37">
        <f t="shared" si="236"/>
        <v>766</v>
      </c>
      <c r="KE98" s="37">
        <f t="shared" si="236"/>
        <v>766</v>
      </c>
      <c r="KF98" s="37">
        <f t="shared" si="236"/>
        <v>766</v>
      </c>
      <c r="KG98" s="37">
        <f t="shared" si="236"/>
        <v>766</v>
      </c>
      <c r="KH98" s="37">
        <f t="shared" si="236"/>
        <v>766</v>
      </c>
      <c r="KI98" s="37">
        <f t="shared" si="236"/>
        <v>766</v>
      </c>
      <c r="KJ98" s="37">
        <f t="shared" si="236"/>
        <v>766</v>
      </c>
      <c r="KK98" s="37">
        <f t="shared" si="236"/>
        <v>766</v>
      </c>
      <c r="KL98" s="37">
        <f t="shared" si="236"/>
        <v>766</v>
      </c>
      <c r="KM98" s="37">
        <f t="shared" si="236"/>
        <v>766</v>
      </c>
      <c r="KN98" s="37">
        <f t="shared" si="236"/>
        <v>766</v>
      </c>
      <c r="KO98" s="37">
        <f t="shared" si="236"/>
        <v>766</v>
      </c>
      <c r="KP98" s="37">
        <f t="shared" si="236"/>
        <v>766</v>
      </c>
      <c r="KQ98" s="37">
        <f t="shared" si="236"/>
        <v>766</v>
      </c>
      <c r="KR98" s="37">
        <f t="shared" si="236"/>
        <v>766</v>
      </c>
      <c r="KS98" s="37">
        <f t="shared" si="236"/>
        <v>766</v>
      </c>
      <c r="KT98" s="37">
        <f t="shared" si="236"/>
        <v>766</v>
      </c>
      <c r="KU98" s="37">
        <f t="shared" si="236"/>
        <v>766</v>
      </c>
      <c r="KV98" s="37">
        <f t="shared" si="236"/>
        <v>766</v>
      </c>
      <c r="KW98" s="37">
        <f t="shared" si="236"/>
        <v>766</v>
      </c>
      <c r="KX98" s="37">
        <f t="shared" si="236"/>
        <v>766</v>
      </c>
      <c r="KY98" s="37">
        <f t="shared" si="236"/>
        <v>766</v>
      </c>
      <c r="KZ98" s="37">
        <f t="shared" si="236"/>
        <v>766</v>
      </c>
      <c r="LA98" s="37">
        <f t="shared" si="236"/>
        <v>766</v>
      </c>
      <c r="LB98" s="37">
        <f t="shared" si="236"/>
        <v>766</v>
      </c>
      <c r="LC98" s="37">
        <f t="shared" si="236"/>
        <v>766</v>
      </c>
      <c r="LD98" s="37">
        <f t="shared" si="236"/>
        <v>766</v>
      </c>
      <c r="LE98" s="37">
        <f t="shared" si="236"/>
        <v>766</v>
      </c>
      <c r="LF98" s="37">
        <f t="shared" si="236"/>
        <v>766</v>
      </c>
      <c r="LG98" s="37">
        <f t="shared" si="236"/>
        <v>766</v>
      </c>
      <c r="LH98" s="37">
        <f t="shared" si="236"/>
        <v>766</v>
      </c>
      <c r="LI98" s="37">
        <f t="shared" si="236"/>
        <v>766</v>
      </c>
      <c r="LJ98" s="37">
        <f t="shared" si="236"/>
        <v>766</v>
      </c>
      <c r="LK98" s="37">
        <f t="shared" si="236"/>
        <v>766</v>
      </c>
      <c r="LL98" s="37">
        <f t="shared" si="236"/>
        <v>766</v>
      </c>
      <c r="LM98" s="37">
        <f t="shared" si="236"/>
        <v>766</v>
      </c>
      <c r="LN98" s="37">
        <f t="shared" si="236"/>
        <v>766</v>
      </c>
      <c r="LO98" s="37">
        <f t="shared" si="236"/>
        <v>766</v>
      </c>
      <c r="LP98" s="37">
        <f t="shared" si="236"/>
        <v>766</v>
      </c>
      <c r="LQ98" s="37">
        <f t="shared" si="236"/>
        <v>766</v>
      </c>
      <c r="LR98" s="37">
        <f t="shared" si="236"/>
        <v>766</v>
      </c>
      <c r="LS98" s="37">
        <f t="shared" si="236"/>
        <v>766</v>
      </c>
      <c r="LT98" s="37">
        <f t="shared" si="236"/>
        <v>766</v>
      </c>
      <c r="LU98" s="37">
        <f t="shared" si="236"/>
        <v>766</v>
      </c>
      <c r="LV98" s="37">
        <f t="shared" si="236"/>
        <v>766</v>
      </c>
      <c r="LW98" s="37">
        <f t="shared" si="236"/>
        <v>766</v>
      </c>
      <c r="LX98" s="37">
        <f t="shared" si="236"/>
        <v>766</v>
      </c>
      <c r="LY98" s="37">
        <f t="shared" si="236"/>
        <v>766</v>
      </c>
      <c r="LZ98" s="37">
        <f t="shared" si="236"/>
        <v>766</v>
      </c>
      <c r="MA98" s="37">
        <f t="shared" ref="MA98:NT98" si="237">+$I$98-MA$41</f>
        <v>766</v>
      </c>
      <c r="MB98" s="37">
        <f t="shared" si="237"/>
        <v>766</v>
      </c>
      <c r="MC98" s="37">
        <f t="shared" si="237"/>
        <v>766</v>
      </c>
      <c r="MD98" s="37">
        <f t="shared" si="237"/>
        <v>766</v>
      </c>
      <c r="ME98" s="37">
        <f t="shared" si="237"/>
        <v>766</v>
      </c>
      <c r="MF98" s="37">
        <f t="shared" si="237"/>
        <v>766</v>
      </c>
      <c r="MG98" s="37">
        <f t="shared" si="237"/>
        <v>766</v>
      </c>
      <c r="MH98" s="37">
        <f t="shared" si="237"/>
        <v>766</v>
      </c>
      <c r="MI98" s="37">
        <f t="shared" si="237"/>
        <v>766</v>
      </c>
      <c r="MJ98" s="37">
        <f t="shared" si="237"/>
        <v>766</v>
      </c>
      <c r="MK98" s="37">
        <f t="shared" si="237"/>
        <v>766</v>
      </c>
      <c r="ML98" s="37">
        <f t="shared" si="237"/>
        <v>766</v>
      </c>
      <c r="MM98" s="37">
        <f t="shared" si="237"/>
        <v>766</v>
      </c>
      <c r="MN98" s="37">
        <f t="shared" si="237"/>
        <v>766</v>
      </c>
      <c r="MO98" s="37">
        <f t="shared" si="237"/>
        <v>766</v>
      </c>
      <c r="MP98" s="37">
        <f t="shared" si="237"/>
        <v>766</v>
      </c>
      <c r="MQ98" s="37">
        <f t="shared" si="237"/>
        <v>766</v>
      </c>
      <c r="MR98" s="37">
        <f t="shared" si="237"/>
        <v>766</v>
      </c>
      <c r="MS98" s="37">
        <f t="shared" si="237"/>
        <v>766</v>
      </c>
      <c r="MT98" s="37">
        <f t="shared" si="237"/>
        <v>766</v>
      </c>
      <c r="MU98" s="37">
        <f t="shared" si="237"/>
        <v>766</v>
      </c>
      <c r="MV98" s="37">
        <f t="shared" si="237"/>
        <v>766</v>
      </c>
      <c r="MW98" s="37">
        <f t="shared" si="237"/>
        <v>766</v>
      </c>
      <c r="MX98" s="37">
        <f t="shared" si="237"/>
        <v>766</v>
      </c>
      <c r="MY98" s="37">
        <f t="shared" si="237"/>
        <v>766</v>
      </c>
      <c r="MZ98" s="37">
        <f t="shared" si="237"/>
        <v>766</v>
      </c>
      <c r="NA98" s="37">
        <f t="shared" si="237"/>
        <v>766</v>
      </c>
      <c r="NB98" s="37">
        <f t="shared" si="237"/>
        <v>766</v>
      </c>
      <c r="NC98" s="37">
        <f t="shared" si="237"/>
        <v>766</v>
      </c>
      <c r="ND98" s="37">
        <f t="shared" si="237"/>
        <v>766</v>
      </c>
      <c r="NE98" s="37">
        <f t="shared" si="237"/>
        <v>766</v>
      </c>
      <c r="NF98" s="37">
        <f t="shared" si="237"/>
        <v>766</v>
      </c>
      <c r="NG98" s="37">
        <f t="shared" si="237"/>
        <v>766</v>
      </c>
      <c r="NH98" s="37">
        <f t="shared" si="237"/>
        <v>766</v>
      </c>
      <c r="NI98" s="37">
        <f t="shared" si="237"/>
        <v>766</v>
      </c>
      <c r="NJ98" s="37">
        <f t="shared" si="237"/>
        <v>766</v>
      </c>
      <c r="NK98" s="37">
        <f t="shared" si="237"/>
        <v>766</v>
      </c>
      <c r="NL98" s="37">
        <f t="shared" si="237"/>
        <v>766</v>
      </c>
      <c r="NM98" s="37">
        <f t="shared" si="237"/>
        <v>766</v>
      </c>
      <c r="NN98" s="37">
        <f t="shared" si="237"/>
        <v>766</v>
      </c>
      <c r="NO98" s="37">
        <f t="shared" si="237"/>
        <v>766</v>
      </c>
      <c r="NP98" s="37">
        <f t="shared" si="237"/>
        <v>766</v>
      </c>
      <c r="NQ98" s="37">
        <f t="shared" si="237"/>
        <v>766</v>
      </c>
      <c r="NR98" s="37">
        <f t="shared" si="237"/>
        <v>766</v>
      </c>
      <c r="NS98" s="37">
        <f t="shared" si="237"/>
        <v>766</v>
      </c>
      <c r="NT98" s="38">
        <f t="shared" si="237"/>
        <v>766</v>
      </c>
    </row>
    <row r="99" spans="1:384" ht="17.25" thickBot="1" x14ac:dyDescent="0.65">
      <c r="A99" s="141" t="s">
        <v>71</v>
      </c>
      <c r="B99" s="301"/>
      <c r="C99" s="322"/>
      <c r="D99" s="51" t="s">
        <v>20</v>
      </c>
      <c r="E99" s="77">
        <v>10</v>
      </c>
      <c r="F99" s="295"/>
      <c r="G99" s="77">
        <v>31</v>
      </c>
      <c r="H99" s="91">
        <v>708</v>
      </c>
      <c r="I99" s="69">
        <v>672</v>
      </c>
      <c r="J99" s="79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1">
        <v>690</v>
      </c>
      <c r="Q99" s="80">
        <v>0</v>
      </c>
      <c r="R99" s="7"/>
      <c r="S99" s="114">
        <f t="shared" ref="S99:CD99" si="238">+$I$99-S$42</f>
        <v>274</v>
      </c>
      <c r="T99" s="115">
        <f t="shared" si="238"/>
        <v>274</v>
      </c>
      <c r="U99" s="115">
        <f t="shared" si="238"/>
        <v>274</v>
      </c>
      <c r="V99" s="115">
        <f t="shared" si="238"/>
        <v>285</v>
      </c>
      <c r="W99" s="115">
        <f t="shared" si="238"/>
        <v>286</v>
      </c>
      <c r="X99" s="115">
        <f t="shared" si="238"/>
        <v>310</v>
      </c>
      <c r="Y99" s="115">
        <f t="shared" si="238"/>
        <v>331</v>
      </c>
      <c r="Z99" s="115">
        <f t="shared" si="238"/>
        <v>331</v>
      </c>
      <c r="AA99" s="115">
        <f t="shared" si="238"/>
        <v>327</v>
      </c>
      <c r="AB99" s="115">
        <f t="shared" si="238"/>
        <v>327</v>
      </c>
      <c r="AC99" s="115">
        <f t="shared" si="238"/>
        <v>342</v>
      </c>
      <c r="AD99" s="115">
        <f t="shared" si="238"/>
        <v>343</v>
      </c>
      <c r="AE99" s="115">
        <f t="shared" si="238"/>
        <v>344</v>
      </c>
      <c r="AF99" s="115">
        <f t="shared" si="238"/>
        <v>356</v>
      </c>
      <c r="AG99" s="115">
        <f t="shared" si="238"/>
        <v>356</v>
      </c>
      <c r="AH99" s="115">
        <f t="shared" si="238"/>
        <v>329</v>
      </c>
      <c r="AI99" s="115">
        <f t="shared" si="238"/>
        <v>329</v>
      </c>
      <c r="AJ99" s="115">
        <f t="shared" si="238"/>
        <v>333</v>
      </c>
      <c r="AK99" s="115">
        <f t="shared" si="238"/>
        <v>333</v>
      </c>
      <c r="AL99" s="115">
        <f t="shared" si="238"/>
        <v>343</v>
      </c>
      <c r="AM99" s="115">
        <f t="shared" si="238"/>
        <v>349</v>
      </c>
      <c r="AN99" s="115">
        <f t="shared" si="238"/>
        <v>349</v>
      </c>
      <c r="AO99" s="115">
        <f t="shared" si="238"/>
        <v>347</v>
      </c>
      <c r="AP99" s="115">
        <f t="shared" si="238"/>
        <v>347</v>
      </c>
      <c r="AQ99" s="115">
        <f t="shared" si="238"/>
        <v>361</v>
      </c>
      <c r="AR99" s="115">
        <f t="shared" si="238"/>
        <v>361</v>
      </c>
      <c r="AS99" s="115">
        <f t="shared" si="238"/>
        <v>359</v>
      </c>
      <c r="AT99" s="115">
        <f t="shared" si="238"/>
        <v>368</v>
      </c>
      <c r="AU99" s="115">
        <f t="shared" si="238"/>
        <v>368</v>
      </c>
      <c r="AV99" s="115">
        <f t="shared" si="238"/>
        <v>364</v>
      </c>
      <c r="AW99" s="115">
        <f t="shared" si="238"/>
        <v>360</v>
      </c>
      <c r="AX99" s="115">
        <f t="shared" si="238"/>
        <v>369</v>
      </c>
      <c r="AY99" s="115">
        <f t="shared" si="238"/>
        <v>371</v>
      </c>
      <c r="AZ99" s="115">
        <f t="shared" si="238"/>
        <v>365</v>
      </c>
      <c r="BA99" s="115">
        <f t="shared" si="238"/>
        <v>372</v>
      </c>
      <c r="BB99" s="115">
        <f t="shared" si="238"/>
        <v>372</v>
      </c>
      <c r="BC99" s="115">
        <f t="shared" si="238"/>
        <v>373</v>
      </c>
      <c r="BD99" s="115">
        <f t="shared" si="238"/>
        <v>371</v>
      </c>
      <c r="BE99" s="115">
        <f t="shared" si="238"/>
        <v>383</v>
      </c>
      <c r="BF99" s="115">
        <f t="shared" si="238"/>
        <v>388</v>
      </c>
      <c r="BG99" s="115">
        <f t="shared" si="238"/>
        <v>409</v>
      </c>
      <c r="BH99" s="115">
        <f t="shared" si="238"/>
        <v>409</v>
      </c>
      <c r="BI99" s="115">
        <f t="shared" si="238"/>
        <v>409</v>
      </c>
      <c r="BJ99" s="115">
        <f t="shared" si="238"/>
        <v>421</v>
      </c>
      <c r="BK99" s="115">
        <f t="shared" si="238"/>
        <v>403</v>
      </c>
      <c r="BL99" s="115">
        <f t="shared" si="238"/>
        <v>416</v>
      </c>
      <c r="BM99" s="115">
        <f t="shared" si="238"/>
        <v>412</v>
      </c>
      <c r="BN99" s="115">
        <f t="shared" si="238"/>
        <v>428</v>
      </c>
      <c r="BO99" s="115">
        <f t="shared" si="238"/>
        <v>433</v>
      </c>
      <c r="BP99" s="115">
        <f t="shared" si="238"/>
        <v>433</v>
      </c>
      <c r="BQ99" s="115">
        <f t="shared" si="238"/>
        <v>433</v>
      </c>
      <c r="BR99" s="115">
        <f t="shared" si="238"/>
        <v>435</v>
      </c>
      <c r="BS99" s="115">
        <f t="shared" si="238"/>
        <v>383</v>
      </c>
      <c r="BT99" s="115">
        <f t="shared" si="238"/>
        <v>281</v>
      </c>
      <c r="BU99" s="115">
        <f t="shared" si="238"/>
        <v>292</v>
      </c>
      <c r="BV99" s="115">
        <f t="shared" si="238"/>
        <v>295</v>
      </c>
      <c r="BW99" s="115">
        <f t="shared" si="238"/>
        <v>295</v>
      </c>
      <c r="BX99" s="115">
        <f t="shared" si="238"/>
        <v>297</v>
      </c>
      <c r="BY99" s="115">
        <f t="shared" si="238"/>
        <v>300</v>
      </c>
      <c r="BZ99" s="115">
        <f t="shared" si="238"/>
        <v>312</v>
      </c>
      <c r="CA99" s="115">
        <f t="shared" si="238"/>
        <v>312</v>
      </c>
      <c r="CB99" s="115">
        <f t="shared" si="238"/>
        <v>335</v>
      </c>
      <c r="CC99" s="115">
        <f t="shared" si="238"/>
        <v>386</v>
      </c>
      <c r="CD99" s="115">
        <f t="shared" si="238"/>
        <v>386</v>
      </c>
      <c r="CE99" s="115">
        <f t="shared" ref="CE99:EP99" si="239">+$I$99-CE$42</f>
        <v>392</v>
      </c>
      <c r="CF99" s="115">
        <f t="shared" si="239"/>
        <v>388</v>
      </c>
      <c r="CG99" s="115">
        <f t="shared" si="239"/>
        <v>403</v>
      </c>
      <c r="CH99" s="115">
        <f t="shared" si="239"/>
        <v>402</v>
      </c>
      <c r="CI99" s="115">
        <f t="shared" si="239"/>
        <v>424</v>
      </c>
      <c r="CJ99" s="115">
        <f t="shared" si="239"/>
        <v>428</v>
      </c>
      <c r="CK99" s="115">
        <f t="shared" si="239"/>
        <v>428</v>
      </c>
      <c r="CL99" s="115">
        <f t="shared" si="239"/>
        <v>423</v>
      </c>
      <c r="CM99" s="115">
        <f t="shared" si="239"/>
        <v>423</v>
      </c>
      <c r="CN99" s="115">
        <f t="shared" si="239"/>
        <v>441</v>
      </c>
      <c r="CO99" s="115">
        <f t="shared" si="239"/>
        <v>440</v>
      </c>
      <c r="CP99" s="115">
        <f t="shared" si="239"/>
        <v>450</v>
      </c>
      <c r="CQ99" s="115">
        <f t="shared" si="239"/>
        <v>458</v>
      </c>
      <c r="CR99" s="115">
        <f t="shared" si="239"/>
        <v>458</v>
      </c>
      <c r="CS99" s="115">
        <f t="shared" si="239"/>
        <v>457</v>
      </c>
      <c r="CT99" s="115">
        <f t="shared" si="239"/>
        <v>457</v>
      </c>
      <c r="CU99" s="115">
        <f t="shared" si="239"/>
        <v>477</v>
      </c>
      <c r="CV99" s="115">
        <f t="shared" si="239"/>
        <v>463</v>
      </c>
      <c r="CW99" s="115">
        <f t="shared" si="239"/>
        <v>450</v>
      </c>
      <c r="CX99" s="115">
        <f t="shared" si="239"/>
        <v>454</v>
      </c>
      <c r="CY99" s="115">
        <f t="shared" si="239"/>
        <v>454</v>
      </c>
      <c r="CZ99" s="115">
        <f t="shared" si="239"/>
        <v>454</v>
      </c>
      <c r="DA99" s="115">
        <f t="shared" si="239"/>
        <v>454</v>
      </c>
      <c r="DB99" s="115">
        <f t="shared" si="239"/>
        <v>465</v>
      </c>
      <c r="DC99" s="115">
        <f t="shared" si="239"/>
        <v>454</v>
      </c>
      <c r="DD99" s="115">
        <f t="shared" si="239"/>
        <v>473</v>
      </c>
      <c r="DE99" s="115">
        <f t="shared" si="239"/>
        <v>475</v>
      </c>
      <c r="DF99" s="115">
        <f t="shared" si="239"/>
        <v>475</v>
      </c>
      <c r="DG99" s="115">
        <f t="shared" si="239"/>
        <v>475</v>
      </c>
      <c r="DH99" s="115">
        <f t="shared" si="239"/>
        <v>475</v>
      </c>
      <c r="DI99" s="115">
        <f t="shared" si="239"/>
        <v>464</v>
      </c>
      <c r="DJ99" s="115">
        <f t="shared" si="239"/>
        <v>466</v>
      </c>
      <c r="DK99" s="115">
        <f t="shared" si="239"/>
        <v>479</v>
      </c>
      <c r="DL99" s="115">
        <f t="shared" si="239"/>
        <v>483</v>
      </c>
      <c r="DM99" s="115">
        <f t="shared" si="239"/>
        <v>483</v>
      </c>
      <c r="DN99" s="115">
        <f t="shared" si="239"/>
        <v>482</v>
      </c>
      <c r="DO99" s="115">
        <f t="shared" si="239"/>
        <v>478</v>
      </c>
      <c r="DP99" s="115">
        <f t="shared" si="239"/>
        <v>481</v>
      </c>
      <c r="DQ99" s="115">
        <f t="shared" si="239"/>
        <v>482</v>
      </c>
      <c r="DR99" s="115">
        <f t="shared" si="239"/>
        <v>492</v>
      </c>
      <c r="DS99" s="115">
        <f t="shared" si="239"/>
        <v>495</v>
      </c>
      <c r="DT99" s="115">
        <f t="shared" si="239"/>
        <v>495</v>
      </c>
      <c r="DU99" s="115">
        <f t="shared" si="239"/>
        <v>499</v>
      </c>
      <c r="DV99" s="115">
        <f t="shared" si="239"/>
        <v>494</v>
      </c>
      <c r="DW99" s="115">
        <f t="shared" si="239"/>
        <v>495</v>
      </c>
      <c r="DX99" s="115">
        <f t="shared" si="239"/>
        <v>482</v>
      </c>
      <c r="DY99" s="115">
        <f t="shared" si="239"/>
        <v>486</v>
      </c>
      <c r="DZ99" s="115">
        <f t="shared" si="239"/>
        <v>492</v>
      </c>
      <c r="EA99" s="115">
        <f t="shared" si="239"/>
        <v>492</v>
      </c>
      <c r="EB99" s="115">
        <f t="shared" si="239"/>
        <v>494</v>
      </c>
      <c r="EC99" s="115">
        <f t="shared" si="239"/>
        <v>418</v>
      </c>
      <c r="ED99" s="115">
        <f t="shared" si="239"/>
        <v>423</v>
      </c>
      <c r="EE99" s="115">
        <f t="shared" si="239"/>
        <v>423</v>
      </c>
      <c r="EF99" s="115">
        <f t="shared" si="239"/>
        <v>425</v>
      </c>
      <c r="EG99" s="115">
        <f t="shared" si="239"/>
        <v>429</v>
      </c>
      <c r="EH99" s="115">
        <f t="shared" si="239"/>
        <v>429</v>
      </c>
      <c r="EI99" s="115">
        <f t="shared" si="239"/>
        <v>430</v>
      </c>
      <c r="EJ99" s="115">
        <f t="shared" si="239"/>
        <v>430</v>
      </c>
      <c r="EK99" s="115">
        <f t="shared" si="239"/>
        <v>432</v>
      </c>
      <c r="EL99" s="115">
        <f t="shared" si="239"/>
        <v>434</v>
      </c>
      <c r="EM99" s="115">
        <f t="shared" si="239"/>
        <v>434</v>
      </c>
      <c r="EN99" s="115">
        <f t="shared" si="239"/>
        <v>439</v>
      </c>
      <c r="EO99" s="115">
        <f t="shared" si="239"/>
        <v>439</v>
      </c>
      <c r="EP99" s="115">
        <f t="shared" si="239"/>
        <v>449</v>
      </c>
      <c r="EQ99" s="115">
        <f t="shared" ref="EQ99:HB99" si="240">+$I$99-EQ$42</f>
        <v>449</v>
      </c>
      <c r="ER99" s="115">
        <f t="shared" si="240"/>
        <v>455</v>
      </c>
      <c r="ES99" s="115">
        <f t="shared" si="240"/>
        <v>455</v>
      </c>
      <c r="ET99" s="115">
        <f t="shared" si="240"/>
        <v>455</v>
      </c>
      <c r="EU99" s="115">
        <f t="shared" si="240"/>
        <v>458</v>
      </c>
      <c r="EV99" s="115">
        <f t="shared" si="240"/>
        <v>458</v>
      </c>
      <c r="EW99" s="115">
        <f t="shared" si="240"/>
        <v>462</v>
      </c>
      <c r="EX99" s="115">
        <f t="shared" si="240"/>
        <v>462</v>
      </c>
      <c r="EY99" s="115">
        <f t="shared" si="240"/>
        <v>463</v>
      </c>
      <c r="EZ99" s="115">
        <f t="shared" si="240"/>
        <v>466</v>
      </c>
      <c r="FA99" s="115">
        <f t="shared" si="240"/>
        <v>473</v>
      </c>
      <c r="FB99" s="115">
        <f t="shared" si="240"/>
        <v>473</v>
      </c>
      <c r="FC99" s="115">
        <f t="shared" si="240"/>
        <v>473</v>
      </c>
      <c r="FD99" s="115">
        <f t="shared" si="240"/>
        <v>475</v>
      </c>
      <c r="FE99" s="115">
        <f t="shared" si="240"/>
        <v>470</v>
      </c>
      <c r="FF99" s="115">
        <f t="shared" si="240"/>
        <v>470</v>
      </c>
      <c r="FG99" s="115">
        <f t="shared" si="240"/>
        <v>470</v>
      </c>
      <c r="FH99" s="115">
        <f t="shared" si="240"/>
        <v>480</v>
      </c>
      <c r="FI99" s="115">
        <f t="shared" si="240"/>
        <v>482</v>
      </c>
      <c r="FJ99" s="115">
        <f t="shared" si="240"/>
        <v>482</v>
      </c>
      <c r="FK99" s="115">
        <f t="shared" si="240"/>
        <v>483</v>
      </c>
      <c r="FL99" s="115">
        <f t="shared" si="240"/>
        <v>476</v>
      </c>
      <c r="FM99" s="115">
        <f t="shared" si="240"/>
        <v>476</v>
      </c>
      <c r="FN99" s="115">
        <f t="shared" si="240"/>
        <v>479</v>
      </c>
      <c r="FO99" s="115">
        <f t="shared" si="240"/>
        <v>480</v>
      </c>
      <c r="FP99" s="115">
        <f t="shared" si="240"/>
        <v>480</v>
      </c>
      <c r="FQ99" s="115">
        <f t="shared" si="240"/>
        <v>480</v>
      </c>
      <c r="FR99" s="115">
        <f t="shared" si="240"/>
        <v>483</v>
      </c>
      <c r="FS99" s="115">
        <f t="shared" si="240"/>
        <v>485</v>
      </c>
      <c r="FT99" s="115">
        <f t="shared" si="240"/>
        <v>434</v>
      </c>
      <c r="FU99" s="115">
        <f t="shared" si="240"/>
        <v>434</v>
      </c>
      <c r="FV99" s="115">
        <f t="shared" si="240"/>
        <v>435</v>
      </c>
      <c r="FW99" s="115">
        <f t="shared" si="240"/>
        <v>434</v>
      </c>
      <c r="FX99" s="115">
        <f t="shared" si="240"/>
        <v>434</v>
      </c>
      <c r="FY99" s="115">
        <f t="shared" si="240"/>
        <v>419</v>
      </c>
      <c r="FZ99" s="115">
        <f t="shared" si="240"/>
        <v>419</v>
      </c>
      <c r="GA99" s="115">
        <f t="shared" si="240"/>
        <v>418</v>
      </c>
      <c r="GB99" s="115">
        <f t="shared" si="240"/>
        <v>418</v>
      </c>
      <c r="GC99" s="115">
        <f t="shared" si="240"/>
        <v>420</v>
      </c>
      <c r="GD99" s="115">
        <f t="shared" si="240"/>
        <v>422</v>
      </c>
      <c r="GE99" s="115">
        <f t="shared" si="240"/>
        <v>422</v>
      </c>
      <c r="GF99" s="115">
        <f t="shared" si="240"/>
        <v>396</v>
      </c>
      <c r="GG99" s="115">
        <f t="shared" si="240"/>
        <v>323</v>
      </c>
      <c r="GH99" s="115">
        <f t="shared" si="240"/>
        <v>319</v>
      </c>
      <c r="GI99" s="115">
        <f t="shared" si="240"/>
        <v>319</v>
      </c>
      <c r="GJ99" s="115">
        <f t="shared" si="240"/>
        <v>321</v>
      </c>
      <c r="GK99" s="115">
        <f t="shared" si="240"/>
        <v>324</v>
      </c>
      <c r="GL99" s="115">
        <f t="shared" si="240"/>
        <v>324</v>
      </c>
      <c r="GM99" s="115">
        <f t="shared" si="240"/>
        <v>268</v>
      </c>
      <c r="GN99" s="115">
        <f t="shared" si="240"/>
        <v>268</v>
      </c>
      <c r="GO99" s="115">
        <f t="shared" si="240"/>
        <v>238</v>
      </c>
      <c r="GP99" s="115">
        <f t="shared" si="240"/>
        <v>182</v>
      </c>
      <c r="GQ99" s="115">
        <f t="shared" si="240"/>
        <v>183</v>
      </c>
      <c r="GR99" s="115">
        <f t="shared" si="240"/>
        <v>189</v>
      </c>
      <c r="GS99" s="115">
        <f t="shared" si="240"/>
        <v>189</v>
      </c>
      <c r="GT99" s="115">
        <f t="shared" si="240"/>
        <v>189</v>
      </c>
      <c r="GU99" s="115">
        <f t="shared" si="240"/>
        <v>191</v>
      </c>
      <c r="GV99" s="115">
        <f t="shared" si="240"/>
        <v>192</v>
      </c>
      <c r="GW99" s="115">
        <f t="shared" si="240"/>
        <v>192</v>
      </c>
      <c r="GX99" s="115">
        <f t="shared" si="240"/>
        <v>141</v>
      </c>
      <c r="GY99" s="115">
        <f t="shared" si="240"/>
        <v>140</v>
      </c>
      <c r="GZ99" s="115">
        <f t="shared" si="240"/>
        <v>140</v>
      </c>
      <c r="HA99" s="115">
        <f t="shared" si="240"/>
        <v>109</v>
      </c>
      <c r="HB99" s="115">
        <f t="shared" si="240"/>
        <v>103</v>
      </c>
      <c r="HC99" s="115">
        <f t="shared" ref="HC99:JN99" si="241">+$I$99-HC$42</f>
        <v>43</v>
      </c>
      <c r="HD99" s="115">
        <f t="shared" si="241"/>
        <v>42</v>
      </c>
      <c r="HE99" s="115">
        <f t="shared" si="241"/>
        <v>38</v>
      </c>
      <c r="HF99" s="115">
        <f t="shared" si="241"/>
        <v>38</v>
      </c>
      <c r="HG99" s="115">
        <f t="shared" si="241"/>
        <v>38</v>
      </c>
      <c r="HH99" s="115">
        <f t="shared" si="241"/>
        <v>33</v>
      </c>
      <c r="HI99" s="115">
        <f t="shared" si="241"/>
        <v>32</v>
      </c>
      <c r="HJ99" s="115">
        <f t="shared" si="241"/>
        <v>33</v>
      </c>
      <c r="HK99" s="115">
        <f t="shared" si="241"/>
        <v>33</v>
      </c>
      <c r="HL99" s="115">
        <f t="shared" si="241"/>
        <v>32</v>
      </c>
      <c r="HM99" s="115">
        <f t="shared" si="241"/>
        <v>48</v>
      </c>
      <c r="HN99" s="115">
        <f t="shared" si="241"/>
        <v>48</v>
      </c>
      <c r="HO99" s="115">
        <f t="shared" si="241"/>
        <v>46</v>
      </c>
      <c r="HP99" s="115">
        <f t="shared" si="241"/>
        <v>46</v>
      </c>
      <c r="HQ99" s="115">
        <f t="shared" si="241"/>
        <v>49</v>
      </c>
      <c r="HR99" s="115">
        <f t="shared" si="241"/>
        <v>47</v>
      </c>
      <c r="HS99" s="115">
        <f t="shared" si="241"/>
        <v>51</v>
      </c>
      <c r="HT99" s="115">
        <f t="shared" si="241"/>
        <v>58</v>
      </c>
      <c r="HU99" s="115">
        <f t="shared" si="241"/>
        <v>58</v>
      </c>
      <c r="HV99" s="115">
        <f t="shared" si="241"/>
        <v>58</v>
      </c>
      <c r="HW99" s="115">
        <f t="shared" si="241"/>
        <v>46</v>
      </c>
      <c r="HX99" s="115">
        <f t="shared" si="241"/>
        <v>47</v>
      </c>
      <c r="HY99" s="115">
        <f t="shared" si="241"/>
        <v>39</v>
      </c>
      <c r="HZ99" s="115">
        <f t="shared" si="241"/>
        <v>40</v>
      </c>
      <c r="IA99" s="115">
        <f t="shared" si="241"/>
        <v>41</v>
      </c>
      <c r="IB99" s="115">
        <f t="shared" si="241"/>
        <v>41</v>
      </c>
      <c r="IC99" s="115">
        <f t="shared" si="241"/>
        <v>29</v>
      </c>
      <c r="ID99" s="115">
        <f t="shared" si="241"/>
        <v>30</v>
      </c>
      <c r="IE99" s="115">
        <f t="shared" si="241"/>
        <v>40</v>
      </c>
      <c r="IF99" s="115">
        <f t="shared" si="241"/>
        <v>50</v>
      </c>
      <c r="IG99" s="115">
        <f t="shared" si="241"/>
        <v>53</v>
      </c>
      <c r="IH99" s="115">
        <f t="shared" si="241"/>
        <v>51</v>
      </c>
      <c r="II99" s="115">
        <f t="shared" si="241"/>
        <v>51</v>
      </c>
      <c r="IJ99" s="115">
        <f t="shared" si="241"/>
        <v>49</v>
      </c>
      <c r="IK99" s="115">
        <f t="shared" si="241"/>
        <v>24</v>
      </c>
      <c r="IL99" s="115">
        <f t="shared" si="241"/>
        <v>672</v>
      </c>
      <c r="IM99" s="115">
        <f t="shared" si="241"/>
        <v>672</v>
      </c>
      <c r="IN99" s="115">
        <f t="shared" si="241"/>
        <v>672</v>
      </c>
      <c r="IO99" s="115">
        <f t="shared" si="241"/>
        <v>672</v>
      </c>
      <c r="IP99" s="115">
        <f t="shared" si="241"/>
        <v>672</v>
      </c>
      <c r="IQ99" s="115">
        <f t="shared" si="241"/>
        <v>672</v>
      </c>
      <c r="IR99" s="115">
        <f t="shared" si="241"/>
        <v>672</v>
      </c>
      <c r="IS99" s="115">
        <f t="shared" si="241"/>
        <v>672</v>
      </c>
      <c r="IT99" s="115">
        <f t="shared" si="241"/>
        <v>672</v>
      </c>
      <c r="IU99" s="115">
        <f t="shared" si="241"/>
        <v>672</v>
      </c>
      <c r="IV99" s="115">
        <f t="shared" si="241"/>
        <v>672</v>
      </c>
      <c r="IW99" s="115">
        <f t="shared" si="241"/>
        <v>672</v>
      </c>
      <c r="IX99" s="115">
        <f t="shared" si="241"/>
        <v>672</v>
      </c>
      <c r="IY99" s="115">
        <f t="shared" si="241"/>
        <v>672</v>
      </c>
      <c r="IZ99" s="115">
        <f t="shared" si="241"/>
        <v>672</v>
      </c>
      <c r="JA99" s="115">
        <f t="shared" si="241"/>
        <v>672</v>
      </c>
      <c r="JB99" s="115">
        <f t="shared" si="241"/>
        <v>672</v>
      </c>
      <c r="JC99" s="115">
        <f t="shared" si="241"/>
        <v>672</v>
      </c>
      <c r="JD99" s="115">
        <f t="shared" si="241"/>
        <v>672</v>
      </c>
      <c r="JE99" s="115">
        <f t="shared" si="241"/>
        <v>672</v>
      </c>
      <c r="JF99" s="115">
        <f t="shared" si="241"/>
        <v>672</v>
      </c>
      <c r="JG99" s="115">
        <f t="shared" si="241"/>
        <v>672</v>
      </c>
      <c r="JH99" s="115">
        <f t="shared" si="241"/>
        <v>672</v>
      </c>
      <c r="JI99" s="115">
        <f t="shared" si="241"/>
        <v>672</v>
      </c>
      <c r="JJ99" s="115">
        <f t="shared" si="241"/>
        <v>672</v>
      </c>
      <c r="JK99" s="115">
        <f t="shared" si="241"/>
        <v>672</v>
      </c>
      <c r="JL99" s="115">
        <f t="shared" si="241"/>
        <v>672</v>
      </c>
      <c r="JM99" s="115">
        <f t="shared" si="241"/>
        <v>672</v>
      </c>
      <c r="JN99" s="115">
        <f t="shared" si="241"/>
        <v>672</v>
      </c>
      <c r="JO99" s="115">
        <f t="shared" ref="JO99:LZ99" si="242">+$I$99-JO$42</f>
        <v>672</v>
      </c>
      <c r="JP99" s="115">
        <f t="shared" si="242"/>
        <v>672</v>
      </c>
      <c r="JQ99" s="115">
        <f t="shared" si="242"/>
        <v>672</v>
      </c>
      <c r="JR99" s="115">
        <f t="shared" si="242"/>
        <v>672</v>
      </c>
      <c r="JS99" s="115">
        <f t="shared" si="242"/>
        <v>672</v>
      </c>
      <c r="JT99" s="115">
        <f t="shared" si="242"/>
        <v>672</v>
      </c>
      <c r="JU99" s="115">
        <f t="shared" si="242"/>
        <v>672</v>
      </c>
      <c r="JV99" s="115">
        <f t="shared" si="242"/>
        <v>672</v>
      </c>
      <c r="JW99" s="115">
        <f t="shared" si="242"/>
        <v>672</v>
      </c>
      <c r="JX99" s="115">
        <f t="shared" si="242"/>
        <v>672</v>
      </c>
      <c r="JY99" s="115">
        <f t="shared" si="242"/>
        <v>672</v>
      </c>
      <c r="JZ99" s="115">
        <f t="shared" si="242"/>
        <v>672</v>
      </c>
      <c r="KA99" s="115">
        <f t="shared" si="242"/>
        <v>672</v>
      </c>
      <c r="KB99" s="115">
        <f t="shared" si="242"/>
        <v>672</v>
      </c>
      <c r="KC99" s="115">
        <f t="shared" si="242"/>
        <v>672</v>
      </c>
      <c r="KD99" s="115">
        <f t="shared" si="242"/>
        <v>672</v>
      </c>
      <c r="KE99" s="115">
        <f t="shared" si="242"/>
        <v>672</v>
      </c>
      <c r="KF99" s="115">
        <f t="shared" si="242"/>
        <v>672</v>
      </c>
      <c r="KG99" s="115">
        <f t="shared" si="242"/>
        <v>672</v>
      </c>
      <c r="KH99" s="115">
        <f t="shared" si="242"/>
        <v>672</v>
      </c>
      <c r="KI99" s="115">
        <f t="shared" si="242"/>
        <v>672</v>
      </c>
      <c r="KJ99" s="115">
        <f t="shared" si="242"/>
        <v>672</v>
      </c>
      <c r="KK99" s="115">
        <f t="shared" si="242"/>
        <v>672</v>
      </c>
      <c r="KL99" s="115">
        <f t="shared" si="242"/>
        <v>672</v>
      </c>
      <c r="KM99" s="115">
        <f t="shared" si="242"/>
        <v>672</v>
      </c>
      <c r="KN99" s="115">
        <f t="shared" si="242"/>
        <v>672</v>
      </c>
      <c r="KO99" s="115">
        <f t="shared" si="242"/>
        <v>672</v>
      </c>
      <c r="KP99" s="115">
        <f t="shared" si="242"/>
        <v>672</v>
      </c>
      <c r="KQ99" s="115">
        <f t="shared" si="242"/>
        <v>672</v>
      </c>
      <c r="KR99" s="115">
        <f t="shared" si="242"/>
        <v>672</v>
      </c>
      <c r="KS99" s="115">
        <f t="shared" si="242"/>
        <v>672</v>
      </c>
      <c r="KT99" s="115">
        <f t="shared" si="242"/>
        <v>672</v>
      </c>
      <c r="KU99" s="115">
        <f t="shared" si="242"/>
        <v>672</v>
      </c>
      <c r="KV99" s="115">
        <f t="shared" si="242"/>
        <v>672</v>
      </c>
      <c r="KW99" s="115">
        <f t="shared" si="242"/>
        <v>672</v>
      </c>
      <c r="KX99" s="115">
        <f t="shared" si="242"/>
        <v>672</v>
      </c>
      <c r="KY99" s="115">
        <f t="shared" si="242"/>
        <v>672</v>
      </c>
      <c r="KZ99" s="115">
        <f t="shared" si="242"/>
        <v>672</v>
      </c>
      <c r="LA99" s="115">
        <f t="shared" si="242"/>
        <v>672</v>
      </c>
      <c r="LB99" s="115">
        <f t="shared" si="242"/>
        <v>672</v>
      </c>
      <c r="LC99" s="115">
        <f t="shared" si="242"/>
        <v>672</v>
      </c>
      <c r="LD99" s="115">
        <f t="shared" si="242"/>
        <v>672</v>
      </c>
      <c r="LE99" s="115">
        <f t="shared" si="242"/>
        <v>672</v>
      </c>
      <c r="LF99" s="115">
        <f t="shared" si="242"/>
        <v>672</v>
      </c>
      <c r="LG99" s="115">
        <f t="shared" si="242"/>
        <v>672</v>
      </c>
      <c r="LH99" s="115">
        <f t="shared" si="242"/>
        <v>672</v>
      </c>
      <c r="LI99" s="115">
        <f t="shared" si="242"/>
        <v>672</v>
      </c>
      <c r="LJ99" s="115">
        <f t="shared" si="242"/>
        <v>672</v>
      </c>
      <c r="LK99" s="115">
        <f t="shared" si="242"/>
        <v>672</v>
      </c>
      <c r="LL99" s="115">
        <f t="shared" si="242"/>
        <v>672</v>
      </c>
      <c r="LM99" s="115">
        <f t="shared" si="242"/>
        <v>672</v>
      </c>
      <c r="LN99" s="115">
        <f t="shared" si="242"/>
        <v>672</v>
      </c>
      <c r="LO99" s="115">
        <f t="shared" si="242"/>
        <v>672</v>
      </c>
      <c r="LP99" s="115">
        <f t="shared" si="242"/>
        <v>672</v>
      </c>
      <c r="LQ99" s="115">
        <f t="shared" si="242"/>
        <v>672</v>
      </c>
      <c r="LR99" s="115">
        <f t="shared" si="242"/>
        <v>672</v>
      </c>
      <c r="LS99" s="115">
        <f t="shared" si="242"/>
        <v>672</v>
      </c>
      <c r="LT99" s="115">
        <f t="shared" si="242"/>
        <v>672</v>
      </c>
      <c r="LU99" s="115">
        <f t="shared" si="242"/>
        <v>672</v>
      </c>
      <c r="LV99" s="115">
        <f t="shared" si="242"/>
        <v>672</v>
      </c>
      <c r="LW99" s="115">
        <f t="shared" si="242"/>
        <v>672</v>
      </c>
      <c r="LX99" s="115">
        <f t="shared" si="242"/>
        <v>672</v>
      </c>
      <c r="LY99" s="115">
        <f t="shared" si="242"/>
        <v>672</v>
      </c>
      <c r="LZ99" s="115">
        <f t="shared" si="242"/>
        <v>672</v>
      </c>
      <c r="MA99" s="115">
        <f t="shared" ref="MA99:NT99" si="243">+$I$99-MA$42</f>
        <v>672</v>
      </c>
      <c r="MB99" s="115">
        <f t="shared" si="243"/>
        <v>672</v>
      </c>
      <c r="MC99" s="115">
        <f t="shared" si="243"/>
        <v>672</v>
      </c>
      <c r="MD99" s="115">
        <f t="shared" si="243"/>
        <v>672</v>
      </c>
      <c r="ME99" s="115">
        <f t="shared" si="243"/>
        <v>672</v>
      </c>
      <c r="MF99" s="115">
        <f t="shared" si="243"/>
        <v>672</v>
      </c>
      <c r="MG99" s="115">
        <f t="shared" si="243"/>
        <v>672</v>
      </c>
      <c r="MH99" s="115">
        <f t="shared" si="243"/>
        <v>672</v>
      </c>
      <c r="MI99" s="115">
        <f t="shared" si="243"/>
        <v>672</v>
      </c>
      <c r="MJ99" s="115">
        <f t="shared" si="243"/>
        <v>672</v>
      </c>
      <c r="MK99" s="115">
        <f t="shared" si="243"/>
        <v>672</v>
      </c>
      <c r="ML99" s="115">
        <f t="shared" si="243"/>
        <v>672</v>
      </c>
      <c r="MM99" s="115">
        <f t="shared" si="243"/>
        <v>672</v>
      </c>
      <c r="MN99" s="115">
        <f t="shared" si="243"/>
        <v>672</v>
      </c>
      <c r="MO99" s="115">
        <f t="shared" si="243"/>
        <v>672</v>
      </c>
      <c r="MP99" s="115">
        <f t="shared" si="243"/>
        <v>672</v>
      </c>
      <c r="MQ99" s="115">
        <f t="shared" si="243"/>
        <v>672</v>
      </c>
      <c r="MR99" s="115">
        <f t="shared" si="243"/>
        <v>672</v>
      </c>
      <c r="MS99" s="115">
        <f t="shared" si="243"/>
        <v>672</v>
      </c>
      <c r="MT99" s="115">
        <f t="shared" si="243"/>
        <v>672</v>
      </c>
      <c r="MU99" s="115">
        <f t="shared" si="243"/>
        <v>672</v>
      </c>
      <c r="MV99" s="115">
        <f t="shared" si="243"/>
        <v>672</v>
      </c>
      <c r="MW99" s="115">
        <f t="shared" si="243"/>
        <v>672</v>
      </c>
      <c r="MX99" s="115">
        <f t="shared" si="243"/>
        <v>672</v>
      </c>
      <c r="MY99" s="115">
        <f t="shared" si="243"/>
        <v>672</v>
      </c>
      <c r="MZ99" s="115">
        <f t="shared" si="243"/>
        <v>672</v>
      </c>
      <c r="NA99" s="115">
        <f t="shared" si="243"/>
        <v>672</v>
      </c>
      <c r="NB99" s="115">
        <f t="shared" si="243"/>
        <v>672</v>
      </c>
      <c r="NC99" s="115">
        <f t="shared" si="243"/>
        <v>672</v>
      </c>
      <c r="ND99" s="115">
        <f t="shared" si="243"/>
        <v>672</v>
      </c>
      <c r="NE99" s="115">
        <f t="shared" si="243"/>
        <v>672</v>
      </c>
      <c r="NF99" s="115">
        <f t="shared" si="243"/>
        <v>672</v>
      </c>
      <c r="NG99" s="115">
        <f t="shared" si="243"/>
        <v>672</v>
      </c>
      <c r="NH99" s="115">
        <f t="shared" si="243"/>
        <v>672</v>
      </c>
      <c r="NI99" s="115">
        <f t="shared" si="243"/>
        <v>672</v>
      </c>
      <c r="NJ99" s="115">
        <f t="shared" si="243"/>
        <v>672</v>
      </c>
      <c r="NK99" s="115">
        <f t="shared" si="243"/>
        <v>672</v>
      </c>
      <c r="NL99" s="115">
        <f t="shared" si="243"/>
        <v>672</v>
      </c>
      <c r="NM99" s="115">
        <f t="shared" si="243"/>
        <v>672</v>
      </c>
      <c r="NN99" s="115">
        <f t="shared" si="243"/>
        <v>672</v>
      </c>
      <c r="NO99" s="115">
        <f t="shared" si="243"/>
        <v>672</v>
      </c>
      <c r="NP99" s="115">
        <f t="shared" si="243"/>
        <v>672</v>
      </c>
      <c r="NQ99" s="115">
        <f t="shared" si="243"/>
        <v>672</v>
      </c>
      <c r="NR99" s="115">
        <f t="shared" si="243"/>
        <v>672</v>
      </c>
      <c r="NS99" s="115">
        <f t="shared" si="243"/>
        <v>672</v>
      </c>
      <c r="NT99" s="116">
        <f t="shared" si="243"/>
        <v>672</v>
      </c>
    </row>
    <row r="100" spans="1:384" ht="17.25" thickBot="1" x14ac:dyDescent="0.65">
      <c r="A100" s="141" t="s">
        <v>71</v>
      </c>
      <c r="B100" s="301"/>
      <c r="C100" s="324"/>
      <c r="D100" s="314" t="s">
        <v>23</v>
      </c>
      <c r="E100" s="315"/>
      <c r="F100" s="315"/>
      <c r="G100" s="316"/>
      <c r="H100" s="83">
        <f t="shared" ref="H100:Q100" si="244">SUM(H81:H99)</f>
        <v>12087</v>
      </c>
      <c r="I100" s="84">
        <f t="shared" si="244"/>
        <v>9190</v>
      </c>
      <c r="J100" s="85">
        <f t="shared" si="244"/>
        <v>812</v>
      </c>
      <c r="K100" s="86">
        <f t="shared" si="244"/>
        <v>802</v>
      </c>
      <c r="L100" s="86">
        <f t="shared" si="244"/>
        <v>954</v>
      </c>
      <c r="M100" s="86">
        <f t="shared" si="244"/>
        <v>105</v>
      </c>
      <c r="N100" s="86">
        <f t="shared" si="244"/>
        <v>360</v>
      </c>
      <c r="O100" s="86">
        <f t="shared" si="244"/>
        <v>320</v>
      </c>
      <c r="P100" s="86">
        <f t="shared" si="244"/>
        <v>5444</v>
      </c>
      <c r="Q100" s="87">
        <f t="shared" si="244"/>
        <v>477</v>
      </c>
      <c r="R100" s="7"/>
      <c r="S100" s="108">
        <f t="shared" ref="S100:CD100" si="245">SUM(S81:S99)</f>
        <v>4361</v>
      </c>
      <c r="T100" s="109">
        <f t="shared" si="245"/>
        <v>4361</v>
      </c>
      <c r="U100" s="109">
        <f t="shared" si="245"/>
        <v>4363</v>
      </c>
      <c r="V100" s="109">
        <f t="shared" si="245"/>
        <v>4175</v>
      </c>
      <c r="W100" s="109">
        <f t="shared" si="245"/>
        <v>4056</v>
      </c>
      <c r="X100" s="109">
        <f t="shared" si="245"/>
        <v>4238</v>
      </c>
      <c r="Y100" s="109">
        <f t="shared" si="245"/>
        <v>4357</v>
      </c>
      <c r="Z100" s="109">
        <f t="shared" si="245"/>
        <v>4357</v>
      </c>
      <c r="AA100" s="109">
        <f t="shared" si="245"/>
        <v>4349</v>
      </c>
      <c r="AB100" s="109">
        <f t="shared" si="245"/>
        <v>4125</v>
      </c>
      <c r="AC100" s="109">
        <f t="shared" si="245"/>
        <v>4185</v>
      </c>
      <c r="AD100" s="109">
        <f t="shared" si="245"/>
        <v>4158</v>
      </c>
      <c r="AE100" s="109">
        <f t="shared" si="245"/>
        <v>3939</v>
      </c>
      <c r="AF100" s="109">
        <f t="shared" si="245"/>
        <v>4102</v>
      </c>
      <c r="AG100" s="109">
        <f t="shared" si="245"/>
        <v>4102</v>
      </c>
      <c r="AH100" s="109">
        <f t="shared" si="245"/>
        <v>3933</v>
      </c>
      <c r="AI100" s="109">
        <f t="shared" si="245"/>
        <v>3856</v>
      </c>
      <c r="AJ100" s="109">
        <f t="shared" si="245"/>
        <v>3721</v>
      </c>
      <c r="AK100" s="109">
        <f t="shared" si="245"/>
        <v>3574</v>
      </c>
      <c r="AL100" s="109">
        <f t="shared" si="245"/>
        <v>3691</v>
      </c>
      <c r="AM100" s="109">
        <f t="shared" si="245"/>
        <v>3792</v>
      </c>
      <c r="AN100" s="109">
        <f t="shared" si="245"/>
        <v>3792</v>
      </c>
      <c r="AO100" s="109">
        <f t="shared" si="245"/>
        <v>3724</v>
      </c>
      <c r="AP100" s="109">
        <f t="shared" si="245"/>
        <v>3724</v>
      </c>
      <c r="AQ100" s="109">
        <f t="shared" si="245"/>
        <v>3672</v>
      </c>
      <c r="AR100" s="109">
        <f t="shared" si="245"/>
        <v>3672</v>
      </c>
      <c r="AS100" s="109">
        <f t="shared" si="245"/>
        <v>3715</v>
      </c>
      <c r="AT100" s="109">
        <f t="shared" si="245"/>
        <v>3785</v>
      </c>
      <c r="AU100" s="109">
        <f t="shared" si="245"/>
        <v>3785</v>
      </c>
      <c r="AV100" s="109">
        <f t="shared" si="245"/>
        <v>3797</v>
      </c>
      <c r="AW100" s="109">
        <f t="shared" si="245"/>
        <v>3697</v>
      </c>
      <c r="AX100" s="109">
        <f t="shared" si="245"/>
        <v>3602</v>
      </c>
      <c r="AY100" s="109">
        <f t="shared" si="245"/>
        <v>3546</v>
      </c>
      <c r="AZ100" s="109">
        <f t="shared" si="245"/>
        <v>3601</v>
      </c>
      <c r="BA100" s="109">
        <f t="shared" si="245"/>
        <v>3668</v>
      </c>
      <c r="BB100" s="109">
        <f t="shared" si="245"/>
        <v>3668</v>
      </c>
      <c r="BC100" s="109">
        <f t="shared" si="245"/>
        <v>3611</v>
      </c>
      <c r="BD100" s="109">
        <f t="shared" si="245"/>
        <v>3465</v>
      </c>
      <c r="BE100" s="109">
        <f t="shared" si="245"/>
        <v>3241</v>
      </c>
      <c r="BF100" s="109">
        <f t="shared" si="245"/>
        <v>3190</v>
      </c>
      <c r="BG100" s="109">
        <f t="shared" si="245"/>
        <v>3286</v>
      </c>
      <c r="BH100" s="109">
        <f t="shared" si="245"/>
        <v>3286</v>
      </c>
      <c r="BI100" s="109">
        <f t="shared" si="245"/>
        <v>3286</v>
      </c>
      <c r="BJ100" s="109">
        <f t="shared" si="245"/>
        <v>3372</v>
      </c>
      <c r="BK100" s="109">
        <f t="shared" si="245"/>
        <v>3395</v>
      </c>
      <c r="BL100" s="109">
        <f t="shared" si="245"/>
        <v>3223</v>
      </c>
      <c r="BM100" s="109">
        <f t="shared" si="245"/>
        <v>3113</v>
      </c>
      <c r="BN100" s="109">
        <f t="shared" si="245"/>
        <v>3234</v>
      </c>
      <c r="BO100" s="109">
        <f t="shared" si="245"/>
        <v>3335</v>
      </c>
      <c r="BP100" s="109">
        <f t="shared" si="245"/>
        <v>3335</v>
      </c>
      <c r="BQ100" s="109">
        <f t="shared" si="245"/>
        <v>3360</v>
      </c>
      <c r="BR100" s="109">
        <f t="shared" si="245"/>
        <v>3151</v>
      </c>
      <c r="BS100" s="109">
        <f t="shared" si="245"/>
        <v>2940</v>
      </c>
      <c r="BT100" s="109">
        <f t="shared" si="245"/>
        <v>2826</v>
      </c>
      <c r="BU100" s="109">
        <f t="shared" si="245"/>
        <v>2951</v>
      </c>
      <c r="BV100" s="109">
        <f t="shared" si="245"/>
        <v>3052</v>
      </c>
      <c r="BW100" s="109">
        <f t="shared" si="245"/>
        <v>3052</v>
      </c>
      <c r="BX100" s="109">
        <f t="shared" si="245"/>
        <v>3042</v>
      </c>
      <c r="BY100" s="109">
        <f t="shared" si="245"/>
        <v>3003</v>
      </c>
      <c r="BZ100" s="109">
        <f t="shared" si="245"/>
        <v>3118</v>
      </c>
      <c r="CA100" s="109">
        <f t="shared" si="245"/>
        <v>3134</v>
      </c>
      <c r="CB100" s="109">
        <f t="shared" si="245"/>
        <v>3379</v>
      </c>
      <c r="CC100" s="109">
        <f t="shared" si="245"/>
        <v>3544</v>
      </c>
      <c r="CD100" s="109">
        <f t="shared" si="245"/>
        <v>3544</v>
      </c>
      <c r="CE100" s="109">
        <f t="shared" ref="CE100:EP100" si="246">SUM(CE81:CE99)</f>
        <v>3605</v>
      </c>
      <c r="CF100" s="109">
        <f t="shared" si="246"/>
        <v>3469</v>
      </c>
      <c r="CG100" s="109">
        <f t="shared" si="246"/>
        <v>3630</v>
      </c>
      <c r="CH100" s="109">
        <f t="shared" si="246"/>
        <v>3692</v>
      </c>
      <c r="CI100" s="109">
        <f t="shared" si="246"/>
        <v>3789</v>
      </c>
      <c r="CJ100" s="109">
        <f t="shared" si="246"/>
        <v>3901</v>
      </c>
      <c r="CK100" s="109">
        <f t="shared" si="246"/>
        <v>3901</v>
      </c>
      <c r="CL100" s="109">
        <f t="shared" si="246"/>
        <v>3781</v>
      </c>
      <c r="CM100" s="109">
        <f t="shared" si="246"/>
        <v>3624</v>
      </c>
      <c r="CN100" s="109">
        <f t="shared" si="246"/>
        <v>3684</v>
      </c>
      <c r="CO100" s="109">
        <f t="shared" si="246"/>
        <v>3688</v>
      </c>
      <c r="CP100" s="109">
        <f t="shared" si="246"/>
        <v>3749</v>
      </c>
      <c r="CQ100" s="109">
        <f t="shared" si="246"/>
        <v>3824</v>
      </c>
      <c r="CR100" s="109">
        <f t="shared" si="246"/>
        <v>3824</v>
      </c>
      <c r="CS100" s="109">
        <f t="shared" si="246"/>
        <v>3873</v>
      </c>
      <c r="CT100" s="109">
        <f t="shared" si="246"/>
        <v>3829</v>
      </c>
      <c r="CU100" s="109">
        <f t="shared" si="246"/>
        <v>3936</v>
      </c>
      <c r="CV100" s="109">
        <f t="shared" si="246"/>
        <v>3844</v>
      </c>
      <c r="CW100" s="109">
        <f t="shared" si="246"/>
        <v>3850</v>
      </c>
      <c r="CX100" s="109">
        <f t="shared" si="246"/>
        <v>3923</v>
      </c>
      <c r="CY100" s="109">
        <f t="shared" si="246"/>
        <v>3923</v>
      </c>
      <c r="CZ100" s="109">
        <f t="shared" si="246"/>
        <v>3926</v>
      </c>
      <c r="DA100" s="109">
        <f t="shared" si="246"/>
        <v>3880</v>
      </c>
      <c r="DB100" s="109">
        <f t="shared" si="246"/>
        <v>3980</v>
      </c>
      <c r="DC100" s="109">
        <f t="shared" si="246"/>
        <v>3899</v>
      </c>
      <c r="DD100" s="109">
        <f t="shared" si="246"/>
        <v>4047</v>
      </c>
      <c r="DE100" s="109">
        <f t="shared" si="246"/>
        <v>4146</v>
      </c>
      <c r="DF100" s="109">
        <f t="shared" si="246"/>
        <v>4146</v>
      </c>
      <c r="DG100" s="109">
        <f t="shared" si="246"/>
        <v>4203</v>
      </c>
      <c r="DH100" s="109">
        <f t="shared" si="246"/>
        <v>4205</v>
      </c>
      <c r="DI100" s="109">
        <f t="shared" si="246"/>
        <v>4210</v>
      </c>
      <c r="DJ100" s="109">
        <f t="shared" si="246"/>
        <v>4183</v>
      </c>
      <c r="DK100" s="109">
        <f t="shared" si="246"/>
        <v>4320</v>
      </c>
      <c r="DL100" s="109">
        <f t="shared" si="246"/>
        <v>4469</v>
      </c>
      <c r="DM100" s="109">
        <f t="shared" si="246"/>
        <v>4469</v>
      </c>
      <c r="DN100" s="109">
        <f t="shared" si="246"/>
        <v>4487</v>
      </c>
      <c r="DO100" s="109">
        <f t="shared" si="246"/>
        <v>4316</v>
      </c>
      <c r="DP100" s="109">
        <f t="shared" si="246"/>
        <v>4458</v>
      </c>
      <c r="DQ100" s="109">
        <f t="shared" si="246"/>
        <v>4323</v>
      </c>
      <c r="DR100" s="109">
        <f t="shared" si="246"/>
        <v>4360</v>
      </c>
      <c r="DS100" s="109">
        <f t="shared" si="246"/>
        <v>4523</v>
      </c>
      <c r="DT100" s="109">
        <f t="shared" si="246"/>
        <v>4523</v>
      </c>
      <c r="DU100" s="109">
        <f>SUM(DU81:DU99)</f>
        <v>4608</v>
      </c>
      <c r="DV100" s="109">
        <f t="shared" si="246"/>
        <v>4447</v>
      </c>
      <c r="DW100" s="109">
        <f t="shared" si="246"/>
        <v>4475</v>
      </c>
      <c r="DX100" s="109">
        <f t="shared" si="246"/>
        <v>4422</v>
      </c>
      <c r="DY100" s="109">
        <f t="shared" si="246"/>
        <v>4570</v>
      </c>
      <c r="DZ100" s="109">
        <f t="shared" si="246"/>
        <v>4677</v>
      </c>
      <c r="EA100" s="109">
        <f t="shared" si="246"/>
        <v>4677</v>
      </c>
      <c r="EB100" s="109">
        <f t="shared" si="246"/>
        <v>4776</v>
      </c>
      <c r="EC100" s="109">
        <f t="shared" si="246"/>
        <v>4557</v>
      </c>
      <c r="ED100" s="109">
        <f t="shared" si="246"/>
        <v>4586</v>
      </c>
      <c r="EE100" s="109">
        <f t="shared" si="246"/>
        <v>4426</v>
      </c>
      <c r="EF100" s="109">
        <f t="shared" si="246"/>
        <v>4471</v>
      </c>
      <c r="EG100" s="109">
        <f t="shared" si="246"/>
        <v>4718</v>
      </c>
      <c r="EH100" s="109">
        <f t="shared" si="246"/>
        <v>4718</v>
      </c>
      <c r="EI100" s="109">
        <f t="shared" si="246"/>
        <v>4722</v>
      </c>
      <c r="EJ100" s="109">
        <f t="shared" si="246"/>
        <v>4508</v>
      </c>
      <c r="EK100" s="109">
        <f t="shared" si="246"/>
        <v>4653</v>
      </c>
      <c r="EL100" s="109">
        <f t="shared" si="246"/>
        <v>4672</v>
      </c>
      <c r="EM100" s="109">
        <f t="shared" si="246"/>
        <v>4906</v>
      </c>
      <c r="EN100" s="109">
        <f t="shared" si="246"/>
        <v>4990</v>
      </c>
      <c r="EO100" s="109">
        <f t="shared" si="246"/>
        <v>4990</v>
      </c>
      <c r="EP100" s="109">
        <f t="shared" si="246"/>
        <v>5117</v>
      </c>
      <c r="EQ100" s="109">
        <f t="shared" ref="EQ100:HB100" si="247">SUM(EQ81:EQ99)</f>
        <v>5095</v>
      </c>
      <c r="ER100" s="109">
        <f t="shared" si="247"/>
        <v>5066</v>
      </c>
      <c r="ES100" s="109">
        <f t="shared" si="247"/>
        <v>4979</v>
      </c>
      <c r="ET100" s="109">
        <f t="shared" si="247"/>
        <v>4943</v>
      </c>
      <c r="EU100" s="109">
        <f t="shared" si="247"/>
        <v>5067</v>
      </c>
      <c r="EV100" s="109">
        <f t="shared" si="247"/>
        <v>5067</v>
      </c>
      <c r="EW100" s="109">
        <f t="shared" si="247"/>
        <v>4947</v>
      </c>
      <c r="EX100" s="109">
        <f t="shared" si="247"/>
        <v>4765</v>
      </c>
      <c r="EY100" s="109">
        <f t="shared" si="247"/>
        <v>4852</v>
      </c>
      <c r="EZ100" s="109">
        <f t="shared" si="247"/>
        <v>4833</v>
      </c>
      <c r="FA100" s="109">
        <f t="shared" si="247"/>
        <v>4869</v>
      </c>
      <c r="FB100" s="109">
        <f t="shared" si="247"/>
        <v>4954</v>
      </c>
      <c r="FC100" s="109">
        <f t="shared" si="247"/>
        <v>4954</v>
      </c>
      <c r="FD100" s="109">
        <f t="shared" si="247"/>
        <v>4935</v>
      </c>
      <c r="FE100" s="109">
        <f t="shared" si="247"/>
        <v>4765</v>
      </c>
      <c r="FF100" s="109">
        <f t="shared" si="247"/>
        <v>4836</v>
      </c>
      <c r="FG100" s="109">
        <f t="shared" si="247"/>
        <v>4792</v>
      </c>
      <c r="FH100" s="109">
        <f t="shared" si="247"/>
        <v>4842</v>
      </c>
      <c r="FI100" s="109">
        <f t="shared" si="247"/>
        <v>5001</v>
      </c>
      <c r="FJ100" s="109">
        <f t="shared" si="247"/>
        <v>5001</v>
      </c>
      <c r="FK100" s="109">
        <f t="shared" si="247"/>
        <v>4925</v>
      </c>
      <c r="FL100" s="109">
        <f t="shared" si="247"/>
        <v>4727</v>
      </c>
      <c r="FM100" s="109">
        <f t="shared" si="247"/>
        <v>4653</v>
      </c>
      <c r="FN100" s="109">
        <f t="shared" si="247"/>
        <v>4754</v>
      </c>
      <c r="FO100" s="109">
        <f t="shared" si="247"/>
        <v>4767</v>
      </c>
      <c r="FP100" s="109">
        <f t="shared" si="247"/>
        <v>4861</v>
      </c>
      <c r="FQ100" s="109">
        <f t="shared" si="247"/>
        <v>4861</v>
      </c>
      <c r="FR100" s="109">
        <f t="shared" si="247"/>
        <v>4767</v>
      </c>
      <c r="FS100" s="109">
        <f t="shared" si="247"/>
        <v>4731</v>
      </c>
      <c r="FT100" s="109">
        <f t="shared" si="247"/>
        <v>4705</v>
      </c>
      <c r="FU100" s="109">
        <f t="shared" si="247"/>
        <v>4738</v>
      </c>
      <c r="FV100" s="109">
        <f t="shared" si="247"/>
        <v>4881</v>
      </c>
      <c r="FW100" s="109">
        <f t="shared" si="247"/>
        <v>4997</v>
      </c>
      <c r="FX100" s="109">
        <f t="shared" si="247"/>
        <v>4997</v>
      </c>
      <c r="FY100" s="109">
        <f t="shared" si="247"/>
        <v>4944</v>
      </c>
      <c r="FZ100" s="109">
        <f t="shared" si="247"/>
        <v>4845</v>
      </c>
      <c r="GA100" s="109">
        <f t="shared" si="247"/>
        <v>4733</v>
      </c>
      <c r="GB100" s="109">
        <f t="shared" si="247"/>
        <v>4583</v>
      </c>
      <c r="GC100" s="109">
        <f t="shared" si="247"/>
        <v>4417</v>
      </c>
      <c r="GD100" s="109">
        <f t="shared" si="247"/>
        <v>4515</v>
      </c>
      <c r="GE100" s="109">
        <f t="shared" si="247"/>
        <v>4515</v>
      </c>
      <c r="GF100" s="109">
        <f t="shared" si="247"/>
        <v>4370</v>
      </c>
      <c r="GG100" s="109">
        <f t="shared" si="247"/>
        <v>4139</v>
      </c>
      <c r="GH100" s="109">
        <f t="shared" si="247"/>
        <v>4132</v>
      </c>
      <c r="GI100" s="109">
        <f t="shared" si="247"/>
        <v>4109</v>
      </c>
      <c r="GJ100" s="109">
        <f t="shared" si="247"/>
        <v>4221</v>
      </c>
      <c r="GK100" s="109">
        <f t="shared" si="247"/>
        <v>4297</v>
      </c>
      <c r="GL100" s="109">
        <f t="shared" si="247"/>
        <v>4297</v>
      </c>
      <c r="GM100" s="109">
        <f t="shared" si="247"/>
        <v>4208</v>
      </c>
      <c r="GN100" s="109">
        <f t="shared" si="247"/>
        <v>3849</v>
      </c>
      <c r="GO100" s="109">
        <f t="shared" si="247"/>
        <v>3711</v>
      </c>
      <c r="GP100" s="109">
        <f t="shared" si="247"/>
        <v>3504</v>
      </c>
      <c r="GQ100" s="109">
        <f t="shared" si="247"/>
        <v>3664</v>
      </c>
      <c r="GR100" s="109">
        <f t="shared" si="247"/>
        <v>3750</v>
      </c>
      <c r="GS100" s="109">
        <f t="shared" si="247"/>
        <v>3750</v>
      </c>
      <c r="GT100" s="109">
        <f t="shared" si="247"/>
        <v>3737</v>
      </c>
      <c r="GU100" s="109">
        <f t="shared" si="247"/>
        <v>3448</v>
      </c>
      <c r="GV100" s="109">
        <f t="shared" si="247"/>
        <v>3340</v>
      </c>
      <c r="GW100" s="109">
        <f t="shared" si="247"/>
        <v>3356</v>
      </c>
      <c r="GX100" s="109">
        <f t="shared" si="247"/>
        <v>3433</v>
      </c>
      <c r="GY100" s="109">
        <f t="shared" si="247"/>
        <v>3511</v>
      </c>
      <c r="GZ100" s="109">
        <f t="shared" si="247"/>
        <v>3511</v>
      </c>
      <c r="HA100" s="109">
        <f t="shared" si="247"/>
        <v>3387</v>
      </c>
      <c r="HB100" s="109">
        <f t="shared" si="247"/>
        <v>3170</v>
      </c>
      <c r="HC100" s="109">
        <f t="shared" ref="HC100:JN100" si="248">SUM(HC81:HC99)</f>
        <v>3133</v>
      </c>
      <c r="HD100" s="109">
        <f t="shared" si="248"/>
        <v>2949</v>
      </c>
      <c r="HE100" s="109">
        <f t="shared" si="248"/>
        <v>2968</v>
      </c>
      <c r="HF100" s="109">
        <f t="shared" si="248"/>
        <v>3089</v>
      </c>
      <c r="HG100" s="109">
        <f t="shared" si="248"/>
        <v>3089</v>
      </c>
      <c r="HH100" s="109">
        <f t="shared" si="248"/>
        <v>3032</v>
      </c>
      <c r="HI100" s="109">
        <f t="shared" si="248"/>
        <v>2934</v>
      </c>
      <c r="HJ100" s="109">
        <f t="shared" si="248"/>
        <v>2839</v>
      </c>
      <c r="HK100" s="109">
        <f t="shared" si="248"/>
        <v>2804</v>
      </c>
      <c r="HL100" s="109">
        <f t="shared" si="248"/>
        <v>2917</v>
      </c>
      <c r="HM100" s="109">
        <f t="shared" si="248"/>
        <v>3011</v>
      </c>
      <c r="HN100" s="109">
        <f t="shared" si="248"/>
        <v>3011</v>
      </c>
      <c r="HO100" s="109">
        <f t="shared" si="248"/>
        <v>2886</v>
      </c>
      <c r="HP100" s="109">
        <f t="shared" si="248"/>
        <v>2796</v>
      </c>
      <c r="HQ100" s="109">
        <f t="shared" si="248"/>
        <v>2663</v>
      </c>
      <c r="HR100" s="109">
        <f t="shared" si="248"/>
        <v>2478</v>
      </c>
      <c r="HS100" s="109">
        <f t="shared" si="248"/>
        <v>2516</v>
      </c>
      <c r="HT100" s="109">
        <f t="shared" si="248"/>
        <v>2593</v>
      </c>
      <c r="HU100" s="109">
        <f t="shared" si="248"/>
        <v>2593</v>
      </c>
      <c r="HV100" s="109">
        <f t="shared" si="248"/>
        <v>2597</v>
      </c>
      <c r="HW100" s="109">
        <f t="shared" si="248"/>
        <v>2521</v>
      </c>
      <c r="HX100" s="109">
        <f t="shared" si="248"/>
        <v>2400</v>
      </c>
      <c r="HY100" s="109">
        <f t="shared" si="248"/>
        <v>2183</v>
      </c>
      <c r="HZ100" s="109">
        <f t="shared" si="248"/>
        <v>2307</v>
      </c>
      <c r="IA100" s="109">
        <f t="shared" si="248"/>
        <v>2372</v>
      </c>
      <c r="IB100" s="109">
        <f t="shared" si="248"/>
        <v>2372</v>
      </c>
      <c r="IC100" s="109">
        <f t="shared" si="248"/>
        <v>2303</v>
      </c>
      <c r="ID100" s="109">
        <f t="shared" si="248"/>
        <v>2196</v>
      </c>
      <c r="IE100" s="109">
        <f t="shared" si="248"/>
        <v>2252</v>
      </c>
      <c r="IF100" s="109">
        <f t="shared" si="248"/>
        <v>2035</v>
      </c>
      <c r="IG100" s="109">
        <f t="shared" si="248"/>
        <v>2132</v>
      </c>
      <c r="IH100" s="109">
        <f t="shared" si="248"/>
        <v>2174</v>
      </c>
      <c r="II100" s="109">
        <f t="shared" si="248"/>
        <v>2174</v>
      </c>
      <c r="IJ100" s="109">
        <f t="shared" si="248"/>
        <v>2150</v>
      </c>
      <c r="IK100" s="109">
        <f t="shared" si="248"/>
        <v>1934</v>
      </c>
      <c r="IL100" s="109">
        <f t="shared" si="248"/>
        <v>9190</v>
      </c>
      <c r="IM100" s="109">
        <f t="shared" si="248"/>
        <v>9190</v>
      </c>
      <c r="IN100" s="109">
        <f t="shared" si="248"/>
        <v>9190</v>
      </c>
      <c r="IO100" s="109">
        <f t="shared" si="248"/>
        <v>9190</v>
      </c>
      <c r="IP100" s="109">
        <f t="shared" si="248"/>
        <v>9190</v>
      </c>
      <c r="IQ100" s="109">
        <f t="shared" si="248"/>
        <v>9190</v>
      </c>
      <c r="IR100" s="109">
        <f t="shared" si="248"/>
        <v>9190</v>
      </c>
      <c r="IS100" s="109">
        <f t="shared" si="248"/>
        <v>9190</v>
      </c>
      <c r="IT100" s="109">
        <f t="shared" si="248"/>
        <v>9190</v>
      </c>
      <c r="IU100" s="109">
        <f t="shared" si="248"/>
        <v>9190</v>
      </c>
      <c r="IV100" s="109">
        <f t="shared" si="248"/>
        <v>9190</v>
      </c>
      <c r="IW100" s="109">
        <f t="shared" si="248"/>
        <v>9190</v>
      </c>
      <c r="IX100" s="109">
        <f t="shared" si="248"/>
        <v>9190</v>
      </c>
      <c r="IY100" s="109">
        <f t="shared" si="248"/>
        <v>9190</v>
      </c>
      <c r="IZ100" s="109">
        <f t="shared" si="248"/>
        <v>9190</v>
      </c>
      <c r="JA100" s="109">
        <f t="shared" si="248"/>
        <v>9190</v>
      </c>
      <c r="JB100" s="109">
        <f t="shared" si="248"/>
        <v>9190</v>
      </c>
      <c r="JC100" s="109">
        <f t="shared" si="248"/>
        <v>9190</v>
      </c>
      <c r="JD100" s="109">
        <f t="shared" si="248"/>
        <v>9190</v>
      </c>
      <c r="JE100" s="109">
        <f t="shared" si="248"/>
        <v>9190</v>
      </c>
      <c r="JF100" s="109">
        <f t="shared" si="248"/>
        <v>9190</v>
      </c>
      <c r="JG100" s="109">
        <f t="shared" si="248"/>
        <v>9190</v>
      </c>
      <c r="JH100" s="109">
        <f t="shared" si="248"/>
        <v>9190</v>
      </c>
      <c r="JI100" s="109">
        <f t="shared" si="248"/>
        <v>9190</v>
      </c>
      <c r="JJ100" s="109">
        <f t="shared" si="248"/>
        <v>9190</v>
      </c>
      <c r="JK100" s="109">
        <f t="shared" si="248"/>
        <v>9190</v>
      </c>
      <c r="JL100" s="109">
        <f t="shared" si="248"/>
        <v>9190</v>
      </c>
      <c r="JM100" s="109">
        <f t="shared" si="248"/>
        <v>9190</v>
      </c>
      <c r="JN100" s="109">
        <f t="shared" si="248"/>
        <v>9190</v>
      </c>
      <c r="JO100" s="109">
        <f t="shared" ref="JO100:LZ100" si="249">SUM(JO81:JO99)</f>
        <v>9190</v>
      </c>
      <c r="JP100" s="109">
        <f t="shared" si="249"/>
        <v>9190</v>
      </c>
      <c r="JQ100" s="109">
        <f t="shared" si="249"/>
        <v>9190</v>
      </c>
      <c r="JR100" s="109">
        <f t="shared" si="249"/>
        <v>9190</v>
      </c>
      <c r="JS100" s="109">
        <f t="shared" si="249"/>
        <v>9190</v>
      </c>
      <c r="JT100" s="109">
        <f t="shared" si="249"/>
        <v>9190</v>
      </c>
      <c r="JU100" s="109">
        <f t="shared" si="249"/>
        <v>9190</v>
      </c>
      <c r="JV100" s="109">
        <f t="shared" si="249"/>
        <v>9190</v>
      </c>
      <c r="JW100" s="109">
        <f t="shared" si="249"/>
        <v>9190</v>
      </c>
      <c r="JX100" s="109">
        <f t="shared" si="249"/>
        <v>9190</v>
      </c>
      <c r="JY100" s="109">
        <f t="shared" si="249"/>
        <v>9190</v>
      </c>
      <c r="JZ100" s="109">
        <f t="shared" si="249"/>
        <v>9190</v>
      </c>
      <c r="KA100" s="109">
        <f t="shared" si="249"/>
        <v>9190</v>
      </c>
      <c r="KB100" s="109">
        <f t="shared" si="249"/>
        <v>9190</v>
      </c>
      <c r="KC100" s="109">
        <f t="shared" si="249"/>
        <v>9190</v>
      </c>
      <c r="KD100" s="109">
        <f t="shared" si="249"/>
        <v>9190</v>
      </c>
      <c r="KE100" s="109">
        <f t="shared" si="249"/>
        <v>9190</v>
      </c>
      <c r="KF100" s="109">
        <f t="shared" si="249"/>
        <v>9190</v>
      </c>
      <c r="KG100" s="109">
        <f t="shared" si="249"/>
        <v>9190</v>
      </c>
      <c r="KH100" s="109">
        <f t="shared" si="249"/>
        <v>9190</v>
      </c>
      <c r="KI100" s="109">
        <f t="shared" si="249"/>
        <v>9190</v>
      </c>
      <c r="KJ100" s="109">
        <f t="shared" si="249"/>
        <v>9190</v>
      </c>
      <c r="KK100" s="109">
        <f t="shared" si="249"/>
        <v>9190</v>
      </c>
      <c r="KL100" s="109">
        <f t="shared" si="249"/>
        <v>9190</v>
      </c>
      <c r="KM100" s="109">
        <f t="shared" si="249"/>
        <v>9190</v>
      </c>
      <c r="KN100" s="109">
        <f t="shared" si="249"/>
        <v>9190</v>
      </c>
      <c r="KO100" s="109">
        <f t="shared" si="249"/>
        <v>9190</v>
      </c>
      <c r="KP100" s="109">
        <f t="shared" si="249"/>
        <v>9190</v>
      </c>
      <c r="KQ100" s="109">
        <f t="shared" si="249"/>
        <v>9190</v>
      </c>
      <c r="KR100" s="109">
        <f t="shared" si="249"/>
        <v>9190</v>
      </c>
      <c r="KS100" s="109">
        <f t="shared" si="249"/>
        <v>9190</v>
      </c>
      <c r="KT100" s="109">
        <f t="shared" si="249"/>
        <v>9190</v>
      </c>
      <c r="KU100" s="109">
        <f t="shared" si="249"/>
        <v>9190</v>
      </c>
      <c r="KV100" s="109">
        <f t="shared" si="249"/>
        <v>9190</v>
      </c>
      <c r="KW100" s="109">
        <f t="shared" si="249"/>
        <v>9190</v>
      </c>
      <c r="KX100" s="109">
        <f t="shared" si="249"/>
        <v>9190</v>
      </c>
      <c r="KY100" s="109">
        <f t="shared" si="249"/>
        <v>9190</v>
      </c>
      <c r="KZ100" s="109">
        <f t="shared" si="249"/>
        <v>9190</v>
      </c>
      <c r="LA100" s="109">
        <f t="shared" si="249"/>
        <v>9190</v>
      </c>
      <c r="LB100" s="109">
        <f t="shared" si="249"/>
        <v>9190</v>
      </c>
      <c r="LC100" s="109">
        <f t="shared" si="249"/>
        <v>9190</v>
      </c>
      <c r="LD100" s="109">
        <f t="shared" si="249"/>
        <v>9190</v>
      </c>
      <c r="LE100" s="109">
        <f t="shared" si="249"/>
        <v>9190</v>
      </c>
      <c r="LF100" s="109">
        <f t="shared" si="249"/>
        <v>9190</v>
      </c>
      <c r="LG100" s="109">
        <f t="shared" si="249"/>
        <v>9190</v>
      </c>
      <c r="LH100" s="109">
        <f t="shared" si="249"/>
        <v>9190</v>
      </c>
      <c r="LI100" s="109">
        <f t="shared" si="249"/>
        <v>9190</v>
      </c>
      <c r="LJ100" s="109">
        <f t="shared" si="249"/>
        <v>9190</v>
      </c>
      <c r="LK100" s="109">
        <f t="shared" si="249"/>
        <v>9190</v>
      </c>
      <c r="LL100" s="109">
        <f t="shared" si="249"/>
        <v>9190</v>
      </c>
      <c r="LM100" s="109">
        <f t="shared" si="249"/>
        <v>9190</v>
      </c>
      <c r="LN100" s="109">
        <f t="shared" si="249"/>
        <v>9190</v>
      </c>
      <c r="LO100" s="109">
        <f t="shared" si="249"/>
        <v>9190</v>
      </c>
      <c r="LP100" s="109">
        <f t="shared" si="249"/>
        <v>9190</v>
      </c>
      <c r="LQ100" s="109">
        <f t="shared" si="249"/>
        <v>9190</v>
      </c>
      <c r="LR100" s="109">
        <f t="shared" si="249"/>
        <v>9190</v>
      </c>
      <c r="LS100" s="109">
        <f t="shared" si="249"/>
        <v>9190</v>
      </c>
      <c r="LT100" s="109">
        <f t="shared" si="249"/>
        <v>9190</v>
      </c>
      <c r="LU100" s="109">
        <f t="shared" si="249"/>
        <v>9190</v>
      </c>
      <c r="LV100" s="109">
        <f t="shared" si="249"/>
        <v>9190</v>
      </c>
      <c r="LW100" s="109">
        <f t="shared" si="249"/>
        <v>9190</v>
      </c>
      <c r="LX100" s="109">
        <f t="shared" si="249"/>
        <v>9190</v>
      </c>
      <c r="LY100" s="109">
        <f t="shared" si="249"/>
        <v>9190</v>
      </c>
      <c r="LZ100" s="109">
        <f t="shared" si="249"/>
        <v>9190</v>
      </c>
      <c r="MA100" s="109">
        <f t="shared" ref="MA100:NT100" si="250">SUM(MA81:MA99)</f>
        <v>9190</v>
      </c>
      <c r="MB100" s="109">
        <f t="shared" si="250"/>
        <v>9190</v>
      </c>
      <c r="MC100" s="109">
        <f t="shared" si="250"/>
        <v>9190</v>
      </c>
      <c r="MD100" s="109">
        <f t="shared" si="250"/>
        <v>9190</v>
      </c>
      <c r="ME100" s="109">
        <f t="shared" si="250"/>
        <v>9190</v>
      </c>
      <c r="MF100" s="109">
        <f t="shared" si="250"/>
        <v>9190</v>
      </c>
      <c r="MG100" s="109">
        <f t="shared" si="250"/>
        <v>9190</v>
      </c>
      <c r="MH100" s="109">
        <f t="shared" si="250"/>
        <v>9190</v>
      </c>
      <c r="MI100" s="109">
        <f t="shared" si="250"/>
        <v>9190</v>
      </c>
      <c r="MJ100" s="109">
        <f t="shared" si="250"/>
        <v>9190</v>
      </c>
      <c r="MK100" s="109">
        <f t="shared" si="250"/>
        <v>9190</v>
      </c>
      <c r="ML100" s="109">
        <f t="shared" si="250"/>
        <v>9190</v>
      </c>
      <c r="MM100" s="109">
        <f t="shared" si="250"/>
        <v>9190</v>
      </c>
      <c r="MN100" s="109">
        <f t="shared" si="250"/>
        <v>9190</v>
      </c>
      <c r="MO100" s="109">
        <f t="shared" si="250"/>
        <v>9190</v>
      </c>
      <c r="MP100" s="109">
        <f t="shared" si="250"/>
        <v>9190</v>
      </c>
      <c r="MQ100" s="109">
        <f t="shared" si="250"/>
        <v>9190</v>
      </c>
      <c r="MR100" s="109">
        <f t="shared" si="250"/>
        <v>9190</v>
      </c>
      <c r="MS100" s="109">
        <f t="shared" si="250"/>
        <v>9190</v>
      </c>
      <c r="MT100" s="109">
        <f t="shared" si="250"/>
        <v>9190</v>
      </c>
      <c r="MU100" s="109">
        <f t="shared" si="250"/>
        <v>9190</v>
      </c>
      <c r="MV100" s="109">
        <f t="shared" si="250"/>
        <v>9190</v>
      </c>
      <c r="MW100" s="109">
        <f t="shared" si="250"/>
        <v>9190</v>
      </c>
      <c r="MX100" s="109">
        <f t="shared" si="250"/>
        <v>9190</v>
      </c>
      <c r="MY100" s="109">
        <f t="shared" si="250"/>
        <v>9190</v>
      </c>
      <c r="MZ100" s="109">
        <f t="shared" si="250"/>
        <v>9190</v>
      </c>
      <c r="NA100" s="109">
        <f t="shared" si="250"/>
        <v>9190</v>
      </c>
      <c r="NB100" s="109">
        <f t="shared" si="250"/>
        <v>9190</v>
      </c>
      <c r="NC100" s="109">
        <f t="shared" si="250"/>
        <v>9190</v>
      </c>
      <c r="ND100" s="109">
        <f t="shared" si="250"/>
        <v>9190</v>
      </c>
      <c r="NE100" s="109">
        <f t="shared" si="250"/>
        <v>9190</v>
      </c>
      <c r="NF100" s="109">
        <f t="shared" si="250"/>
        <v>9190</v>
      </c>
      <c r="NG100" s="109">
        <f t="shared" si="250"/>
        <v>9190</v>
      </c>
      <c r="NH100" s="109">
        <f t="shared" si="250"/>
        <v>9190</v>
      </c>
      <c r="NI100" s="109">
        <f t="shared" si="250"/>
        <v>9190</v>
      </c>
      <c r="NJ100" s="109">
        <f t="shared" si="250"/>
        <v>9190</v>
      </c>
      <c r="NK100" s="109">
        <f t="shared" si="250"/>
        <v>9190</v>
      </c>
      <c r="NL100" s="109">
        <f t="shared" si="250"/>
        <v>9190</v>
      </c>
      <c r="NM100" s="109">
        <f t="shared" si="250"/>
        <v>9190</v>
      </c>
      <c r="NN100" s="109">
        <f t="shared" si="250"/>
        <v>9190</v>
      </c>
      <c r="NO100" s="109">
        <f t="shared" si="250"/>
        <v>9190</v>
      </c>
      <c r="NP100" s="109">
        <f t="shared" si="250"/>
        <v>9190</v>
      </c>
      <c r="NQ100" s="109">
        <f t="shared" si="250"/>
        <v>9190</v>
      </c>
      <c r="NR100" s="109">
        <f t="shared" si="250"/>
        <v>9190</v>
      </c>
      <c r="NS100" s="109">
        <f t="shared" si="250"/>
        <v>9190</v>
      </c>
      <c r="NT100" s="110">
        <f t="shared" si="250"/>
        <v>9190</v>
      </c>
    </row>
    <row r="101" spans="1:384" x14ac:dyDescent="0.6">
      <c r="A101" s="141" t="s">
        <v>71</v>
      </c>
      <c r="B101" s="301"/>
      <c r="C101" s="321" t="s">
        <v>32</v>
      </c>
      <c r="D101" s="298" t="s">
        <v>15</v>
      </c>
      <c r="E101" s="59">
        <v>20</v>
      </c>
      <c r="F101" s="275" t="s">
        <v>55</v>
      </c>
      <c r="G101" s="59">
        <v>37</v>
      </c>
      <c r="H101" s="90">
        <v>847</v>
      </c>
      <c r="I101" s="61">
        <f t="shared" ref="I101:I113" si="251">SUM(J101:Q101)</f>
        <v>385</v>
      </c>
      <c r="J101" s="62">
        <v>100</v>
      </c>
      <c r="K101" s="63">
        <v>100</v>
      </c>
      <c r="L101" s="63">
        <v>158</v>
      </c>
      <c r="M101" s="63">
        <v>0</v>
      </c>
      <c r="N101" s="63">
        <v>27</v>
      </c>
      <c r="O101" s="63">
        <v>0</v>
      </c>
      <c r="P101" s="65">
        <v>0</v>
      </c>
      <c r="Q101" s="66">
        <v>0</v>
      </c>
      <c r="R101" s="7"/>
      <c r="S101" s="111">
        <f t="shared" ref="S101:CD101" si="252">+$I$101-S$44</f>
        <v>168</v>
      </c>
      <c r="T101" s="112">
        <f t="shared" si="252"/>
        <v>168</v>
      </c>
      <c r="U101" s="112">
        <f t="shared" si="252"/>
        <v>174</v>
      </c>
      <c r="V101" s="112">
        <f t="shared" si="252"/>
        <v>170</v>
      </c>
      <c r="W101" s="112">
        <f t="shared" si="252"/>
        <v>172</v>
      </c>
      <c r="X101" s="112">
        <f t="shared" si="252"/>
        <v>178</v>
      </c>
      <c r="Y101" s="112">
        <f t="shared" si="252"/>
        <v>179</v>
      </c>
      <c r="Z101" s="112">
        <f t="shared" si="252"/>
        <v>179</v>
      </c>
      <c r="AA101" s="112">
        <f t="shared" si="252"/>
        <v>176</v>
      </c>
      <c r="AB101" s="112">
        <f t="shared" si="252"/>
        <v>173</v>
      </c>
      <c r="AC101" s="112">
        <f t="shared" si="252"/>
        <v>177</v>
      </c>
      <c r="AD101" s="112">
        <f t="shared" si="252"/>
        <v>180</v>
      </c>
      <c r="AE101" s="112">
        <f t="shared" si="252"/>
        <v>190</v>
      </c>
      <c r="AF101" s="112">
        <f t="shared" si="252"/>
        <v>197</v>
      </c>
      <c r="AG101" s="112">
        <f t="shared" si="252"/>
        <v>197</v>
      </c>
      <c r="AH101" s="112">
        <f t="shared" si="252"/>
        <v>201</v>
      </c>
      <c r="AI101" s="112">
        <f t="shared" si="252"/>
        <v>202</v>
      </c>
      <c r="AJ101" s="112">
        <f t="shared" si="252"/>
        <v>159</v>
      </c>
      <c r="AK101" s="112">
        <f t="shared" si="252"/>
        <v>165</v>
      </c>
      <c r="AL101" s="112">
        <f t="shared" si="252"/>
        <v>168</v>
      </c>
      <c r="AM101" s="112">
        <f t="shared" si="252"/>
        <v>168</v>
      </c>
      <c r="AN101" s="112">
        <f t="shared" si="252"/>
        <v>168</v>
      </c>
      <c r="AO101" s="112">
        <f t="shared" si="252"/>
        <v>168</v>
      </c>
      <c r="AP101" s="112">
        <f t="shared" si="252"/>
        <v>168</v>
      </c>
      <c r="AQ101" s="112">
        <f t="shared" si="252"/>
        <v>173</v>
      </c>
      <c r="AR101" s="112">
        <f t="shared" si="252"/>
        <v>173</v>
      </c>
      <c r="AS101" s="112">
        <f t="shared" si="252"/>
        <v>175</v>
      </c>
      <c r="AT101" s="112">
        <f t="shared" si="252"/>
        <v>177</v>
      </c>
      <c r="AU101" s="112">
        <f t="shared" si="252"/>
        <v>177</v>
      </c>
      <c r="AV101" s="112">
        <f t="shared" si="252"/>
        <v>179</v>
      </c>
      <c r="AW101" s="112">
        <f t="shared" si="252"/>
        <v>165</v>
      </c>
      <c r="AX101" s="112">
        <f t="shared" si="252"/>
        <v>168</v>
      </c>
      <c r="AY101" s="112">
        <f t="shared" si="252"/>
        <v>149</v>
      </c>
      <c r="AZ101" s="112">
        <f t="shared" si="252"/>
        <v>145</v>
      </c>
      <c r="BA101" s="112">
        <f t="shared" si="252"/>
        <v>145</v>
      </c>
      <c r="BB101" s="112">
        <f t="shared" si="252"/>
        <v>145</v>
      </c>
      <c r="BC101" s="112">
        <f t="shared" si="252"/>
        <v>146</v>
      </c>
      <c r="BD101" s="112">
        <f t="shared" si="252"/>
        <v>143</v>
      </c>
      <c r="BE101" s="112">
        <f t="shared" si="252"/>
        <v>136</v>
      </c>
      <c r="BF101" s="112">
        <f t="shared" si="252"/>
        <v>132</v>
      </c>
      <c r="BG101" s="112">
        <f t="shared" si="252"/>
        <v>135</v>
      </c>
      <c r="BH101" s="112">
        <f t="shared" si="252"/>
        <v>135</v>
      </c>
      <c r="BI101" s="112">
        <f t="shared" si="252"/>
        <v>135</v>
      </c>
      <c r="BJ101" s="112">
        <f t="shared" si="252"/>
        <v>138</v>
      </c>
      <c r="BK101" s="112">
        <f t="shared" si="252"/>
        <v>138</v>
      </c>
      <c r="BL101" s="112">
        <f t="shared" si="252"/>
        <v>138</v>
      </c>
      <c r="BM101" s="112">
        <f t="shared" si="252"/>
        <v>145</v>
      </c>
      <c r="BN101" s="112">
        <f t="shared" si="252"/>
        <v>147</v>
      </c>
      <c r="BO101" s="112">
        <f t="shared" si="252"/>
        <v>147</v>
      </c>
      <c r="BP101" s="112">
        <f t="shared" si="252"/>
        <v>147</v>
      </c>
      <c r="BQ101" s="112">
        <f t="shared" si="252"/>
        <v>147</v>
      </c>
      <c r="BR101" s="112">
        <f t="shared" si="252"/>
        <v>98</v>
      </c>
      <c r="BS101" s="112">
        <f t="shared" si="252"/>
        <v>99</v>
      </c>
      <c r="BT101" s="112">
        <f t="shared" si="252"/>
        <v>98</v>
      </c>
      <c r="BU101" s="112">
        <f t="shared" si="252"/>
        <v>101</v>
      </c>
      <c r="BV101" s="112">
        <f t="shared" si="252"/>
        <v>102</v>
      </c>
      <c r="BW101" s="112">
        <f t="shared" si="252"/>
        <v>102</v>
      </c>
      <c r="BX101" s="112">
        <f t="shared" si="252"/>
        <v>102</v>
      </c>
      <c r="BY101" s="112">
        <f t="shared" si="252"/>
        <v>103</v>
      </c>
      <c r="BZ101" s="112">
        <f t="shared" si="252"/>
        <v>105</v>
      </c>
      <c r="CA101" s="112">
        <f t="shared" si="252"/>
        <v>105</v>
      </c>
      <c r="CB101" s="112">
        <f t="shared" si="252"/>
        <v>109</v>
      </c>
      <c r="CC101" s="112">
        <f t="shared" si="252"/>
        <v>111</v>
      </c>
      <c r="CD101" s="112">
        <f t="shared" si="252"/>
        <v>111</v>
      </c>
      <c r="CE101" s="112">
        <f t="shared" ref="CE101:EP101" si="253">+$I$101-CE$44</f>
        <v>121</v>
      </c>
      <c r="CF101" s="112">
        <f t="shared" si="253"/>
        <v>114</v>
      </c>
      <c r="CG101" s="112">
        <f t="shared" si="253"/>
        <v>112</v>
      </c>
      <c r="CH101" s="112">
        <f t="shared" si="253"/>
        <v>110</v>
      </c>
      <c r="CI101" s="112">
        <f t="shared" si="253"/>
        <v>111</v>
      </c>
      <c r="CJ101" s="112">
        <f t="shared" si="253"/>
        <v>112</v>
      </c>
      <c r="CK101" s="112">
        <f t="shared" si="253"/>
        <v>112</v>
      </c>
      <c r="CL101" s="112">
        <f t="shared" si="253"/>
        <v>105</v>
      </c>
      <c r="CM101" s="112">
        <f t="shared" si="253"/>
        <v>102</v>
      </c>
      <c r="CN101" s="112">
        <f t="shared" si="253"/>
        <v>100</v>
      </c>
      <c r="CO101" s="112">
        <f t="shared" si="253"/>
        <v>101</v>
      </c>
      <c r="CP101" s="112">
        <f t="shared" si="253"/>
        <v>103</v>
      </c>
      <c r="CQ101" s="112">
        <f t="shared" si="253"/>
        <v>102</v>
      </c>
      <c r="CR101" s="112">
        <f t="shared" si="253"/>
        <v>102</v>
      </c>
      <c r="CS101" s="112">
        <f t="shared" si="253"/>
        <v>102</v>
      </c>
      <c r="CT101" s="112">
        <f t="shared" si="253"/>
        <v>102</v>
      </c>
      <c r="CU101" s="112">
        <f t="shared" si="253"/>
        <v>104</v>
      </c>
      <c r="CV101" s="112">
        <f t="shared" si="253"/>
        <v>99</v>
      </c>
      <c r="CW101" s="112">
        <f t="shared" si="253"/>
        <v>98</v>
      </c>
      <c r="CX101" s="112">
        <f t="shared" si="253"/>
        <v>99</v>
      </c>
      <c r="CY101" s="112">
        <f t="shared" si="253"/>
        <v>99</v>
      </c>
      <c r="CZ101" s="112">
        <f t="shared" si="253"/>
        <v>103</v>
      </c>
      <c r="DA101" s="112">
        <f t="shared" si="253"/>
        <v>101</v>
      </c>
      <c r="DB101" s="112">
        <f t="shared" si="253"/>
        <v>101</v>
      </c>
      <c r="DC101" s="112">
        <f t="shared" si="253"/>
        <v>103</v>
      </c>
      <c r="DD101" s="112">
        <f t="shared" si="253"/>
        <v>103</v>
      </c>
      <c r="DE101" s="112">
        <f t="shared" si="253"/>
        <v>101</v>
      </c>
      <c r="DF101" s="112">
        <f t="shared" si="253"/>
        <v>101</v>
      </c>
      <c r="DG101" s="112">
        <f t="shared" si="253"/>
        <v>102</v>
      </c>
      <c r="DH101" s="112">
        <f t="shared" si="253"/>
        <v>106</v>
      </c>
      <c r="DI101" s="112">
        <f t="shared" si="253"/>
        <v>107</v>
      </c>
      <c r="DJ101" s="112">
        <f t="shared" si="253"/>
        <v>109</v>
      </c>
      <c r="DK101" s="112">
        <f t="shared" si="253"/>
        <v>112</v>
      </c>
      <c r="DL101" s="112">
        <f t="shared" si="253"/>
        <v>114</v>
      </c>
      <c r="DM101" s="112">
        <f t="shared" si="253"/>
        <v>114</v>
      </c>
      <c r="DN101" s="112">
        <f t="shared" si="253"/>
        <v>115</v>
      </c>
      <c r="DO101" s="112">
        <f t="shared" si="253"/>
        <v>117</v>
      </c>
      <c r="DP101" s="112">
        <f t="shared" si="253"/>
        <v>119</v>
      </c>
      <c r="DQ101" s="112">
        <f t="shared" si="253"/>
        <v>102</v>
      </c>
      <c r="DR101" s="112">
        <f t="shared" si="253"/>
        <v>103</v>
      </c>
      <c r="DS101" s="112">
        <f t="shared" si="253"/>
        <v>106</v>
      </c>
      <c r="DT101" s="112">
        <f t="shared" si="253"/>
        <v>106</v>
      </c>
      <c r="DU101" s="112">
        <f t="shared" si="253"/>
        <v>109</v>
      </c>
      <c r="DV101" s="112">
        <f t="shared" si="253"/>
        <v>111</v>
      </c>
      <c r="DW101" s="112">
        <f t="shared" si="253"/>
        <v>108</v>
      </c>
      <c r="DX101" s="112">
        <f t="shared" si="253"/>
        <v>108</v>
      </c>
      <c r="DY101" s="112">
        <f t="shared" si="253"/>
        <v>113</v>
      </c>
      <c r="DZ101" s="112">
        <f t="shared" si="253"/>
        <v>116</v>
      </c>
      <c r="EA101" s="112">
        <f t="shared" si="253"/>
        <v>116</v>
      </c>
      <c r="EB101" s="112">
        <f t="shared" si="253"/>
        <v>116</v>
      </c>
      <c r="EC101" s="112">
        <f t="shared" si="253"/>
        <v>114</v>
      </c>
      <c r="ED101" s="112">
        <f t="shared" si="253"/>
        <v>115</v>
      </c>
      <c r="EE101" s="112">
        <f t="shared" si="253"/>
        <v>120</v>
      </c>
      <c r="EF101" s="112">
        <f t="shared" si="253"/>
        <v>129</v>
      </c>
      <c r="EG101" s="112">
        <f t="shared" si="253"/>
        <v>130</v>
      </c>
      <c r="EH101" s="112">
        <f t="shared" si="253"/>
        <v>130</v>
      </c>
      <c r="EI101" s="112">
        <f t="shared" si="253"/>
        <v>129</v>
      </c>
      <c r="EJ101" s="112">
        <f t="shared" si="253"/>
        <v>124</v>
      </c>
      <c r="EK101" s="112">
        <f t="shared" si="253"/>
        <v>128</v>
      </c>
      <c r="EL101" s="112">
        <f t="shared" si="253"/>
        <v>132</v>
      </c>
      <c r="EM101" s="112">
        <f t="shared" si="253"/>
        <v>136</v>
      </c>
      <c r="EN101" s="112">
        <f t="shared" si="253"/>
        <v>138</v>
      </c>
      <c r="EO101" s="112">
        <f t="shared" si="253"/>
        <v>138</v>
      </c>
      <c r="EP101" s="112">
        <f t="shared" si="253"/>
        <v>143</v>
      </c>
      <c r="EQ101" s="112">
        <f t="shared" ref="EQ101:HB101" si="254">+$I$101-EQ$44</f>
        <v>148</v>
      </c>
      <c r="ER101" s="112">
        <f t="shared" si="254"/>
        <v>134</v>
      </c>
      <c r="ES101" s="112">
        <f t="shared" si="254"/>
        <v>101</v>
      </c>
      <c r="ET101" s="112">
        <f t="shared" si="254"/>
        <v>103</v>
      </c>
      <c r="EU101" s="112">
        <f t="shared" si="254"/>
        <v>109</v>
      </c>
      <c r="EV101" s="112">
        <f t="shared" si="254"/>
        <v>109</v>
      </c>
      <c r="EW101" s="112">
        <f t="shared" si="254"/>
        <v>123</v>
      </c>
      <c r="EX101" s="112">
        <f t="shared" si="254"/>
        <v>119</v>
      </c>
      <c r="EY101" s="112">
        <f t="shared" si="254"/>
        <v>119</v>
      </c>
      <c r="EZ101" s="112">
        <f t="shared" si="254"/>
        <v>121</v>
      </c>
      <c r="FA101" s="112">
        <f t="shared" si="254"/>
        <v>123</v>
      </c>
      <c r="FB101" s="112">
        <f t="shared" si="254"/>
        <v>123</v>
      </c>
      <c r="FC101" s="112">
        <f t="shared" si="254"/>
        <v>123</v>
      </c>
      <c r="FD101" s="112">
        <f t="shared" si="254"/>
        <v>129</v>
      </c>
      <c r="FE101" s="112">
        <f t="shared" si="254"/>
        <v>133</v>
      </c>
      <c r="FF101" s="112">
        <f t="shared" si="254"/>
        <v>133</v>
      </c>
      <c r="FG101" s="112">
        <f t="shared" si="254"/>
        <v>125</v>
      </c>
      <c r="FH101" s="112">
        <f t="shared" si="254"/>
        <v>126</v>
      </c>
      <c r="FI101" s="112">
        <f t="shared" si="254"/>
        <v>129</v>
      </c>
      <c r="FJ101" s="112">
        <f t="shared" si="254"/>
        <v>129</v>
      </c>
      <c r="FK101" s="112">
        <f t="shared" si="254"/>
        <v>117</v>
      </c>
      <c r="FL101" s="112">
        <f t="shared" si="254"/>
        <v>85</v>
      </c>
      <c r="FM101" s="112">
        <f t="shared" si="254"/>
        <v>63</v>
      </c>
      <c r="FN101" s="112">
        <f t="shared" si="254"/>
        <v>64</v>
      </c>
      <c r="FO101" s="112">
        <f t="shared" si="254"/>
        <v>61</v>
      </c>
      <c r="FP101" s="112">
        <f t="shared" si="254"/>
        <v>65</v>
      </c>
      <c r="FQ101" s="112">
        <f t="shared" si="254"/>
        <v>65</v>
      </c>
      <c r="FR101" s="112">
        <f t="shared" si="254"/>
        <v>81</v>
      </c>
      <c r="FS101" s="112">
        <f t="shared" si="254"/>
        <v>65</v>
      </c>
      <c r="FT101" s="112">
        <f t="shared" si="254"/>
        <v>70</v>
      </c>
      <c r="FU101" s="112">
        <f t="shared" si="254"/>
        <v>81</v>
      </c>
      <c r="FV101" s="112">
        <f t="shared" si="254"/>
        <v>84</v>
      </c>
      <c r="FW101" s="112">
        <f t="shared" si="254"/>
        <v>86</v>
      </c>
      <c r="FX101" s="112">
        <f t="shared" si="254"/>
        <v>86</v>
      </c>
      <c r="FY101" s="112">
        <f t="shared" si="254"/>
        <v>95</v>
      </c>
      <c r="FZ101" s="112">
        <f t="shared" si="254"/>
        <v>72</v>
      </c>
      <c r="GA101" s="112">
        <f t="shared" si="254"/>
        <v>59</v>
      </c>
      <c r="GB101" s="112">
        <f t="shared" si="254"/>
        <v>40</v>
      </c>
      <c r="GC101" s="112">
        <f t="shared" si="254"/>
        <v>43</v>
      </c>
      <c r="GD101" s="112">
        <f t="shared" si="254"/>
        <v>44</v>
      </c>
      <c r="GE101" s="112">
        <f t="shared" si="254"/>
        <v>44</v>
      </c>
      <c r="GF101" s="112">
        <f t="shared" si="254"/>
        <v>45</v>
      </c>
      <c r="GG101" s="112">
        <f t="shared" si="254"/>
        <v>45</v>
      </c>
      <c r="GH101" s="112">
        <f t="shared" si="254"/>
        <v>53</v>
      </c>
      <c r="GI101" s="112">
        <f t="shared" si="254"/>
        <v>55</v>
      </c>
      <c r="GJ101" s="112">
        <f t="shared" si="254"/>
        <v>62</v>
      </c>
      <c r="GK101" s="112">
        <f t="shared" si="254"/>
        <v>63</v>
      </c>
      <c r="GL101" s="112">
        <f t="shared" si="254"/>
        <v>63</v>
      </c>
      <c r="GM101" s="112">
        <f t="shared" si="254"/>
        <v>64</v>
      </c>
      <c r="GN101" s="112">
        <f t="shared" si="254"/>
        <v>69</v>
      </c>
      <c r="GO101" s="112">
        <f t="shared" si="254"/>
        <v>67</v>
      </c>
      <c r="GP101" s="112">
        <f t="shared" si="254"/>
        <v>72</v>
      </c>
      <c r="GQ101" s="112">
        <f t="shared" si="254"/>
        <v>78</v>
      </c>
      <c r="GR101" s="112">
        <f t="shared" si="254"/>
        <v>81</v>
      </c>
      <c r="GS101" s="112">
        <f t="shared" si="254"/>
        <v>81</v>
      </c>
      <c r="GT101" s="112">
        <f t="shared" si="254"/>
        <v>84</v>
      </c>
      <c r="GU101" s="112">
        <f t="shared" si="254"/>
        <v>77</v>
      </c>
      <c r="GV101" s="112">
        <f t="shared" si="254"/>
        <v>78</v>
      </c>
      <c r="GW101" s="112">
        <f t="shared" si="254"/>
        <v>79</v>
      </c>
      <c r="GX101" s="112">
        <f t="shared" si="254"/>
        <v>87</v>
      </c>
      <c r="GY101" s="112">
        <f t="shared" si="254"/>
        <v>92</v>
      </c>
      <c r="GZ101" s="112">
        <f t="shared" si="254"/>
        <v>92</v>
      </c>
      <c r="HA101" s="112">
        <f t="shared" si="254"/>
        <v>94</v>
      </c>
      <c r="HB101" s="112">
        <f t="shared" si="254"/>
        <v>64</v>
      </c>
      <c r="HC101" s="112">
        <f t="shared" ref="HC101:JN101" si="255">+$I$101-HC$44</f>
        <v>66</v>
      </c>
      <c r="HD101" s="112">
        <f t="shared" si="255"/>
        <v>69</v>
      </c>
      <c r="HE101" s="112">
        <f t="shared" si="255"/>
        <v>70</v>
      </c>
      <c r="HF101" s="112">
        <f t="shared" si="255"/>
        <v>74</v>
      </c>
      <c r="HG101" s="112">
        <f t="shared" si="255"/>
        <v>74</v>
      </c>
      <c r="HH101" s="112">
        <f t="shared" si="255"/>
        <v>75</v>
      </c>
      <c r="HI101" s="112">
        <f t="shared" si="255"/>
        <v>72</v>
      </c>
      <c r="HJ101" s="112">
        <f t="shared" si="255"/>
        <v>69</v>
      </c>
      <c r="HK101" s="112">
        <f t="shared" si="255"/>
        <v>66</v>
      </c>
      <c r="HL101" s="112">
        <f t="shared" si="255"/>
        <v>70</v>
      </c>
      <c r="HM101" s="112">
        <f t="shared" si="255"/>
        <v>71</v>
      </c>
      <c r="HN101" s="112">
        <f t="shared" si="255"/>
        <v>71</v>
      </c>
      <c r="HO101" s="112">
        <f t="shared" si="255"/>
        <v>67</v>
      </c>
      <c r="HP101" s="112">
        <f t="shared" si="255"/>
        <v>69</v>
      </c>
      <c r="HQ101" s="112">
        <f t="shared" si="255"/>
        <v>62</v>
      </c>
      <c r="HR101" s="112">
        <f t="shared" si="255"/>
        <v>52</v>
      </c>
      <c r="HS101" s="112">
        <f t="shared" si="255"/>
        <v>55</v>
      </c>
      <c r="HT101" s="112">
        <f t="shared" si="255"/>
        <v>53</v>
      </c>
      <c r="HU101" s="112">
        <f t="shared" si="255"/>
        <v>53</v>
      </c>
      <c r="HV101" s="112">
        <f t="shared" si="255"/>
        <v>53</v>
      </c>
      <c r="HW101" s="112">
        <f t="shared" si="255"/>
        <v>62</v>
      </c>
      <c r="HX101" s="112">
        <f t="shared" si="255"/>
        <v>56</v>
      </c>
      <c r="HY101" s="112">
        <f t="shared" si="255"/>
        <v>57</v>
      </c>
      <c r="HZ101" s="112">
        <f t="shared" si="255"/>
        <v>60</v>
      </c>
      <c r="IA101" s="112">
        <f t="shared" si="255"/>
        <v>63</v>
      </c>
      <c r="IB101" s="112">
        <f t="shared" si="255"/>
        <v>63</v>
      </c>
      <c r="IC101" s="112">
        <f t="shared" si="255"/>
        <v>62</v>
      </c>
      <c r="ID101" s="112">
        <f t="shared" si="255"/>
        <v>55</v>
      </c>
      <c r="IE101" s="112">
        <f t="shared" si="255"/>
        <v>54</v>
      </c>
      <c r="IF101" s="112">
        <f t="shared" si="255"/>
        <v>55</v>
      </c>
      <c r="IG101" s="112">
        <f t="shared" si="255"/>
        <v>59</v>
      </c>
      <c r="IH101" s="112">
        <f t="shared" si="255"/>
        <v>59</v>
      </c>
      <c r="II101" s="112">
        <f t="shared" si="255"/>
        <v>59</v>
      </c>
      <c r="IJ101" s="112">
        <f t="shared" si="255"/>
        <v>59</v>
      </c>
      <c r="IK101" s="112">
        <f t="shared" si="255"/>
        <v>54</v>
      </c>
      <c r="IL101" s="112">
        <f t="shared" si="255"/>
        <v>385</v>
      </c>
      <c r="IM101" s="112">
        <f t="shared" si="255"/>
        <v>385</v>
      </c>
      <c r="IN101" s="112">
        <f t="shared" si="255"/>
        <v>385</v>
      </c>
      <c r="IO101" s="112">
        <f t="shared" si="255"/>
        <v>385</v>
      </c>
      <c r="IP101" s="112">
        <f t="shared" si="255"/>
        <v>385</v>
      </c>
      <c r="IQ101" s="112">
        <f t="shared" si="255"/>
        <v>385</v>
      </c>
      <c r="IR101" s="112">
        <f t="shared" si="255"/>
        <v>385</v>
      </c>
      <c r="IS101" s="112">
        <f t="shared" si="255"/>
        <v>385</v>
      </c>
      <c r="IT101" s="112">
        <f t="shared" si="255"/>
        <v>385</v>
      </c>
      <c r="IU101" s="112">
        <f t="shared" si="255"/>
        <v>385</v>
      </c>
      <c r="IV101" s="112">
        <f t="shared" si="255"/>
        <v>385</v>
      </c>
      <c r="IW101" s="112">
        <f t="shared" si="255"/>
        <v>385</v>
      </c>
      <c r="IX101" s="112">
        <f t="shared" si="255"/>
        <v>385</v>
      </c>
      <c r="IY101" s="112">
        <f t="shared" si="255"/>
        <v>385</v>
      </c>
      <c r="IZ101" s="112">
        <f t="shared" si="255"/>
        <v>385</v>
      </c>
      <c r="JA101" s="112">
        <f t="shared" si="255"/>
        <v>385</v>
      </c>
      <c r="JB101" s="112">
        <f t="shared" si="255"/>
        <v>385</v>
      </c>
      <c r="JC101" s="112">
        <f t="shared" si="255"/>
        <v>385</v>
      </c>
      <c r="JD101" s="112">
        <f t="shared" si="255"/>
        <v>385</v>
      </c>
      <c r="JE101" s="112">
        <f t="shared" si="255"/>
        <v>385</v>
      </c>
      <c r="JF101" s="112">
        <f t="shared" si="255"/>
        <v>385</v>
      </c>
      <c r="JG101" s="112">
        <f t="shared" si="255"/>
        <v>385</v>
      </c>
      <c r="JH101" s="112">
        <f t="shared" si="255"/>
        <v>385</v>
      </c>
      <c r="JI101" s="112">
        <f t="shared" si="255"/>
        <v>385</v>
      </c>
      <c r="JJ101" s="112">
        <f t="shared" si="255"/>
        <v>385</v>
      </c>
      <c r="JK101" s="112">
        <f t="shared" si="255"/>
        <v>385</v>
      </c>
      <c r="JL101" s="112">
        <f t="shared" si="255"/>
        <v>385</v>
      </c>
      <c r="JM101" s="112">
        <f t="shared" si="255"/>
        <v>385</v>
      </c>
      <c r="JN101" s="112">
        <f t="shared" si="255"/>
        <v>385</v>
      </c>
      <c r="JO101" s="112">
        <f t="shared" ref="JO101:LZ101" si="256">+$I$101-JO$44</f>
        <v>385</v>
      </c>
      <c r="JP101" s="112">
        <f t="shared" si="256"/>
        <v>385</v>
      </c>
      <c r="JQ101" s="112">
        <f t="shared" si="256"/>
        <v>385</v>
      </c>
      <c r="JR101" s="112">
        <f t="shared" si="256"/>
        <v>385</v>
      </c>
      <c r="JS101" s="112">
        <f t="shared" si="256"/>
        <v>385</v>
      </c>
      <c r="JT101" s="112">
        <f t="shared" si="256"/>
        <v>385</v>
      </c>
      <c r="JU101" s="112">
        <f t="shared" si="256"/>
        <v>385</v>
      </c>
      <c r="JV101" s="112">
        <f t="shared" si="256"/>
        <v>385</v>
      </c>
      <c r="JW101" s="112">
        <f t="shared" si="256"/>
        <v>385</v>
      </c>
      <c r="JX101" s="112">
        <f t="shared" si="256"/>
        <v>385</v>
      </c>
      <c r="JY101" s="112">
        <f t="shared" si="256"/>
        <v>385</v>
      </c>
      <c r="JZ101" s="112">
        <f t="shared" si="256"/>
        <v>385</v>
      </c>
      <c r="KA101" s="112">
        <f t="shared" si="256"/>
        <v>385</v>
      </c>
      <c r="KB101" s="112">
        <f t="shared" si="256"/>
        <v>385</v>
      </c>
      <c r="KC101" s="112">
        <f t="shared" si="256"/>
        <v>385</v>
      </c>
      <c r="KD101" s="112">
        <f t="shared" si="256"/>
        <v>385</v>
      </c>
      <c r="KE101" s="112">
        <f t="shared" si="256"/>
        <v>385</v>
      </c>
      <c r="KF101" s="112">
        <f t="shared" si="256"/>
        <v>385</v>
      </c>
      <c r="KG101" s="112">
        <f t="shared" si="256"/>
        <v>385</v>
      </c>
      <c r="KH101" s="112">
        <f t="shared" si="256"/>
        <v>385</v>
      </c>
      <c r="KI101" s="112">
        <f t="shared" si="256"/>
        <v>385</v>
      </c>
      <c r="KJ101" s="112">
        <f t="shared" si="256"/>
        <v>385</v>
      </c>
      <c r="KK101" s="112">
        <f t="shared" si="256"/>
        <v>385</v>
      </c>
      <c r="KL101" s="112">
        <f t="shared" si="256"/>
        <v>385</v>
      </c>
      <c r="KM101" s="112">
        <f t="shared" si="256"/>
        <v>385</v>
      </c>
      <c r="KN101" s="112">
        <f t="shared" si="256"/>
        <v>385</v>
      </c>
      <c r="KO101" s="112">
        <f t="shared" si="256"/>
        <v>385</v>
      </c>
      <c r="KP101" s="112">
        <f t="shared" si="256"/>
        <v>385</v>
      </c>
      <c r="KQ101" s="112">
        <f t="shared" si="256"/>
        <v>385</v>
      </c>
      <c r="KR101" s="112">
        <f t="shared" si="256"/>
        <v>385</v>
      </c>
      <c r="KS101" s="112">
        <f t="shared" si="256"/>
        <v>385</v>
      </c>
      <c r="KT101" s="112">
        <f t="shared" si="256"/>
        <v>385</v>
      </c>
      <c r="KU101" s="112">
        <f t="shared" si="256"/>
        <v>385</v>
      </c>
      <c r="KV101" s="112">
        <f t="shared" si="256"/>
        <v>385</v>
      </c>
      <c r="KW101" s="112">
        <f t="shared" si="256"/>
        <v>385</v>
      </c>
      <c r="KX101" s="112">
        <f t="shared" si="256"/>
        <v>385</v>
      </c>
      <c r="KY101" s="112">
        <f t="shared" si="256"/>
        <v>385</v>
      </c>
      <c r="KZ101" s="112">
        <f t="shared" si="256"/>
        <v>385</v>
      </c>
      <c r="LA101" s="112">
        <f t="shared" si="256"/>
        <v>385</v>
      </c>
      <c r="LB101" s="112">
        <f t="shared" si="256"/>
        <v>385</v>
      </c>
      <c r="LC101" s="112">
        <f t="shared" si="256"/>
        <v>385</v>
      </c>
      <c r="LD101" s="112">
        <f t="shared" si="256"/>
        <v>385</v>
      </c>
      <c r="LE101" s="112">
        <f t="shared" si="256"/>
        <v>385</v>
      </c>
      <c r="LF101" s="112">
        <f t="shared" si="256"/>
        <v>385</v>
      </c>
      <c r="LG101" s="112">
        <f t="shared" si="256"/>
        <v>385</v>
      </c>
      <c r="LH101" s="112">
        <f t="shared" si="256"/>
        <v>385</v>
      </c>
      <c r="LI101" s="112">
        <f t="shared" si="256"/>
        <v>385</v>
      </c>
      <c r="LJ101" s="112">
        <f t="shared" si="256"/>
        <v>385</v>
      </c>
      <c r="LK101" s="112">
        <f t="shared" si="256"/>
        <v>385</v>
      </c>
      <c r="LL101" s="112">
        <f t="shared" si="256"/>
        <v>385</v>
      </c>
      <c r="LM101" s="112">
        <f t="shared" si="256"/>
        <v>385</v>
      </c>
      <c r="LN101" s="112">
        <f t="shared" si="256"/>
        <v>385</v>
      </c>
      <c r="LO101" s="112">
        <f t="shared" si="256"/>
        <v>385</v>
      </c>
      <c r="LP101" s="112">
        <f t="shared" si="256"/>
        <v>385</v>
      </c>
      <c r="LQ101" s="112">
        <f t="shared" si="256"/>
        <v>385</v>
      </c>
      <c r="LR101" s="112">
        <f t="shared" si="256"/>
        <v>385</v>
      </c>
      <c r="LS101" s="112">
        <f t="shared" si="256"/>
        <v>385</v>
      </c>
      <c r="LT101" s="112">
        <f t="shared" si="256"/>
        <v>385</v>
      </c>
      <c r="LU101" s="112">
        <f t="shared" si="256"/>
        <v>385</v>
      </c>
      <c r="LV101" s="112">
        <f t="shared" si="256"/>
        <v>385</v>
      </c>
      <c r="LW101" s="112">
        <f t="shared" si="256"/>
        <v>385</v>
      </c>
      <c r="LX101" s="112">
        <f t="shared" si="256"/>
        <v>385</v>
      </c>
      <c r="LY101" s="112">
        <f t="shared" si="256"/>
        <v>385</v>
      </c>
      <c r="LZ101" s="112">
        <f t="shared" si="256"/>
        <v>385</v>
      </c>
      <c r="MA101" s="112">
        <f t="shared" ref="MA101:NT101" si="257">+$I$101-MA$44</f>
        <v>385</v>
      </c>
      <c r="MB101" s="112">
        <f t="shared" si="257"/>
        <v>385</v>
      </c>
      <c r="MC101" s="112">
        <f t="shared" si="257"/>
        <v>385</v>
      </c>
      <c r="MD101" s="112">
        <f t="shared" si="257"/>
        <v>385</v>
      </c>
      <c r="ME101" s="112">
        <f t="shared" si="257"/>
        <v>385</v>
      </c>
      <c r="MF101" s="112">
        <f t="shared" si="257"/>
        <v>385</v>
      </c>
      <c r="MG101" s="112">
        <f t="shared" si="257"/>
        <v>385</v>
      </c>
      <c r="MH101" s="112">
        <f t="shared" si="257"/>
        <v>385</v>
      </c>
      <c r="MI101" s="112">
        <f t="shared" si="257"/>
        <v>385</v>
      </c>
      <c r="MJ101" s="112">
        <f t="shared" si="257"/>
        <v>385</v>
      </c>
      <c r="MK101" s="112">
        <f t="shared" si="257"/>
        <v>385</v>
      </c>
      <c r="ML101" s="112">
        <f t="shared" si="257"/>
        <v>385</v>
      </c>
      <c r="MM101" s="112">
        <f t="shared" si="257"/>
        <v>385</v>
      </c>
      <c r="MN101" s="112">
        <f t="shared" si="257"/>
        <v>385</v>
      </c>
      <c r="MO101" s="112">
        <f t="shared" si="257"/>
        <v>385</v>
      </c>
      <c r="MP101" s="112">
        <f t="shared" si="257"/>
        <v>385</v>
      </c>
      <c r="MQ101" s="112">
        <f t="shared" si="257"/>
        <v>385</v>
      </c>
      <c r="MR101" s="112">
        <f t="shared" si="257"/>
        <v>385</v>
      </c>
      <c r="MS101" s="112">
        <f t="shared" si="257"/>
        <v>385</v>
      </c>
      <c r="MT101" s="112">
        <f t="shared" si="257"/>
        <v>385</v>
      </c>
      <c r="MU101" s="112">
        <f t="shared" si="257"/>
        <v>385</v>
      </c>
      <c r="MV101" s="112">
        <f t="shared" si="257"/>
        <v>385</v>
      </c>
      <c r="MW101" s="112">
        <f t="shared" si="257"/>
        <v>385</v>
      </c>
      <c r="MX101" s="112">
        <f t="shared" si="257"/>
        <v>385</v>
      </c>
      <c r="MY101" s="112">
        <f t="shared" si="257"/>
        <v>385</v>
      </c>
      <c r="MZ101" s="112">
        <f t="shared" si="257"/>
        <v>385</v>
      </c>
      <c r="NA101" s="112">
        <f t="shared" si="257"/>
        <v>385</v>
      </c>
      <c r="NB101" s="112">
        <f t="shared" si="257"/>
        <v>385</v>
      </c>
      <c r="NC101" s="112">
        <f t="shared" si="257"/>
        <v>385</v>
      </c>
      <c r="ND101" s="112">
        <f t="shared" si="257"/>
        <v>385</v>
      </c>
      <c r="NE101" s="112">
        <f t="shared" si="257"/>
        <v>385</v>
      </c>
      <c r="NF101" s="112">
        <f t="shared" si="257"/>
        <v>385</v>
      </c>
      <c r="NG101" s="112">
        <f t="shared" si="257"/>
        <v>385</v>
      </c>
      <c r="NH101" s="112">
        <f t="shared" si="257"/>
        <v>385</v>
      </c>
      <c r="NI101" s="112">
        <f t="shared" si="257"/>
        <v>385</v>
      </c>
      <c r="NJ101" s="112">
        <f t="shared" si="257"/>
        <v>385</v>
      </c>
      <c r="NK101" s="112">
        <f t="shared" si="257"/>
        <v>385</v>
      </c>
      <c r="NL101" s="112">
        <f t="shared" si="257"/>
        <v>385</v>
      </c>
      <c r="NM101" s="112">
        <f t="shared" si="257"/>
        <v>385</v>
      </c>
      <c r="NN101" s="112">
        <f t="shared" si="257"/>
        <v>385</v>
      </c>
      <c r="NO101" s="112">
        <f t="shared" si="257"/>
        <v>385</v>
      </c>
      <c r="NP101" s="112">
        <f t="shared" si="257"/>
        <v>385</v>
      </c>
      <c r="NQ101" s="112">
        <f t="shared" si="257"/>
        <v>385</v>
      </c>
      <c r="NR101" s="112">
        <f t="shared" si="257"/>
        <v>385</v>
      </c>
      <c r="NS101" s="112">
        <f t="shared" si="257"/>
        <v>385</v>
      </c>
      <c r="NT101" s="113">
        <f t="shared" si="257"/>
        <v>385</v>
      </c>
    </row>
    <row r="102" spans="1:384" x14ac:dyDescent="0.6">
      <c r="A102" s="141" t="s">
        <v>71</v>
      </c>
      <c r="B102" s="301"/>
      <c r="C102" s="322"/>
      <c r="D102" s="299"/>
      <c r="E102" s="47">
        <v>26</v>
      </c>
      <c r="F102" s="276"/>
      <c r="G102" s="47">
        <v>37</v>
      </c>
      <c r="H102" s="46">
        <v>847</v>
      </c>
      <c r="I102" s="6">
        <f>SUM(J102:Q102)</f>
        <v>371</v>
      </c>
      <c r="J102" s="12">
        <v>0</v>
      </c>
      <c r="K102" s="4">
        <v>0</v>
      </c>
      <c r="L102" s="4">
        <v>0</v>
      </c>
      <c r="M102" s="4">
        <v>0</v>
      </c>
      <c r="N102" s="4">
        <v>371</v>
      </c>
      <c r="O102" s="4">
        <v>0</v>
      </c>
      <c r="P102" s="33">
        <v>0</v>
      </c>
      <c r="Q102" s="34">
        <v>0</v>
      </c>
      <c r="R102" s="7"/>
      <c r="S102" s="36">
        <f t="shared" ref="S102:CD102" si="258">+$I$102-S$45</f>
        <v>141</v>
      </c>
      <c r="T102" s="37">
        <f t="shared" si="258"/>
        <v>141</v>
      </c>
      <c r="U102" s="37">
        <f t="shared" si="258"/>
        <v>144</v>
      </c>
      <c r="V102" s="37">
        <f t="shared" si="258"/>
        <v>131</v>
      </c>
      <c r="W102" s="37">
        <f t="shared" si="258"/>
        <v>118</v>
      </c>
      <c r="X102" s="37">
        <f t="shared" si="258"/>
        <v>129</v>
      </c>
      <c r="Y102" s="37">
        <f t="shared" si="258"/>
        <v>133</v>
      </c>
      <c r="Z102" s="37">
        <f t="shared" si="258"/>
        <v>133</v>
      </c>
      <c r="AA102" s="37">
        <f t="shared" si="258"/>
        <v>119</v>
      </c>
      <c r="AB102" s="37">
        <f t="shared" si="258"/>
        <v>96</v>
      </c>
      <c r="AC102" s="37">
        <f t="shared" si="258"/>
        <v>100</v>
      </c>
      <c r="AD102" s="37">
        <f t="shared" si="258"/>
        <v>101</v>
      </c>
      <c r="AE102" s="37">
        <f t="shared" si="258"/>
        <v>103</v>
      </c>
      <c r="AF102" s="37">
        <f t="shared" si="258"/>
        <v>104</v>
      </c>
      <c r="AG102" s="37">
        <f t="shared" si="258"/>
        <v>104</v>
      </c>
      <c r="AH102" s="37">
        <f t="shared" si="258"/>
        <v>107</v>
      </c>
      <c r="AI102" s="37">
        <f t="shared" si="258"/>
        <v>107</v>
      </c>
      <c r="AJ102" s="37">
        <f t="shared" si="258"/>
        <v>89</v>
      </c>
      <c r="AK102" s="37">
        <f t="shared" si="258"/>
        <v>89</v>
      </c>
      <c r="AL102" s="37">
        <f t="shared" si="258"/>
        <v>89</v>
      </c>
      <c r="AM102" s="37">
        <f t="shared" si="258"/>
        <v>96</v>
      </c>
      <c r="AN102" s="37">
        <f t="shared" si="258"/>
        <v>96</v>
      </c>
      <c r="AO102" s="37">
        <f t="shared" si="258"/>
        <v>103</v>
      </c>
      <c r="AP102" s="37">
        <f t="shared" si="258"/>
        <v>103</v>
      </c>
      <c r="AQ102" s="37">
        <f t="shared" si="258"/>
        <v>103</v>
      </c>
      <c r="AR102" s="37">
        <f t="shared" si="258"/>
        <v>103</v>
      </c>
      <c r="AS102" s="37">
        <f t="shared" si="258"/>
        <v>114</v>
      </c>
      <c r="AT102" s="37">
        <f t="shared" si="258"/>
        <v>118</v>
      </c>
      <c r="AU102" s="37">
        <f t="shared" si="258"/>
        <v>118</v>
      </c>
      <c r="AV102" s="37">
        <f t="shared" si="258"/>
        <v>119</v>
      </c>
      <c r="AW102" s="37">
        <f t="shared" si="258"/>
        <v>112</v>
      </c>
      <c r="AX102" s="37">
        <f t="shared" si="258"/>
        <v>114</v>
      </c>
      <c r="AY102" s="37">
        <f t="shared" si="258"/>
        <v>120</v>
      </c>
      <c r="AZ102" s="37">
        <f t="shared" si="258"/>
        <v>120</v>
      </c>
      <c r="BA102" s="37">
        <f t="shared" si="258"/>
        <v>119</v>
      </c>
      <c r="BB102" s="37">
        <f t="shared" si="258"/>
        <v>119</v>
      </c>
      <c r="BC102" s="37">
        <f t="shared" si="258"/>
        <v>120</v>
      </c>
      <c r="BD102" s="37">
        <f t="shared" si="258"/>
        <v>117</v>
      </c>
      <c r="BE102" s="37">
        <f t="shared" si="258"/>
        <v>122</v>
      </c>
      <c r="BF102" s="37">
        <f t="shared" si="258"/>
        <v>125</v>
      </c>
      <c r="BG102" s="37">
        <f t="shared" si="258"/>
        <v>124</v>
      </c>
      <c r="BH102" s="37">
        <f t="shared" si="258"/>
        <v>124</v>
      </c>
      <c r="BI102" s="37">
        <f t="shared" si="258"/>
        <v>124</v>
      </c>
      <c r="BJ102" s="37">
        <f t="shared" si="258"/>
        <v>131</v>
      </c>
      <c r="BK102" s="37">
        <f t="shared" si="258"/>
        <v>134</v>
      </c>
      <c r="BL102" s="37">
        <f t="shared" si="258"/>
        <v>123</v>
      </c>
      <c r="BM102" s="37">
        <f t="shared" si="258"/>
        <v>123</v>
      </c>
      <c r="BN102" s="37">
        <f t="shared" si="258"/>
        <v>124</v>
      </c>
      <c r="BO102" s="37">
        <f t="shared" si="258"/>
        <v>123</v>
      </c>
      <c r="BP102" s="37">
        <f t="shared" si="258"/>
        <v>123</v>
      </c>
      <c r="BQ102" s="37">
        <f t="shared" si="258"/>
        <v>123</v>
      </c>
      <c r="BR102" s="37">
        <f t="shared" si="258"/>
        <v>116</v>
      </c>
      <c r="BS102" s="37">
        <f t="shared" si="258"/>
        <v>111</v>
      </c>
      <c r="BT102" s="37">
        <f t="shared" si="258"/>
        <v>118</v>
      </c>
      <c r="BU102" s="37">
        <f t="shared" si="258"/>
        <v>123</v>
      </c>
      <c r="BV102" s="37">
        <f t="shared" si="258"/>
        <v>123</v>
      </c>
      <c r="BW102" s="37">
        <f t="shared" si="258"/>
        <v>123</v>
      </c>
      <c r="BX102" s="37">
        <f t="shared" si="258"/>
        <v>123</v>
      </c>
      <c r="BY102" s="37">
        <f t="shared" si="258"/>
        <v>125</v>
      </c>
      <c r="BZ102" s="37">
        <f t="shared" si="258"/>
        <v>128</v>
      </c>
      <c r="CA102" s="37">
        <f t="shared" si="258"/>
        <v>128</v>
      </c>
      <c r="CB102" s="37">
        <f t="shared" si="258"/>
        <v>141</v>
      </c>
      <c r="CC102" s="37">
        <f t="shared" si="258"/>
        <v>144</v>
      </c>
      <c r="CD102" s="37">
        <f t="shared" si="258"/>
        <v>144</v>
      </c>
      <c r="CE102" s="37">
        <f t="shared" ref="CE102:EP102" si="259">+$I$102-CE$45</f>
        <v>146</v>
      </c>
      <c r="CF102" s="37">
        <f t="shared" si="259"/>
        <v>141</v>
      </c>
      <c r="CG102" s="37">
        <f t="shared" si="259"/>
        <v>141</v>
      </c>
      <c r="CH102" s="37">
        <f t="shared" si="259"/>
        <v>141</v>
      </c>
      <c r="CI102" s="37">
        <f t="shared" si="259"/>
        <v>122</v>
      </c>
      <c r="CJ102" s="37">
        <f t="shared" si="259"/>
        <v>123</v>
      </c>
      <c r="CK102" s="37">
        <f t="shared" si="259"/>
        <v>123</v>
      </c>
      <c r="CL102" s="37">
        <f t="shared" si="259"/>
        <v>117</v>
      </c>
      <c r="CM102" s="37">
        <f t="shared" si="259"/>
        <v>108</v>
      </c>
      <c r="CN102" s="37">
        <f t="shared" si="259"/>
        <v>110</v>
      </c>
      <c r="CO102" s="37">
        <f t="shared" si="259"/>
        <v>113</v>
      </c>
      <c r="CP102" s="37">
        <f t="shared" si="259"/>
        <v>114</v>
      </c>
      <c r="CQ102" s="37">
        <f t="shared" si="259"/>
        <v>116</v>
      </c>
      <c r="CR102" s="37">
        <f t="shared" si="259"/>
        <v>116</v>
      </c>
      <c r="CS102" s="37">
        <f t="shared" si="259"/>
        <v>118</v>
      </c>
      <c r="CT102" s="37">
        <f t="shared" si="259"/>
        <v>118</v>
      </c>
      <c r="CU102" s="37">
        <f t="shared" si="259"/>
        <v>115</v>
      </c>
      <c r="CV102" s="37">
        <f t="shared" si="259"/>
        <v>116</v>
      </c>
      <c r="CW102" s="37">
        <f t="shared" si="259"/>
        <v>117</v>
      </c>
      <c r="CX102" s="37">
        <f t="shared" si="259"/>
        <v>118</v>
      </c>
      <c r="CY102" s="37">
        <f t="shared" si="259"/>
        <v>118</v>
      </c>
      <c r="CZ102" s="37">
        <f t="shared" si="259"/>
        <v>119</v>
      </c>
      <c r="DA102" s="37">
        <f t="shared" si="259"/>
        <v>124</v>
      </c>
      <c r="DB102" s="37">
        <f t="shared" si="259"/>
        <v>125</v>
      </c>
      <c r="DC102" s="37">
        <f t="shared" si="259"/>
        <v>136</v>
      </c>
      <c r="DD102" s="37">
        <f t="shared" si="259"/>
        <v>138</v>
      </c>
      <c r="DE102" s="37">
        <f t="shared" si="259"/>
        <v>138</v>
      </c>
      <c r="DF102" s="37">
        <f t="shared" si="259"/>
        <v>138</v>
      </c>
      <c r="DG102" s="37">
        <f t="shared" si="259"/>
        <v>129</v>
      </c>
      <c r="DH102" s="37">
        <f t="shared" si="259"/>
        <v>134</v>
      </c>
      <c r="DI102" s="37">
        <f t="shared" si="259"/>
        <v>137</v>
      </c>
      <c r="DJ102" s="37">
        <f t="shared" si="259"/>
        <v>135</v>
      </c>
      <c r="DK102" s="37">
        <f t="shared" si="259"/>
        <v>136</v>
      </c>
      <c r="DL102" s="37">
        <f t="shared" si="259"/>
        <v>136</v>
      </c>
      <c r="DM102" s="37">
        <f t="shared" si="259"/>
        <v>136</v>
      </c>
      <c r="DN102" s="37">
        <f t="shared" si="259"/>
        <v>138</v>
      </c>
      <c r="DO102" s="37">
        <f t="shared" si="259"/>
        <v>140</v>
      </c>
      <c r="DP102" s="37">
        <f t="shared" si="259"/>
        <v>140</v>
      </c>
      <c r="DQ102" s="37">
        <f t="shared" si="259"/>
        <v>140</v>
      </c>
      <c r="DR102" s="37">
        <f t="shared" si="259"/>
        <v>143</v>
      </c>
      <c r="DS102" s="37">
        <f t="shared" si="259"/>
        <v>149</v>
      </c>
      <c r="DT102" s="37">
        <f t="shared" si="259"/>
        <v>149</v>
      </c>
      <c r="DU102" s="37">
        <f t="shared" si="259"/>
        <v>150</v>
      </c>
      <c r="DV102" s="37">
        <f t="shared" si="259"/>
        <v>149</v>
      </c>
      <c r="DW102" s="37">
        <f t="shared" si="259"/>
        <v>137</v>
      </c>
      <c r="DX102" s="37">
        <f t="shared" si="259"/>
        <v>131</v>
      </c>
      <c r="DY102" s="37">
        <f t="shared" si="259"/>
        <v>128</v>
      </c>
      <c r="DZ102" s="37">
        <f t="shared" si="259"/>
        <v>128</v>
      </c>
      <c r="EA102" s="37">
        <f t="shared" si="259"/>
        <v>128</v>
      </c>
      <c r="EB102" s="37">
        <f t="shared" si="259"/>
        <v>136</v>
      </c>
      <c r="EC102" s="37">
        <f t="shared" si="259"/>
        <v>119</v>
      </c>
      <c r="ED102" s="37">
        <f t="shared" si="259"/>
        <v>113</v>
      </c>
      <c r="EE102" s="37">
        <f t="shared" si="259"/>
        <v>112</v>
      </c>
      <c r="EF102" s="37">
        <f t="shared" si="259"/>
        <v>114</v>
      </c>
      <c r="EG102" s="37">
        <f t="shared" si="259"/>
        <v>119</v>
      </c>
      <c r="EH102" s="37">
        <f t="shared" si="259"/>
        <v>119</v>
      </c>
      <c r="EI102" s="37">
        <f t="shared" si="259"/>
        <v>118</v>
      </c>
      <c r="EJ102" s="37">
        <f t="shared" si="259"/>
        <v>118</v>
      </c>
      <c r="EK102" s="37">
        <f t="shared" si="259"/>
        <v>118</v>
      </c>
      <c r="EL102" s="37">
        <f t="shared" si="259"/>
        <v>119</v>
      </c>
      <c r="EM102" s="37">
        <f t="shared" si="259"/>
        <v>124</v>
      </c>
      <c r="EN102" s="37">
        <f t="shared" si="259"/>
        <v>126</v>
      </c>
      <c r="EO102" s="37">
        <f t="shared" si="259"/>
        <v>126</v>
      </c>
      <c r="EP102" s="37">
        <f t="shared" si="259"/>
        <v>127</v>
      </c>
      <c r="EQ102" s="37">
        <f t="shared" ref="EQ102:HB102" si="260">+$I$102-EQ$45</f>
        <v>130</v>
      </c>
      <c r="ER102" s="37">
        <f t="shared" si="260"/>
        <v>114</v>
      </c>
      <c r="ES102" s="37">
        <f t="shared" si="260"/>
        <v>98</v>
      </c>
      <c r="ET102" s="37">
        <f t="shared" si="260"/>
        <v>98</v>
      </c>
      <c r="EU102" s="37">
        <f t="shared" si="260"/>
        <v>100</v>
      </c>
      <c r="EV102" s="37">
        <f t="shared" si="260"/>
        <v>100</v>
      </c>
      <c r="EW102" s="37">
        <f t="shared" si="260"/>
        <v>105</v>
      </c>
      <c r="EX102" s="37">
        <f t="shared" si="260"/>
        <v>83</v>
      </c>
      <c r="EY102" s="37">
        <f t="shared" si="260"/>
        <v>84</v>
      </c>
      <c r="EZ102" s="37">
        <f t="shared" si="260"/>
        <v>85</v>
      </c>
      <c r="FA102" s="37">
        <f t="shared" si="260"/>
        <v>83</v>
      </c>
      <c r="FB102" s="37">
        <f t="shared" si="260"/>
        <v>84</v>
      </c>
      <c r="FC102" s="37">
        <f t="shared" si="260"/>
        <v>84</v>
      </c>
      <c r="FD102" s="37">
        <f t="shared" si="260"/>
        <v>69</v>
      </c>
      <c r="FE102" s="37">
        <f t="shared" si="260"/>
        <v>67</v>
      </c>
      <c r="FF102" s="37">
        <f t="shared" si="260"/>
        <v>69</v>
      </c>
      <c r="FG102" s="37">
        <f t="shared" si="260"/>
        <v>71</v>
      </c>
      <c r="FH102" s="37">
        <f t="shared" si="260"/>
        <v>72</v>
      </c>
      <c r="FI102" s="37">
        <f t="shared" si="260"/>
        <v>73</v>
      </c>
      <c r="FJ102" s="37">
        <f t="shared" si="260"/>
        <v>73</v>
      </c>
      <c r="FK102" s="37">
        <f t="shared" si="260"/>
        <v>82</v>
      </c>
      <c r="FL102" s="37">
        <f t="shared" si="260"/>
        <v>71</v>
      </c>
      <c r="FM102" s="37">
        <f t="shared" si="260"/>
        <v>74</v>
      </c>
      <c r="FN102" s="37">
        <f t="shared" si="260"/>
        <v>74</v>
      </c>
      <c r="FO102" s="37">
        <f t="shared" si="260"/>
        <v>90</v>
      </c>
      <c r="FP102" s="37">
        <f t="shared" si="260"/>
        <v>91</v>
      </c>
      <c r="FQ102" s="37">
        <f t="shared" si="260"/>
        <v>91</v>
      </c>
      <c r="FR102" s="37">
        <f t="shared" si="260"/>
        <v>95</v>
      </c>
      <c r="FS102" s="37">
        <f t="shared" si="260"/>
        <v>80</v>
      </c>
      <c r="FT102" s="37">
        <f t="shared" si="260"/>
        <v>83</v>
      </c>
      <c r="FU102" s="37">
        <f t="shared" si="260"/>
        <v>87</v>
      </c>
      <c r="FV102" s="37">
        <f t="shared" si="260"/>
        <v>93</v>
      </c>
      <c r="FW102" s="37">
        <f t="shared" si="260"/>
        <v>93</v>
      </c>
      <c r="FX102" s="37">
        <f t="shared" si="260"/>
        <v>93</v>
      </c>
      <c r="FY102" s="37">
        <f t="shared" si="260"/>
        <v>96</v>
      </c>
      <c r="FZ102" s="37">
        <f t="shared" si="260"/>
        <v>64</v>
      </c>
      <c r="GA102" s="37">
        <f t="shared" si="260"/>
        <v>62</v>
      </c>
      <c r="GB102" s="37">
        <f t="shared" si="260"/>
        <v>88</v>
      </c>
      <c r="GC102" s="37">
        <f t="shared" si="260"/>
        <v>53</v>
      </c>
      <c r="GD102" s="37">
        <f t="shared" si="260"/>
        <v>55</v>
      </c>
      <c r="GE102" s="37">
        <f t="shared" si="260"/>
        <v>55</v>
      </c>
      <c r="GF102" s="37">
        <f t="shared" si="260"/>
        <v>57</v>
      </c>
      <c r="GG102" s="37">
        <f t="shared" si="260"/>
        <v>56</v>
      </c>
      <c r="GH102" s="37">
        <f t="shared" si="260"/>
        <v>65</v>
      </c>
      <c r="GI102" s="37">
        <f t="shared" si="260"/>
        <v>51</v>
      </c>
      <c r="GJ102" s="37">
        <f t="shared" si="260"/>
        <v>51</v>
      </c>
      <c r="GK102" s="37">
        <f t="shared" si="260"/>
        <v>53</v>
      </c>
      <c r="GL102" s="37">
        <f t="shared" si="260"/>
        <v>53</v>
      </c>
      <c r="GM102" s="37">
        <f t="shared" si="260"/>
        <v>58</v>
      </c>
      <c r="GN102" s="37">
        <f t="shared" si="260"/>
        <v>51</v>
      </c>
      <c r="GO102" s="37">
        <f t="shared" si="260"/>
        <v>51</v>
      </c>
      <c r="GP102" s="37">
        <f t="shared" si="260"/>
        <v>53</v>
      </c>
      <c r="GQ102" s="37">
        <f t="shared" si="260"/>
        <v>53</v>
      </c>
      <c r="GR102" s="37">
        <f t="shared" si="260"/>
        <v>58</v>
      </c>
      <c r="GS102" s="37">
        <f t="shared" si="260"/>
        <v>58</v>
      </c>
      <c r="GT102" s="37">
        <f t="shared" si="260"/>
        <v>59</v>
      </c>
      <c r="GU102" s="37">
        <f t="shared" si="260"/>
        <v>59</v>
      </c>
      <c r="GV102" s="37">
        <f t="shared" si="260"/>
        <v>58</v>
      </c>
      <c r="GW102" s="37">
        <f t="shared" si="260"/>
        <v>58</v>
      </c>
      <c r="GX102" s="37">
        <f t="shared" si="260"/>
        <v>46</v>
      </c>
      <c r="GY102" s="37">
        <f t="shared" si="260"/>
        <v>48</v>
      </c>
      <c r="GZ102" s="37">
        <f t="shared" si="260"/>
        <v>48</v>
      </c>
      <c r="HA102" s="37">
        <f t="shared" si="260"/>
        <v>52</v>
      </c>
      <c r="HB102" s="37">
        <f t="shared" si="260"/>
        <v>61</v>
      </c>
      <c r="HC102" s="37">
        <f t="shared" ref="HC102:JN102" si="261">+$I$102-HC$45</f>
        <v>46</v>
      </c>
      <c r="HD102" s="37">
        <f t="shared" si="261"/>
        <v>52</v>
      </c>
      <c r="HE102" s="37">
        <f t="shared" si="261"/>
        <v>45</v>
      </c>
      <c r="HF102" s="37">
        <f t="shared" si="261"/>
        <v>48</v>
      </c>
      <c r="HG102" s="37">
        <f t="shared" si="261"/>
        <v>48</v>
      </c>
      <c r="HH102" s="37">
        <f t="shared" si="261"/>
        <v>50</v>
      </c>
      <c r="HI102" s="37">
        <f t="shared" si="261"/>
        <v>51</v>
      </c>
      <c r="HJ102" s="37">
        <f t="shared" si="261"/>
        <v>44</v>
      </c>
      <c r="HK102" s="37">
        <f t="shared" si="261"/>
        <v>48</v>
      </c>
      <c r="HL102" s="37">
        <f t="shared" si="261"/>
        <v>44</v>
      </c>
      <c r="HM102" s="37">
        <f t="shared" si="261"/>
        <v>48</v>
      </c>
      <c r="HN102" s="37">
        <f t="shared" si="261"/>
        <v>48</v>
      </c>
      <c r="HO102" s="37">
        <f t="shared" si="261"/>
        <v>42</v>
      </c>
      <c r="HP102" s="37">
        <f t="shared" si="261"/>
        <v>42</v>
      </c>
      <c r="HQ102" s="37">
        <f t="shared" si="261"/>
        <v>42</v>
      </c>
      <c r="HR102" s="37">
        <f t="shared" si="261"/>
        <v>43</v>
      </c>
      <c r="HS102" s="37">
        <f t="shared" si="261"/>
        <v>44</v>
      </c>
      <c r="HT102" s="37">
        <f t="shared" si="261"/>
        <v>45</v>
      </c>
      <c r="HU102" s="37">
        <f t="shared" si="261"/>
        <v>45</v>
      </c>
      <c r="HV102" s="37">
        <f t="shared" si="261"/>
        <v>57</v>
      </c>
      <c r="HW102" s="37">
        <f t="shared" si="261"/>
        <v>46</v>
      </c>
      <c r="HX102" s="37">
        <f t="shared" si="261"/>
        <v>46</v>
      </c>
      <c r="HY102" s="37">
        <f t="shared" si="261"/>
        <v>46</v>
      </c>
      <c r="HZ102" s="37">
        <f t="shared" si="261"/>
        <v>59</v>
      </c>
      <c r="IA102" s="37">
        <f t="shared" si="261"/>
        <v>60</v>
      </c>
      <c r="IB102" s="37">
        <f t="shared" si="261"/>
        <v>60</v>
      </c>
      <c r="IC102" s="37">
        <f t="shared" si="261"/>
        <v>52</v>
      </c>
      <c r="ID102" s="37">
        <f t="shared" si="261"/>
        <v>52</v>
      </c>
      <c r="IE102" s="37">
        <f t="shared" si="261"/>
        <v>50</v>
      </c>
      <c r="IF102" s="37">
        <f t="shared" si="261"/>
        <v>58</v>
      </c>
      <c r="IG102" s="37">
        <f t="shared" si="261"/>
        <v>68</v>
      </c>
      <c r="IH102" s="37">
        <f t="shared" si="261"/>
        <v>68</v>
      </c>
      <c r="II102" s="37">
        <f t="shared" si="261"/>
        <v>68</v>
      </c>
      <c r="IJ102" s="37">
        <f t="shared" si="261"/>
        <v>69</v>
      </c>
      <c r="IK102" s="37">
        <f t="shared" si="261"/>
        <v>55</v>
      </c>
      <c r="IL102" s="37">
        <f t="shared" si="261"/>
        <v>371</v>
      </c>
      <c r="IM102" s="37">
        <f t="shared" si="261"/>
        <v>371</v>
      </c>
      <c r="IN102" s="37">
        <f t="shared" si="261"/>
        <v>371</v>
      </c>
      <c r="IO102" s="37">
        <f t="shared" si="261"/>
        <v>371</v>
      </c>
      <c r="IP102" s="37">
        <f t="shared" si="261"/>
        <v>371</v>
      </c>
      <c r="IQ102" s="37">
        <f t="shared" si="261"/>
        <v>371</v>
      </c>
      <c r="IR102" s="37">
        <f t="shared" si="261"/>
        <v>371</v>
      </c>
      <c r="IS102" s="37">
        <f t="shared" si="261"/>
        <v>371</v>
      </c>
      <c r="IT102" s="37">
        <f t="shared" si="261"/>
        <v>371</v>
      </c>
      <c r="IU102" s="37">
        <f t="shared" si="261"/>
        <v>371</v>
      </c>
      <c r="IV102" s="37">
        <f t="shared" si="261"/>
        <v>371</v>
      </c>
      <c r="IW102" s="37">
        <f t="shared" si="261"/>
        <v>371</v>
      </c>
      <c r="IX102" s="37">
        <f t="shared" si="261"/>
        <v>371</v>
      </c>
      <c r="IY102" s="37">
        <f t="shared" si="261"/>
        <v>371</v>
      </c>
      <c r="IZ102" s="37">
        <f t="shared" si="261"/>
        <v>371</v>
      </c>
      <c r="JA102" s="37">
        <f t="shared" si="261"/>
        <v>371</v>
      </c>
      <c r="JB102" s="37">
        <f t="shared" si="261"/>
        <v>371</v>
      </c>
      <c r="JC102" s="37">
        <f t="shared" si="261"/>
        <v>371</v>
      </c>
      <c r="JD102" s="37">
        <f t="shared" si="261"/>
        <v>371</v>
      </c>
      <c r="JE102" s="37">
        <f t="shared" si="261"/>
        <v>371</v>
      </c>
      <c r="JF102" s="37">
        <f t="shared" si="261"/>
        <v>371</v>
      </c>
      <c r="JG102" s="37">
        <f t="shared" si="261"/>
        <v>371</v>
      </c>
      <c r="JH102" s="37">
        <f t="shared" si="261"/>
        <v>371</v>
      </c>
      <c r="JI102" s="37">
        <f t="shared" si="261"/>
        <v>371</v>
      </c>
      <c r="JJ102" s="37">
        <f t="shared" si="261"/>
        <v>371</v>
      </c>
      <c r="JK102" s="37">
        <f t="shared" si="261"/>
        <v>371</v>
      </c>
      <c r="JL102" s="37">
        <f t="shared" si="261"/>
        <v>371</v>
      </c>
      <c r="JM102" s="37">
        <f t="shared" si="261"/>
        <v>371</v>
      </c>
      <c r="JN102" s="37">
        <f t="shared" si="261"/>
        <v>371</v>
      </c>
      <c r="JO102" s="37">
        <f t="shared" ref="JO102:LZ102" si="262">+$I$102-JO$45</f>
        <v>371</v>
      </c>
      <c r="JP102" s="37">
        <f t="shared" si="262"/>
        <v>371</v>
      </c>
      <c r="JQ102" s="37">
        <f t="shared" si="262"/>
        <v>371</v>
      </c>
      <c r="JR102" s="37">
        <f t="shared" si="262"/>
        <v>371</v>
      </c>
      <c r="JS102" s="37">
        <f t="shared" si="262"/>
        <v>371</v>
      </c>
      <c r="JT102" s="37">
        <f t="shared" si="262"/>
        <v>371</v>
      </c>
      <c r="JU102" s="37">
        <f t="shared" si="262"/>
        <v>371</v>
      </c>
      <c r="JV102" s="37">
        <f t="shared" si="262"/>
        <v>371</v>
      </c>
      <c r="JW102" s="37">
        <f t="shared" si="262"/>
        <v>371</v>
      </c>
      <c r="JX102" s="37">
        <f t="shared" si="262"/>
        <v>371</v>
      </c>
      <c r="JY102" s="37">
        <f t="shared" si="262"/>
        <v>371</v>
      </c>
      <c r="JZ102" s="37">
        <f t="shared" si="262"/>
        <v>371</v>
      </c>
      <c r="KA102" s="37">
        <f t="shared" si="262"/>
        <v>371</v>
      </c>
      <c r="KB102" s="37">
        <f t="shared" si="262"/>
        <v>371</v>
      </c>
      <c r="KC102" s="37">
        <f t="shared" si="262"/>
        <v>371</v>
      </c>
      <c r="KD102" s="37">
        <f t="shared" si="262"/>
        <v>371</v>
      </c>
      <c r="KE102" s="37">
        <f t="shared" si="262"/>
        <v>371</v>
      </c>
      <c r="KF102" s="37">
        <f t="shared" si="262"/>
        <v>371</v>
      </c>
      <c r="KG102" s="37">
        <f t="shared" si="262"/>
        <v>371</v>
      </c>
      <c r="KH102" s="37">
        <f t="shared" si="262"/>
        <v>371</v>
      </c>
      <c r="KI102" s="37">
        <f t="shared" si="262"/>
        <v>371</v>
      </c>
      <c r="KJ102" s="37">
        <f t="shared" si="262"/>
        <v>371</v>
      </c>
      <c r="KK102" s="37">
        <f t="shared" si="262"/>
        <v>371</v>
      </c>
      <c r="KL102" s="37">
        <f t="shared" si="262"/>
        <v>371</v>
      </c>
      <c r="KM102" s="37">
        <f t="shared" si="262"/>
        <v>371</v>
      </c>
      <c r="KN102" s="37">
        <f t="shared" si="262"/>
        <v>371</v>
      </c>
      <c r="KO102" s="37">
        <f t="shared" si="262"/>
        <v>371</v>
      </c>
      <c r="KP102" s="37">
        <f t="shared" si="262"/>
        <v>371</v>
      </c>
      <c r="KQ102" s="37">
        <f t="shared" si="262"/>
        <v>371</v>
      </c>
      <c r="KR102" s="37">
        <f t="shared" si="262"/>
        <v>371</v>
      </c>
      <c r="KS102" s="37">
        <f t="shared" si="262"/>
        <v>371</v>
      </c>
      <c r="KT102" s="37">
        <f t="shared" si="262"/>
        <v>371</v>
      </c>
      <c r="KU102" s="37">
        <f t="shared" si="262"/>
        <v>371</v>
      </c>
      <c r="KV102" s="37">
        <f t="shared" si="262"/>
        <v>371</v>
      </c>
      <c r="KW102" s="37">
        <f t="shared" si="262"/>
        <v>371</v>
      </c>
      <c r="KX102" s="37">
        <f t="shared" si="262"/>
        <v>371</v>
      </c>
      <c r="KY102" s="37">
        <f t="shared" si="262"/>
        <v>371</v>
      </c>
      <c r="KZ102" s="37">
        <f t="shared" si="262"/>
        <v>371</v>
      </c>
      <c r="LA102" s="37">
        <f t="shared" si="262"/>
        <v>371</v>
      </c>
      <c r="LB102" s="37">
        <f t="shared" si="262"/>
        <v>371</v>
      </c>
      <c r="LC102" s="37">
        <f t="shared" si="262"/>
        <v>371</v>
      </c>
      <c r="LD102" s="37">
        <f t="shared" si="262"/>
        <v>371</v>
      </c>
      <c r="LE102" s="37">
        <f t="shared" si="262"/>
        <v>371</v>
      </c>
      <c r="LF102" s="37">
        <f t="shared" si="262"/>
        <v>371</v>
      </c>
      <c r="LG102" s="37">
        <f t="shared" si="262"/>
        <v>371</v>
      </c>
      <c r="LH102" s="37">
        <f t="shared" si="262"/>
        <v>371</v>
      </c>
      <c r="LI102" s="37">
        <f t="shared" si="262"/>
        <v>371</v>
      </c>
      <c r="LJ102" s="37">
        <f t="shared" si="262"/>
        <v>371</v>
      </c>
      <c r="LK102" s="37">
        <f t="shared" si="262"/>
        <v>371</v>
      </c>
      <c r="LL102" s="37">
        <f t="shared" si="262"/>
        <v>371</v>
      </c>
      <c r="LM102" s="37">
        <f t="shared" si="262"/>
        <v>371</v>
      </c>
      <c r="LN102" s="37">
        <f t="shared" si="262"/>
        <v>371</v>
      </c>
      <c r="LO102" s="37">
        <f t="shared" si="262"/>
        <v>371</v>
      </c>
      <c r="LP102" s="37">
        <f t="shared" si="262"/>
        <v>371</v>
      </c>
      <c r="LQ102" s="37">
        <f t="shared" si="262"/>
        <v>371</v>
      </c>
      <c r="LR102" s="37">
        <f t="shared" si="262"/>
        <v>371</v>
      </c>
      <c r="LS102" s="37">
        <f t="shared" si="262"/>
        <v>371</v>
      </c>
      <c r="LT102" s="37">
        <f t="shared" si="262"/>
        <v>371</v>
      </c>
      <c r="LU102" s="37">
        <f t="shared" si="262"/>
        <v>371</v>
      </c>
      <c r="LV102" s="37">
        <f t="shared" si="262"/>
        <v>371</v>
      </c>
      <c r="LW102" s="37">
        <f t="shared" si="262"/>
        <v>371</v>
      </c>
      <c r="LX102" s="37">
        <f t="shared" si="262"/>
        <v>371</v>
      </c>
      <c r="LY102" s="37">
        <f t="shared" si="262"/>
        <v>371</v>
      </c>
      <c r="LZ102" s="37">
        <f t="shared" si="262"/>
        <v>371</v>
      </c>
      <c r="MA102" s="37">
        <f t="shared" ref="MA102:NT102" si="263">+$I$102-MA$45</f>
        <v>371</v>
      </c>
      <c r="MB102" s="37">
        <f t="shared" si="263"/>
        <v>371</v>
      </c>
      <c r="MC102" s="37">
        <f t="shared" si="263"/>
        <v>371</v>
      </c>
      <c r="MD102" s="37">
        <f t="shared" si="263"/>
        <v>371</v>
      </c>
      <c r="ME102" s="37">
        <f t="shared" si="263"/>
        <v>371</v>
      </c>
      <c r="MF102" s="37">
        <f t="shared" si="263"/>
        <v>371</v>
      </c>
      <c r="MG102" s="37">
        <f t="shared" si="263"/>
        <v>371</v>
      </c>
      <c r="MH102" s="37">
        <f t="shared" si="263"/>
        <v>371</v>
      </c>
      <c r="MI102" s="37">
        <f t="shared" si="263"/>
        <v>371</v>
      </c>
      <c r="MJ102" s="37">
        <f t="shared" si="263"/>
        <v>371</v>
      </c>
      <c r="MK102" s="37">
        <f t="shared" si="263"/>
        <v>371</v>
      </c>
      <c r="ML102" s="37">
        <f t="shared" si="263"/>
        <v>371</v>
      </c>
      <c r="MM102" s="37">
        <f t="shared" si="263"/>
        <v>371</v>
      </c>
      <c r="MN102" s="37">
        <f t="shared" si="263"/>
        <v>371</v>
      </c>
      <c r="MO102" s="37">
        <f t="shared" si="263"/>
        <v>371</v>
      </c>
      <c r="MP102" s="37">
        <f t="shared" si="263"/>
        <v>371</v>
      </c>
      <c r="MQ102" s="37">
        <f t="shared" si="263"/>
        <v>371</v>
      </c>
      <c r="MR102" s="37">
        <f t="shared" si="263"/>
        <v>371</v>
      </c>
      <c r="MS102" s="37">
        <f t="shared" si="263"/>
        <v>371</v>
      </c>
      <c r="MT102" s="37">
        <f t="shared" si="263"/>
        <v>371</v>
      </c>
      <c r="MU102" s="37">
        <f t="shared" si="263"/>
        <v>371</v>
      </c>
      <c r="MV102" s="37">
        <f t="shared" si="263"/>
        <v>371</v>
      </c>
      <c r="MW102" s="37">
        <f t="shared" si="263"/>
        <v>371</v>
      </c>
      <c r="MX102" s="37">
        <f t="shared" si="263"/>
        <v>371</v>
      </c>
      <c r="MY102" s="37">
        <f t="shared" si="263"/>
        <v>371</v>
      </c>
      <c r="MZ102" s="37">
        <f t="shared" si="263"/>
        <v>371</v>
      </c>
      <c r="NA102" s="37">
        <f t="shared" si="263"/>
        <v>371</v>
      </c>
      <c r="NB102" s="37">
        <f t="shared" si="263"/>
        <v>371</v>
      </c>
      <c r="NC102" s="37">
        <f t="shared" si="263"/>
        <v>371</v>
      </c>
      <c r="ND102" s="37">
        <f t="shared" si="263"/>
        <v>371</v>
      </c>
      <c r="NE102" s="37">
        <f t="shared" si="263"/>
        <v>371</v>
      </c>
      <c r="NF102" s="37">
        <f t="shared" si="263"/>
        <v>371</v>
      </c>
      <c r="NG102" s="37">
        <f t="shared" si="263"/>
        <v>371</v>
      </c>
      <c r="NH102" s="37">
        <f t="shared" si="263"/>
        <v>371</v>
      </c>
      <c r="NI102" s="37">
        <f t="shared" si="263"/>
        <v>371</v>
      </c>
      <c r="NJ102" s="37">
        <f t="shared" si="263"/>
        <v>371</v>
      </c>
      <c r="NK102" s="37">
        <f t="shared" si="263"/>
        <v>371</v>
      </c>
      <c r="NL102" s="37">
        <f t="shared" si="263"/>
        <v>371</v>
      </c>
      <c r="NM102" s="37">
        <f t="shared" si="263"/>
        <v>371</v>
      </c>
      <c r="NN102" s="37">
        <f t="shared" si="263"/>
        <v>371</v>
      </c>
      <c r="NO102" s="37">
        <f t="shared" si="263"/>
        <v>371</v>
      </c>
      <c r="NP102" s="37">
        <f t="shared" si="263"/>
        <v>371</v>
      </c>
      <c r="NQ102" s="37">
        <f t="shared" si="263"/>
        <v>371</v>
      </c>
      <c r="NR102" s="37">
        <f t="shared" si="263"/>
        <v>371</v>
      </c>
      <c r="NS102" s="37">
        <f t="shared" si="263"/>
        <v>371</v>
      </c>
      <c r="NT102" s="38">
        <f t="shared" si="263"/>
        <v>371</v>
      </c>
    </row>
    <row r="103" spans="1:384" x14ac:dyDescent="0.6">
      <c r="A103" s="141" t="s">
        <v>71</v>
      </c>
      <c r="B103" s="301"/>
      <c r="C103" s="322"/>
      <c r="D103" s="300" t="s">
        <v>16</v>
      </c>
      <c r="E103" s="47">
        <v>21</v>
      </c>
      <c r="F103" s="276"/>
      <c r="G103" s="47">
        <v>37</v>
      </c>
      <c r="H103" s="46">
        <v>626</v>
      </c>
      <c r="I103" s="6">
        <f t="shared" ref="I103" si="264">SUM(J103:Q103)</f>
        <v>216</v>
      </c>
      <c r="J103" s="12">
        <v>8</v>
      </c>
      <c r="K103" s="4">
        <v>8</v>
      </c>
      <c r="L103" s="4">
        <v>114</v>
      </c>
      <c r="M103" s="4">
        <v>26</v>
      </c>
      <c r="N103" s="4">
        <v>60</v>
      </c>
      <c r="O103" s="4">
        <v>0</v>
      </c>
      <c r="P103" s="33">
        <v>0</v>
      </c>
      <c r="Q103" s="34">
        <v>0</v>
      </c>
      <c r="R103" s="7"/>
      <c r="S103" s="36">
        <f t="shared" ref="S103:CD103" si="265">+$I$103-S$46</f>
        <v>47</v>
      </c>
      <c r="T103" s="37">
        <f t="shared" si="265"/>
        <v>47</v>
      </c>
      <c r="U103" s="37">
        <f t="shared" si="265"/>
        <v>44</v>
      </c>
      <c r="V103" s="37">
        <f t="shared" si="265"/>
        <v>39</v>
      </c>
      <c r="W103" s="37">
        <f t="shared" si="265"/>
        <v>39</v>
      </c>
      <c r="X103" s="37">
        <f t="shared" si="265"/>
        <v>41</v>
      </c>
      <c r="Y103" s="37">
        <f t="shared" si="265"/>
        <v>38</v>
      </c>
      <c r="Z103" s="37">
        <f t="shared" si="265"/>
        <v>38</v>
      </c>
      <c r="AA103" s="37">
        <f t="shared" si="265"/>
        <v>38</v>
      </c>
      <c r="AB103" s="37">
        <f t="shared" si="265"/>
        <v>41</v>
      </c>
      <c r="AC103" s="37">
        <f t="shared" si="265"/>
        <v>39</v>
      </c>
      <c r="AD103" s="37">
        <f t="shared" si="265"/>
        <v>39</v>
      </c>
      <c r="AE103" s="37">
        <f t="shared" si="265"/>
        <v>42</v>
      </c>
      <c r="AF103" s="37">
        <f t="shared" si="265"/>
        <v>48</v>
      </c>
      <c r="AG103" s="37">
        <f t="shared" si="265"/>
        <v>48</v>
      </c>
      <c r="AH103" s="37">
        <f t="shared" si="265"/>
        <v>51</v>
      </c>
      <c r="AI103" s="37">
        <f t="shared" si="265"/>
        <v>51</v>
      </c>
      <c r="AJ103" s="37">
        <f t="shared" si="265"/>
        <v>51</v>
      </c>
      <c r="AK103" s="37">
        <f t="shared" si="265"/>
        <v>40</v>
      </c>
      <c r="AL103" s="37">
        <f t="shared" si="265"/>
        <v>41</v>
      </c>
      <c r="AM103" s="37">
        <f t="shared" si="265"/>
        <v>43</v>
      </c>
      <c r="AN103" s="37">
        <f t="shared" si="265"/>
        <v>43</v>
      </c>
      <c r="AO103" s="37">
        <f t="shared" si="265"/>
        <v>50</v>
      </c>
      <c r="AP103" s="37">
        <f t="shared" si="265"/>
        <v>50</v>
      </c>
      <c r="AQ103" s="37">
        <f t="shared" si="265"/>
        <v>57</v>
      </c>
      <c r="AR103" s="37">
        <f t="shared" si="265"/>
        <v>57</v>
      </c>
      <c r="AS103" s="37">
        <f t="shared" si="265"/>
        <v>58</v>
      </c>
      <c r="AT103" s="37">
        <f t="shared" si="265"/>
        <v>72</v>
      </c>
      <c r="AU103" s="37">
        <f t="shared" si="265"/>
        <v>72</v>
      </c>
      <c r="AV103" s="37">
        <f t="shared" si="265"/>
        <v>73</v>
      </c>
      <c r="AW103" s="37">
        <f t="shared" si="265"/>
        <v>71</v>
      </c>
      <c r="AX103" s="37">
        <f t="shared" si="265"/>
        <v>70</v>
      </c>
      <c r="AY103" s="37">
        <f t="shared" si="265"/>
        <v>73</v>
      </c>
      <c r="AZ103" s="37">
        <f t="shared" si="265"/>
        <v>57</v>
      </c>
      <c r="BA103" s="37">
        <f t="shared" si="265"/>
        <v>62</v>
      </c>
      <c r="BB103" s="37">
        <f t="shared" si="265"/>
        <v>62</v>
      </c>
      <c r="BC103" s="37">
        <f t="shared" si="265"/>
        <v>62</v>
      </c>
      <c r="BD103" s="37">
        <f t="shared" si="265"/>
        <v>64</v>
      </c>
      <c r="BE103" s="37">
        <f t="shared" si="265"/>
        <v>57</v>
      </c>
      <c r="BF103" s="37">
        <f t="shared" si="265"/>
        <v>23</v>
      </c>
      <c r="BG103" s="37">
        <f t="shared" si="265"/>
        <v>23</v>
      </c>
      <c r="BH103" s="37">
        <f t="shared" si="265"/>
        <v>23</v>
      </c>
      <c r="BI103" s="37">
        <f t="shared" si="265"/>
        <v>23</v>
      </c>
      <c r="BJ103" s="37">
        <f t="shared" si="265"/>
        <v>23</v>
      </c>
      <c r="BK103" s="37">
        <f t="shared" si="265"/>
        <v>23</v>
      </c>
      <c r="BL103" s="37">
        <f t="shared" si="265"/>
        <v>24</v>
      </c>
      <c r="BM103" s="37">
        <f t="shared" si="265"/>
        <v>25</v>
      </c>
      <c r="BN103" s="37">
        <f t="shared" si="265"/>
        <v>12</v>
      </c>
      <c r="BO103" s="37">
        <f t="shared" si="265"/>
        <v>13</v>
      </c>
      <c r="BP103" s="37">
        <f t="shared" si="265"/>
        <v>13</v>
      </c>
      <c r="BQ103" s="37">
        <f t="shared" si="265"/>
        <v>13</v>
      </c>
      <c r="BR103" s="37">
        <f t="shared" si="265"/>
        <v>10</v>
      </c>
      <c r="BS103" s="37">
        <f t="shared" si="265"/>
        <v>10</v>
      </c>
      <c r="BT103" s="37">
        <f t="shared" si="265"/>
        <v>4</v>
      </c>
      <c r="BU103" s="37">
        <f t="shared" si="265"/>
        <v>5</v>
      </c>
      <c r="BV103" s="37">
        <f t="shared" si="265"/>
        <v>5</v>
      </c>
      <c r="BW103" s="37">
        <f t="shared" si="265"/>
        <v>5</v>
      </c>
      <c r="BX103" s="37">
        <f t="shared" si="265"/>
        <v>4</v>
      </c>
      <c r="BY103" s="37">
        <f t="shared" si="265"/>
        <v>4</v>
      </c>
      <c r="BZ103" s="37">
        <f t="shared" si="265"/>
        <v>4</v>
      </c>
      <c r="CA103" s="37">
        <f t="shared" si="265"/>
        <v>4</v>
      </c>
      <c r="CB103" s="37">
        <f t="shared" si="265"/>
        <v>8</v>
      </c>
      <c r="CC103" s="37">
        <f t="shared" si="265"/>
        <v>7</v>
      </c>
      <c r="CD103" s="37">
        <f t="shared" si="265"/>
        <v>7</v>
      </c>
      <c r="CE103" s="37">
        <f t="shared" ref="CE103:EP103" si="266">+$I$103-CE$46</f>
        <v>6</v>
      </c>
      <c r="CF103" s="37">
        <f t="shared" si="266"/>
        <v>6</v>
      </c>
      <c r="CG103" s="37">
        <f t="shared" si="266"/>
        <v>6</v>
      </c>
      <c r="CH103" s="37">
        <f t="shared" si="266"/>
        <v>5</v>
      </c>
      <c r="CI103" s="37">
        <f t="shared" si="266"/>
        <v>5</v>
      </c>
      <c r="CJ103" s="37">
        <f t="shared" si="266"/>
        <v>8</v>
      </c>
      <c r="CK103" s="37">
        <f t="shared" si="266"/>
        <v>8</v>
      </c>
      <c r="CL103" s="37">
        <f t="shared" si="266"/>
        <v>10</v>
      </c>
      <c r="CM103" s="37">
        <f t="shared" si="266"/>
        <v>18</v>
      </c>
      <c r="CN103" s="37">
        <f t="shared" si="266"/>
        <v>16</v>
      </c>
      <c r="CO103" s="37">
        <f t="shared" si="266"/>
        <v>13</v>
      </c>
      <c r="CP103" s="37">
        <f t="shared" si="266"/>
        <v>15</v>
      </c>
      <c r="CQ103" s="37">
        <f t="shared" si="266"/>
        <v>17</v>
      </c>
      <c r="CR103" s="37">
        <f t="shared" si="266"/>
        <v>17</v>
      </c>
      <c r="CS103" s="37">
        <f t="shared" si="266"/>
        <v>18</v>
      </c>
      <c r="CT103" s="37">
        <f t="shared" si="266"/>
        <v>21</v>
      </c>
      <c r="CU103" s="37">
        <f t="shared" si="266"/>
        <v>6</v>
      </c>
      <c r="CV103" s="37">
        <f t="shared" si="266"/>
        <v>13</v>
      </c>
      <c r="CW103" s="37">
        <f t="shared" si="266"/>
        <v>15</v>
      </c>
      <c r="CX103" s="37">
        <f t="shared" si="266"/>
        <v>15</v>
      </c>
      <c r="CY103" s="37">
        <f t="shared" si="266"/>
        <v>15</v>
      </c>
      <c r="CZ103" s="37">
        <f t="shared" si="266"/>
        <v>17</v>
      </c>
      <c r="DA103" s="37">
        <f t="shared" si="266"/>
        <v>16</v>
      </c>
      <c r="DB103" s="37">
        <f t="shared" si="266"/>
        <v>19</v>
      </c>
      <c r="DC103" s="37">
        <f t="shared" si="266"/>
        <v>13</v>
      </c>
      <c r="DD103" s="37">
        <f t="shared" si="266"/>
        <v>10</v>
      </c>
      <c r="DE103" s="37">
        <f t="shared" si="266"/>
        <v>10</v>
      </c>
      <c r="DF103" s="37">
        <f t="shared" si="266"/>
        <v>10</v>
      </c>
      <c r="DG103" s="37">
        <f t="shared" si="266"/>
        <v>12</v>
      </c>
      <c r="DH103" s="37">
        <f t="shared" si="266"/>
        <v>25</v>
      </c>
      <c r="DI103" s="37">
        <f t="shared" si="266"/>
        <v>13</v>
      </c>
      <c r="DJ103" s="37">
        <f t="shared" si="266"/>
        <v>17</v>
      </c>
      <c r="DK103" s="37">
        <f t="shared" si="266"/>
        <v>19</v>
      </c>
      <c r="DL103" s="37">
        <f t="shared" si="266"/>
        <v>25</v>
      </c>
      <c r="DM103" s="37">
        <f t="shared" si="266"/>
        <v>25</v>
      </c>
      <c r="DN103" s="37">
        <f t="shared" si="266"/>
        <v>26</v>
      </c>
      <c r="DO103" s="37">
        <f t="shared" si="266"/>
        <v>38</v>
      </c>
      <c r="DP103" s="37">
        <f t="shared" si="266"/>
        <v>39</v>
      </c>
      <c r="DQ103" s="37">
        <f t="shared" si="266"/>
        <v>28</v>
      </c>
      <c r="DR103" s="37">
        <f t="shared" si="266"/>
        <v>29</v>
      </c>
      <c r="DS103" s="37">
        <f t="shared" si="266"/>
        <v>29</v>
      </c>
      <c r="DT103" s="37">
        <f t="shared" si="266"/>
        <v>29</v>
      </c>
      <c r="DU103" s="37">
        <f t="shared" si="266"/>
        <v>33</v>
      </c>
      <c r="DV103" s="37">
        <f t="shared" si="266"/>
        <v>39</v>
      </c>
      <c r="DW103" s="37">
        <f t="shared" si="266"/>
        <v>30</v>
      </c>
      <c r="DX103" s="37">
        <f t="shared" si="266"/>
        <v>29</v>
      </c>
      <c r="DY103" s="37">
        <f t="shared" si="266"/>
        <v>40</v>
      </c>
      <c r="DZ103" s="37">
        <f t="shared" si="266"/>
        <v>42</v>
      </c>
      <c r="EA103" s="37">
        <f t="shared" si="266"/>
        <v>42</v>
      </c>
      <c r="EB103" s="37">
        <f t="shared" si="266"/>
        <v>41</v>
      </c>
      <c r="EC103" s="37">
        <f t="shared" si="266"/>
        <v>41</v>
      </c>
      <c r="ED103" s="37">
        <f t="shared" si="266"/>
        <v>44</v>
      </c>
      <c r="EE103" s="37">
        <f t="shared" si="266"/>
        <v>42</v>
      </c>
      <c r="EF103" s="37">
        <f t="shared" si="266"/>
        <v>39</v>
      </c>
      <c r="EG103" s="37">
        <f t="shared" si="266"/>
        <v>40</v>
      </c>
      <c r="EH103" s="37">
        <f t="shared" si="266"/>
        <v>40</v>
      </c>
      <c r="EI103" s="37">
        <f t="shared" si="266"/>
        <v>41</v>
      </c>
      <c r="EJ103" s="37">
        <f t="shared" si="266"/>
        <v>71</v>
      </c>
      <c r="EK103" s="37">
        <f t="shared" si="266"/>
        <v>72</v>
      </c>
      <c r="EL103" s="37">
        <f t="shared" si="266"/>
        <v>71</v>
      </c>
      <c r="EM103" s="37">
        <f t="shared" si="266"/>
        <v>74</v>
      </c>
      <c r="EN103" s="37">
        <f t="shared" si="266"/>
        <v>84</v>
      </c>
      <c r="EO103" s="37">
        <f t="shared" si="266"/>
        <v>84</v>
      </c>
      <c r="EP103" s="37">
        <f t="shared" si="266"/>
        <v>92</v>
      </c>
      <c r="EQ103" s="37">
        <f t="shared" ref="EQ103:HB103" si="267">+$I$103-EQ$46</f>
        <v>79</v>
      </c>
      <c r="ER103" s="37">
        <f t="shared" si="267"/>
        <v>77</v>
      </c>
      <c r="ES103" s="37">
        <f t="shared" si="267"/>
        <v>78</v>
      </c>
      <c r="ET103" s="37">
        <f t="shared" si="267"/>
        <v>78</v>
      </c>
      <c r="EU103" s="37">
        <f t="shared" si="267"/>
        <v>79</v>
      </c>
      <c r="EV103" s="37">
        <f t="shared" si="267"/>
        <v>79</v>
      </c>
      <c r="EW103" s="37">
        <f t="shared" si="267"/>
        <v>80</v>
      </c>
      <c r="EX103" s="37">
        <f t="shared" si="267"/>
        <v>80</v>
      </c>
      <c r="EY103" s="37">
        <f t="shared" si="267"/>
        <v>82</v>
      </c>
      <c r="EZ103" s="37">
        <f t="shared" si="267"/>
        <v>80</v>
      </c>
      <c r="FA103" s="37">
        <f t="shared" si="267"/>
        <v>80</v>
      </c>
      <c r="FB103" s="37">
        <f t="shared" si="267"/>
        <v>80</v>
      </c>
      <c r="FC103" s="37">
        <f t="shared" si="267"/>
        <v>80</v>
      </c>
      <c r="FD103" s="37">
        <f t="shared" si="267"/>
        <v>83</v>
      </c>
      <c r="FE103" s="37">
        <f t="shared" si="267"/>
        <v>76</v>
      </c>
      <c r="FF103" s="37">
        <f t="shared" si="267"/>
        <v>78</v>
      </c>
      <c r="FG103" s="37">
        <f t="shared" si="267"/>
        <v>78</v>
      </c>
      <c r="FH103" s="37">
        <f t="shared" si="267"/>
        <v>79</v>
      </c>
      <c r="FI103" s="37">
        <f t="shared" si="267"/>
        <v>79</v>
      </c>
      <c r="FJ103" s="37">
        <f t="shared" si="267"/>
        <v>79</v>
      </c>
      <c r="FK103" s="37">
        <f t="shared" si="267"/>
        <v>56</v>
      </c>
      <c r="FL103" s="37">
        <f t="shared" si="267"/>
        <v>55</v>
      </c>
      <c r="FM103" s="37">
        <f t="shared" si="267"/>
        <v>56</v>
      </c>
      <c r="FN103" s="37">
        <f t="shared" si="267"/>
        <v>56</v>
      </c>
      <c r="FO103" s="37">
        <f t="shared" si="267"/>
        <v>32</v>
      </c>
      <c r="FP103" s="37">
        <f t="shared" si="267"/>
        <v>35</v>
      </c>
      <c r="FQ103" s="37">
        <f t="shared" si="267"/>
        <v>35</v>
      </c>
      <c r="FR103" s="37">
        <f t="shared" si="267"/>
        <v>23</v>
      </c>
      <c r="FS103" s="37">
        <f t="shared" si="267"/>
        <v>26</v>
      </c>
      <c r="FT103" s="37">
        <f t="shared" si="267"/>
        <v>27</v>
      </c>
      <c r="FU103" s="37">
        <f t="shared" si="267"/>
        <v>44</v>
      </c>
      <c r="FV103" s="37">
        <f t="shared" si="267"/>
        <v>43</v>
      </c>
      <c r="FW103" s="37">
        <f t="shared" si="267"/>
        <v>43</v>
      </c>
      <c r="FX103" s="37">
        <f t="shared" si="267"/>
        <v>43</v>
      </c>
      <c r="FY103" s="37">
        <f t="shared" si="267"/>
        <v>50</v>
      </c>
      <c r="FZ103" s="37">
        <f t="shared" si="267"/>
        <v>18</v>
      </c>
      <c r="GA103" s="37">
        <f t="shared" si="267"/>
        <v>19</v>
      </c>
      <c r="GB103" s="37">
        <f t="shared" si="267"/>
        <v>19</v>
      </c>
      <c r="GC103" s="37">
        <f t="shared" si="267"/>
        <v>21</v>
      </c>
      <c r="GD103" s="37">
        <f t="shared" si="267"/>
        <v>23</v>
      </c>
      <c r="GE103" s="37">
        <f t="shared" si="267"/>
        <v>23</v>
      </c>
      <c r="GF103" s="37">
        <f t="shared" si="267"/>
        <v>20</v>
      </c>
      <c r="GG103" s="37">
        <f t="shared" si="267"/>
        <v>19</v>
      </c>
      <c r="GH103" s="37">
        <f t="shared" si="267"/>
        <v>18</v>
      </c>
      <c r="GI103" s="37">
        <f t="shared" si="267"/>
        <v>18</v>
      </c>
      <c r="GJ103" s="37">
        <f t="shared" si="267"/>
        <v>18</v>
      </c>
      <c r="GK103" s="37">
        <f t="shared" si="267"/>
        <v>18</v>
      </c>
      <c r="GL103" s="37">
        <f t="shared" si="267"/>
        <v>18</v>
      </c>
      <c r="GM103" s="37">
        <f t="shared" si="267"/>
        <v>19</v>
      </c>
      <c r="GN103" s="37">
        <f t="shared" si="267"/>
        <v>16</v>
      </c>
      <c r="GO103" s="37">
        <f t="shared" si="267"/>
        <v>17</v>
      </c>
      <c r="GP103" s="37">
        <f t="shared" si="267"/>
        <v>17</v>
      </c>
      <c r="GQ103" s="37">
        <f t="shared" si="267"/>
        <v>18</v>
      </c>
      <c r="GR103" s="37">
        <f t="shared" si="267"/>
        <v>19</v>
      </c>
      <c r="GS103" s="37">
        <f t="shared" si="267"/>
        <v>19</v>
      </c>
      <c r="GT103" s="37">
        <f t="shared" si="267"/>
        <v>16</v>
      </c>
      <c r="GU103" s="37">
        <f t="shared" si="267"/>
        <v>18</v>
      </c>
      <c r="GV103" s="37">
        <f t="shared" si="267"/>
        <v>22</v>
      </c>
      <c r="GW103" s="37">
        <f t="shared" si="267"/>
        <v>22</v>
      </c>
      <c r="GX103" s="37">
        <f t="shared" si="267"/>
        <v>25</v>
      </c>
      <c r="GY103" s="37">
        <f t="shared" si="267"/>
        <v>35</v>
      </c>
      <c r="GZ103" s="37">
        <f t="shared" si="267"/>
        <v>35</v>
      </c>
      <c r="HA103" s="37">
        <f t="shared" si="267"/>
        <v>43</v>
      </c>
      <c r="HB103" s="37">
        <f t="shared" si="267"/>
        <v>43</v>
      </c>
      <c r="HC103" s="37">
        <f t="shared" ref="HC103:JN103" si="268">+$I$103-HC$46</f>
        <v>27</v>
      </c>
      <c r="HD103" s="37">
        <f t="shared" si="268"/>
        <v>19</v>
      </c>
      <c r="HE103" s="37">
        <f t="shared" si="268"/>
        <v>23</v>
      </c>
      <c r="HF103" s="37">
        <f t="shared" si="268"/>
        <v>31</v>
      </c>
      <c r="HG103" s="37">
        <f t="shared" si="268"/>
        <v>31</v>
      </c>
      <c r="HH103" s="37">
        <f t="shared" si="268"/>
        <v>18</v>
      </c>
      <c r="HI103" s="37">
        <f t="shared" si="268"/>
        <v>19</v>
      </c>
      <c r="HJ103" s="37">
        <f t="shared" si="268"/>
        <v>23</v>
      </c>
      <c r="HK103" s="37">
        <f t="shared" si="268"/>
        <v>23</v>
      </c>
      <c r="HL103" s="37">
        <f t="shared" si="268"/>
        <v>18</v>
      </c>
      <c r="HM103" s="37">
        <f t="shared" si="268"/>
        <v>19</v>
      </c>
      <c r="HN103" s="37">
        <f t="shared" si="268"/>
        <v>19</v>
      </c>
      <c r="HO103" s="37">
        <f t="shared" si="268"/>
        <v>17</v>
      </c>
      <c r="HP103" s="37">
        <f t="shared" si="268"/>
        <v>26</v>
      </c>
      <c r="HQ103" s="37">
        <f t="shared" si="268"/>
        <v>15</v>
      </c>
      <c r="HR103" s="37">
        <f t="shared" si="268"/>
        <v>13</v>
      </c>
      <c r="HS103" s="37">
        <f t="shared" si="268"/>
        <v>12</v>
      </c>
      <c r="HT103" s="37">
        <f t="shared" si="268"/>
        <v>12</v>
      </c>
      <c r="HU103" s="37">
        <f t="shared" si="268"/>
        <v>12</v>
      </c>
      <c r="HV103" s="37">
        <f t="shared" si="268"/>
        <v>12</v>
      </c>
      <c r="HW103" s="37">
        <f t="shared" si="268"/>
        <v>14</v>
      </c>
      <c r="HX103" s="37">
        <f t="shared" si="268"/>
        <v>13</v>
      </c>
      <c r="HY103" s="37">
        <f t="shared" si="268"/>
        <v>12</v>
      </c>
      <c r="HZ103" s="37">
        <f t="shared" si="268"/>
        <v>13</v>
      </c>
      <c r="IA103" s="37">
        <f t="shared" si="268"/>
        <v>12</v>
      </c>
      <c r="IB103" s="37">
        <f t="shared" si="268"/>
        <v>12</v>
      </c>
      <c r="IC103" s="37">
        <f t="shared" si="268"/>
        <v>13</v>
      </c>
      <c r="ID103" s="37">
        <f t="shared" si="268"/>
        <v>13</v>
      </c>
      <c r="IE103" s="37">
        <f t="shared" si="268"/>
        <v>13</v>
      </c>
      <c r="IF103" s="37">
        <f t="shared" si="268"/>
        <v>13</v>
      </c>
      <c r="IG103" s="37">
        <f t="shared" si="268"/>
        <v>13</v>
      </c>
      <c r="IH103" s="37">
        <f t="shared" si="268"/>
        <v>14</v>
      </c>
      <c r="II103" s="37">
        <f t="shared" si="268"/>
        <v>14</v>
      </c>
      <c r="IJ103" s="37">
        <f t="shared" si="268"/>
        <v>14</v>
      </c>
      <c r="IK103" s="37">
        <f t="shared" si="268"/>
        <v>16</v>
      </c>
      <c r="IL103" s="37">
        <f t="shared" si="268"/>
        <v>216</v>
      </c>
      <c r="IM103" s="37">
        <f t="shared" si="268"/>
        <v>216</v>
      </c>
      <c r="IN103" s="37">
        <f t="shared" si="268"/>
        <v>216</v>
      </c>
      <c r="IO103" s="37">
        <f t="shared" si="268"/>
        <v>216</v>
      </c>
      <c r="IP103" s="37">
        <f t="shared" si="268"/>
        <v>216</v>
      </c>
      <c r="IQ103" s="37">
        <f t="shared" si="268"/>
        <v>216</v>
      </c>
      <c r="IR103" s="37">
        <f t="shared" si="268"/>
        <v>216</v>
      </c>
      <c r="IS103" s="37">
        <f t="shared" si="268"/>
        <v>216</v>
      </c>
      <c r="IT103" s="37">
        <f t="shared" si="268"/>
        <v>216</v>
      </c>
      <c r="IU103" s="37">
        <f t="shared" si="268"/>
        <v>216</v>
      </c>
      <c r="IV103" s="37">
        <f t="shared" si="268"/>
        <v>216</v>
      </c>
      <c r="IW103" s="37">
        <f t="shared" si="268"/>
        <v>216</v>
      </c>
      <c r="IX103" s="37">
        <f t="shared" si="268"/>
        <v>216</v>
      </c>
      <c r="IY103" s="37">
        <f t="shared" si="268"/>
        <v>216</v>
      </c>
      <c r="IZ103" s="37">
        <f t="shared" si="268"/>
        <v>216</v>
      </c>
      <c r="JA103" s="37">
        <f t="shared" si="268"/>
        <v>216</v>
      </c>
      <c r="JB103" s="37">
        <f t="shared" si="268"/>
        <v>216</v>
      </c>
      <c r="JC103" s="37">
        <f t="shared" si="268"/>
        <v>216</v>
      </c>
      <c r="JD103" s="37">
        <f t="shared" si="268"/>
        <v>216</v>
      </c>
      <c r="JE103" s="37">
        <f t="shared" si="268"/>
        <v>216</v>
      </c>
      <c r="JF103" s="37">
        <f t="shared" si="268"/>
        <v>216</v>
      </c>
      <c r="JG103" s="37">
        <f t="shared" si="268"/>
        <v>216</v>
      </c>
      <c r="JH103" s="37">
        <f t="shared" si="268"/>
        <v>216</v>
      </c>
      <c r="JI103" s="37">
        <f t="shared" si="268"/>
        <v>216</v>
      </c>
      <c r="JJ103" s="37">
        <f t="shared" si="268"/>
        <v>216</v>
      </c>
      <c r="JK103" s="37">
        <f t="shared" si="268"/>
        <v>216</v>
      </c>
      <c r="JL103" s="37">
        <f t="shared" si="268"/>
        <v>216</v>
      </c>
      <c r="JM103" s="37">
        <f t="shared" si="268"/>
        <v>216</v>
      </c>
      <c r="JN103" s="37">
        <f t="shared" si="268"/>
        <v>216</v>
      </c>
      <c r="JO103" s="37">
        <f t="shared" ref="JO103:LZ103" si="269">+$I$103-JO$46</f>
        <v>216</v>
      </c>
      <c r="JP103" s="37">
        <f t="shared" si="269"/>
        <v>216</v>
      </c>
      <c r="JQ103" s="37">
        <f t="shared" si="269"/>
        <v>216</v>
      </c>
      <c r="JR103" s="37">
        <f t="shared" si="269"/>
        <v>216</v>
      </c>
      <c r="JS103" s="37">
        <f t="shared" si="269"/>
        <v>216</v>
      </c>
      <c r="JT103" s="37">
        <f t="shared" si="269"/>
        <v>216</v>
      </c>
      <c r="JU103" s="37">
        <f t="shared" si="269"/>
        <v>216</v>
      </c>
      <c r="JV103" s="37">
        <f t="shared" si="269"/>
        <v>216</v>
      </c>
      <c r="JW103" s="37">
        <f t="shared" si="269"/>
        <v>216</v>
      </c>
      <c r="JX103" s="37">
        <f t="shared" si="269"/>
        <v>216</v>
      </c>
      <c r="JY103" s="37">
        <f t="shared" si="269"/>
        <v>216</v>
      </c>
      <c r="JZ103" s="37">
        <f t="shared" si="269"/>
        <v>216</v>
      </c>
      <c r="KA103" s="37">
        <f t="shared" si="269"/>
        <v>216</v>
      </c>
      <c r="KB103" s="37">
        <f t="shared" si="269"/>
        <v>216</v>
      </c>
      <c r="KC103" s="37">
        <f t="shared" si="269"/>
        <v>216</v>
      </c>
      <c r="KD103" s="37">
        <f t="shared" si="269"/>
        <v>216</v>
      </c>
      <c r="KE103" s="37">
        <f t="shared" si="269"/>
        <v>216</v>
      </c>
      <c r="KF103" s="37">
        <f t="shared" si="269"/>
        <v>216</v>
      </c>
      <c r="KG103" s="37">
        <f t="shared" si="269"/>
        <v>216</v>
      </c>
      <c r="KH103" s="37">
        <f t="shared" si="269"/>
        <v>216</v>
      </c>
      <c r="KI103" s="37">
        <f t="shared" si="269"/>
        <v>216</v>
      </c>
      <c r="KJ103" s="37">
        <f t="shared" si="269"/>
        <v>216</v>
      </c>
      <c r="KK103" s="37">
        <f t="shared" si="269"/>
        <v>216</v>
      </c>
      <c r="KL103" s="37">
        <f t="shared" si="269"/>
        <v>216</v>
      </c>
      <c r="KM103" s="37">
        <f t="shared" si="269"/>
        <v>216</v>
      </c>
      <c r="KN103" s="37">
        <f t="shared" si="269"/>
        <v>216</v>
      </c>
      <c r="KO103" s="37">
        <f t="shared" si="269"/>
        <v>216</v>
      </c>
      <c r="KP103" s="37">
        <f t="shared" si="269"/>
        <v>216</v>
      </c>
      <c r="KQ103" s="37">
        <f t="shared" si="269"/>
        <v>216</v>
      </c>
      <c r="KR103" s="37">
        <f t="shared" si="269"/>
        <v>216</v>
      </c>
      <c r="KS103" s="37">
        <f t="shared" si="269"/>
        <v>216</v>
      </c>
      <c r="KT103" s="37">
        <f t="shared" si="269"/>
        <v>216</v>
      </c>
      <c r="KU103" s="37">
        <f t="shared" si="269"/>
        <v>216</v>
      </c>
      <c r="KV103" s="37">
        <f t="shared" si="269"/>
        <v>216</v>
      </c>
      <c r="KW103" s="37">
        <f t="shared" si="269"/>
        <v>216</v>
      </c>
      <c r="KX103" s="37">
        <f t="shared" si="269"/>
        <v>216</v>
      </c>
      <c r="KY103" s="37">
        <f t="shared" si="269"/>
        <v>216</v>
      </c>
      <c r="KZ103" s="37">
        <f t="shared" si="269"/>
        <v>216</v>
      </c>
      <c r="LA103" s="37">
        <f t="shared" si="269"/>
        <v>216</v>
      </c>
      <c r="LB103" s="37">
        <f t="shared" si="269"/>
        <v>216</v>
      </c>
      <c r="LC103" s="37">
        <f t="shared" si="269"/>
        <v>216</v>
      </c>
      <c r="LD103" s="37">
        <f t="shared" si="269"/>
        <v>216</v>
      </c>
      <c r="LE103" s="37">
        <f t="shared" si="269"/>
        <v>216</v>
      </c>
      <c r="LF103" s="37">
        <f t="shared" si="269"/>
        <v>216</v>
      </c>
      <c r="LG103" s="37">
        <f t="shared" si="269"/>
        <v>216</v>
      </c>
      <c r="LH103" s="37">
        <f t="shared" si="269"/>
        <v>216</v>
      </c>
      <c r="LI103" s="37">
        <f t="shared" si="269"/>
        <v>216</v>
      </c>
      <c r="LJ103" s="37">
        <f t="shared" si="269"/>
        <v>216</v>
      </c>
      <c r="LK103" s="37">
        <f t="shared" si="269"/>
        <v>216</v>
      </c>
      <c r="LL103" s="37">
        <f t="shared" si="269"/>
        <v>216</v>
      </c>
      <c r="LM103" s="37">
        <f t="shared" si="269"/>
        <v>216</v>
      </c>
      <c r="LN103" s="37">
        <f t="shared" si="269"/>
        <v>216</v>
      </c>
      <c r="LO103" s="37">
        <f t="shared" si="269"/>
        <v>216</v>
      </c>
      <c r="LP103" s="37">
        <f t="shared" si="269"/>
        <v>216</v>
      </c>
      <c r="LQ103" s="37">
        <f t="shared" si="269"/>
        <v>216</v>
      </c>
      <c r="LR103" s="37">
        <f t="shared" si="269"/>
        <v>216</v>
      </c>
      <c r="LS103" s="37">
        <f t="shared" si="269"/>
        <v>216</v>
      </c>
      <c r="LT103" s="37">
        <f t="shared" si="269"/>
        <v>216</v>
      </c>
      <c r="LU103" s="37">
        <f t="shared" si="269"/>
        <v>216</v>
      </c>
      <c r="LV103" s="37">
        <f t="shared" si="269"/>
        <v>216</v>
      </c>
      <c r="LW103" s="37">
        <f t="shared" si="269"/>
        <v>216</v>
      </c>
      <c r="LX103" s="37">
        <f t="shared" si="269"/>
        <v>216</v>
      </c>
      <c r="LY103" s="37">
        <f t="shared" si="269"/>
        <v>216</v>
      </c>
      <c r="LZ103" s="37">
        <f t="shared" si="269"/>
        <v>216</v>
      </c>
      <c r="MA103" s="37">
        <f t="shared" ref="MA103:NT103" si="270">+$I$103-MA$46</f>
        <v>216</v>
      </c>
      <c r="MB103" s="37">
        <f t="shared" si="270"/>
        <v>216</v>
      </c>
      <c r="MC103" s="37">
        <f t="shared" si="270"/>
        <v>216</v>
      </c>
      <c r="MD103" s="37">
        <f t="shared" si="270"/>
        <v>216</v>
      </c>
      <c r="ME103" s="37">
        <f t="shared" si="270"/>
        <v>216</v>
      </c>
      <c r="MF103" s="37">
        <f t="shared" si="270"/>
        <v>216</v>
      </c>
      <c r="MG103" s="37">
        <f t="shared" si="270"/>
        <v>216</v>
      </c>
      <c r="MH103" s="37">
        <f t="shared" si="270"/>
        <v>216</v>
      </c>
      <c r="MI103" s="37">
        <f t="shared" si="270"/>
        <v>216</v>
      </c>
      <c r="MJ103" s="37">
        <f t="shared" si="270"/>
        <v>216</v>
      </c>
      <c r="MK103" s="37">
        <f t="shared" si="270"/>
        <v>216</v>
      </c>
      <c r="ML103" s="37">
        <f t="shared" si="270"/>
        <v>216</v>
      </c>
      <c r="MM103" s="37">
        <f t="shared" si="270"/>
        <v>216</v>
      </c>
      <c r="MN103" s="37">
        <f t="shared" si="270"/>
        <v>216</v>
      </c>
      <c r="MO103" s="37">
        <f t="shared" si="270"/>
        <v>216</v>
      </c>
      <c r="MP103" s="37">
        <f t="shared" si="270"/>
        <v>216</v>
      </c>
      <c r="MQ103" s="37">
        <f t="shared" si="270"/>
        <v>216</v>
      </c>
      <c r="MR103" s="37">
        <f t="shared" si="270"/>
        <v>216</v>
      </c>
      <c r="MS103" s="37">
        <f t="shared" si="270"/>
        <v>216</v>
      </c>
      <c r="MT103" s="37">
        <f t="shared" si="270"/>
        <v>216</v>
      </c>
      <c r="MU103" s="37">
        <f t="shared" si="270"/>
        <v>216</v>
      </c>
      <c r="MV103" s="37">
        <f t="shared" si="270"/>
        <v>216</v>
      </c>
      <c r="MW103" s="37">
        <f t="shared" si="270"/>
        <v>216</v>
      </c>
      <c r="MX103" s="37">
        <f t="shared" si="270"/>
        <v>216</v>
      </c>
      <c r="MY103" s="37">
        <f t="shared" si="270"/>
        <v>216</v>
      </c>
      <c r="MZ103" s="37">
        <f t="shared" si="270"/>
        <v>216</v>
      </c>
      <c r="NA103" s="37">
        <f t="shared" si="270"/>
        <v>216</v>
      </c>
      <c r="NB103" s="37">
        <f t="shared" si="270"/>
        <v>216</v>
      </c>
      <c r="NC103" s="37">
        <f t="shared" si="270"/>
        <v>216</v>
      </c>
      <c r="ND103" s="37">
        <f t="shared" si="270"/>
        <v>216</v>
      </c>
      <c r="NE103" s="37">
        <f t="shared" si="270"/>
        <v>216</v>
      </c>
      <c r="NF103" s="37">
        <f t="shared" si="270"/>
        <v>216</v>
      </c>
      <c r="NG103" s="37">
        <f t="shared" si="270"/>
        <v>216</v>
      </c>
      <c r="NH103" s="37">
        <f t="shared" si="270"/>
        <v>216</v>
      </c>
      <c r="NI103" s="37">
        <f t="shared" si="270"/>
        <v>216</v>
      </c>
      <c r="NJ103" s="37">
        <f t="shared" si="270"/>
        <v>216</v>
      </c>
      <c r="NK103" s="37">
        <f t="shared" si="270"/>
        <v>216</v>
      </c>
      <c r="NL103" s="37">
        <f t="shared" si="270"/>
        <v>216</v>
      </c>
      <c r="NM103" s="37">
        <f t="shared" si="270"/>
        <v>216</v>
      </c>
      <c r="NN103" s="37">
        <f t="shared" si="270"/>
        <v>216</v>
      </c>
      <c r="NO103" s="37">
        <f t="shared" si="270"/>
        <v>216</v>
      </c>
      <c r="NP103" s="37">
        <f t="shared" si="270"/>
        <v>216</v>
      </c>
      <c r="NQ103" s="37">
        <f t="shared" si="270"/>
        <v>216</v>
      </c>
      <c r="NR103" s="37">
        <f t="shared" si="270"/>
        <v>216</v>
      </c>
      <c r="NS103" s="37">
        <f t="shared" si="270"/>
        <v>216</v>
      </c>
      <c r="NT103" s="38">
        <f t="shared" si="270"/>
        <v>216</v>
      </c>
    </row>
    <row r="104" spans="1:384" x14ac:dyDescent="0.6">
      <c r="A104" s="141" t="s">
        <v>71</v>
      </c>
      <c r="B104" s="301"/>
      <c r="C104" s="322"/>
      <c r="D104" s="299"/>
      <c r="E104" s="47">
        <v>27</v>
      </c>
      <c r="F104" s="276"/>
      <c r="G104" s="47" t="s">
        <v>51</v>
      </c>
      <c r="H104" s="46">
        <v>626</v>
      </c>
      <c r="I104" s="6">
        <f t="shared" ref="I104" si="271">SUM(J104:Q104)</f>
        <v>330</v>
      </c>
      <c r="J104" s="12">
        <v>0</v>
      </c>
      <c r="K104" s="4">
        <v>0</v>
      </c>
      <c r="L104" s="4">
        <v>0</v>
      </c>
      <c r="M104" s="4">
        <v>0</v>
      </c>
      <c r="N104" s="4">
        <v>330</v>
      </c>
      <c r="O104" s="4">
        <v>0</v>
      </c>
      <c r="P104" s="33">
        <v>0</v>
      </c>
      <c r="Q104" s="34">
        <v>0</v>
      </c>
      <c r="R104" s="7"/>
      <c r="S104" s="36">
        <f t="shared" ref="S104:CD104" si="272">+$I$104-S$47</f>
        <v>87</v>
      </c>
      <c r="T104" s="37">
        <f t="shared" si="272"/>
        <v>87</v>
      </c>
      <c r="U104" s="37">
        <f t="shared" si="272"/>
        <v>86</v>
      </c>
      <c r="V104" s="37">
        <f t="shared" si="272"/>
        <v>88</v>
      </c>
      <c r="W104" s="37">
        <f t="shared" si="272"/>
        <v>87</v>
      </c>
      <c r="X104" s="37">
        <f t="shared" si="272"/>
        <v>90</v>
      </c>
      <c r="Y104" s="37">
        <f t="shared" si="272"/>
        <v>96</v>
      </c>
      <c r="Z104" s="37">
        <f t="shared" si="272"/>
        <v>96</v>
      </c>
      <c r="AA104" s="37">
        <f t="shared" si="272"/>
        <v>60</v>
      </c>
      <c r="AB104" s="37">
        <f t="shared" si="272"/>
        <v>60</v>
      </c>
      <c r="AC104" s="37">
        <f t="shared" si="272"/>
        <v>63</v>
      </c>
      <c r="AD104" s="37">
        <f t="shared" si="272"/>
        <v>55</v>
      </c>
      <c r="AE104" s="37">
        <f t="shared" si="272"/>
        <v>54</v>
      </c>
      <c r="AF104" s="37">
        <f t="shared" si="272"/>
        <v>55</v>
      </c>
      <c r="AG104" s="37">
        <f t="shared" si="272"/>
        <v>55</v>
      </c>
      <c r="AH104" s="37">
        <f t="shared" si="272"/>
        <v>55</v>
      </c>
      <c r="AI104" s="37">
        <f t="shared" si="272"/>
        <v>54</v>
      </c>
      <c r="AJ104" s="37">
        <f t="shared" si="272"/>
        <v>55</v>
      </c>
      <c r="AK104" s="37">
        <f t="shared" si="272"/>
        <v>53</v>
      </c>
      <c r="AL104" s="37">
        <f t="shared" si="272"/>
        <v>55</v>
      </c>
      <c r="AM104" s="37">
        <f t="shared" si="272"/>
        <v>54</v>
      </c>
      <c r="AN104" s="37">
        <f t="shared" si="272"/>
        <v>54</v>
      </c>
      <c r="AO104" s="37">
        <f t="shared" si="272"/>
        <v>52</v>
      </c>
      <c r="AP104" s="37">
        <f t="shared" si="272"/>
        <v>52</v>
      </c>
      <c r="AQ104" s="37">
        <f t="shared" si="272"/>
        <v>51</v>
      </c>
      <c r="AR104" s="37">
        <f t="shared" si="272"/>
        <v>51</v>
      </c>
      <c r="AS104" s="37">
        <f t="shared" si="272"/>
        <v>51</v>
      </c>
      <c r="AT104" s="37">
        <f t="shared" si="272"/>
        <v>52</v>
      </c>
      <c r="AU104" s="37">
        <f t="shared" si="272"/>
        <v>52</v>
      </c>
      <c r="AV104" s="37">
        <f t="shared" si="272"/>
        <v>52</v>
      </c>
      <c r="AW104" s="37">
        <f t="shared" si="272"/>
        <v>52</v>
      </c>
      <c r="AX104" s="37">
        <f t="shared" si="272"/>
        <v>51</v>
      </c>
      <c r="AY104" s="37">
        <f t="shared" si="272"/>
        <v>51</v>
      </c>
      <c r="AZ104" s="37">
        <f t="shared" si="272"/>
        <v>67</v>
      </c>
      <c r="BA104" s="37">
        <f t="shared" si="272"/>
        <v>69</v>
      </c>
      <c r="BB104" s="37">
        <f t="shared" si="272"/>
        <v>69</v>
      </c>
      <c r="BC104" s="37">
        <f t="shared" si="272"/>
        <v>69</v>
      </c>
      <c r="BD104" s="37">
        <f t="shared" si="272"/>
        <v>60</v>
      </c>
      <c r="BE104" s="37">
        <f t="shared" si="272"/>
        <v>58</v>
      </c>
      <c r="BF104" s="37">
        <f t="shared" si="272"/>
        <v>50</v>
      </c>
      <c r="BG104" s="37">
        <f t="shared" si="272"/>
        <v>50</v>
      </c>
      <c r="BH104" s="37">
        <f t="shared" si="272"/>
        <v>50</v>
      </c>
      <c r="BI104" s="37">
        <f t="shared" si="272"/>
        <v>50</v>
      </c>
      <c r="BJ104" s="37">
        <f t="shared" si="272"/>
        <v>50</v>
      </c>
      <c r="BK104" s="37">
        <f t="shared" si="272"/>
        <v>51</v>
      </c>
      <c r="BL104" s="37">
        <f t="shared" si="272"/>
        <v>57</v>
      </c>
      <c r="BM104" s="37">
        <f t="shared" si="272"/>
        <v>41</v>
      </c>
      <c r="BN104" s="37">
        <f t="shared" si="272"/>
        <v>41</v>
      </c>
      <c r="BO104" s="37">
        <f t="shared" si="272"/>
        <v>42</v>
      </c>
      <c r="BP104" s="37">
        <f t="shared" si="272"/>
        <v>42</v>
      </c>
      <c r="BQ104" s="37">
        <f t="shared" si="272"/>
        <v>42</v>
      </c>
      <c r="BR104" s="37">
        <f t="shared" si="272"/>
        <v>46</v>
      </c>
      <c r="BS104" s="37">
        <f t="shared" si="272"/>
        <v>43</v>
      </c>
      <c r="BT104" s="37">
        <f t="shared" si="272"/>
        <v>54</v>
      </c>
      <c r="BU104" s="37">
        <f t="shared" si="272"/>
        <v>55</v>
      </c>
      <c r="BV104" s="37">
        <f t="shared" si="272"/>
        <v>55</v>
      </c>
      <c r="BW104" s="37">
        <f t="shared" si="272"/>
        <v>55</v>
      </c>
      <c r="BX104" s="37">
        <f t="shared" si="272"/>
        <v>52</v>
      </c>
      <c r="BY104" s="37">
        <f t="shared" si="272"/>
        <v>57</v>
      </c>
      <c r="BZ104" s="37">
        <f t="shared" si="272"/>
        <v>59</v>
      </c>
      <c r="CA104" s="37">
        <f t="shared" si="272"/>
        <v>59</v>
      </c>
      <c r="CB104" s="37">
        <f t="shared" si="272"/>
        <v>63</v>
      </c>
      <c r="CC104" s="37">
        <f t="shared" si="272"/>
        <v>63</v>
      </c>
      <c r="CD104" s="37">
        <f t="shared" si="272"/>
        <v>63</v>
      </c>
      <c r="CE104" s="37">
        <f t="shared" ref="CE104:EP104" si="273">+$I$104-CE$47</f>
        <v>64</v>
      </c>
      <c r="CF104" s="37">
        <f t="shared" si="273"/>
        <v>64</v>
      </c>
      <c r="CG104" s="37">
        <f t="shared" si="273"/>
        <v>65</v>
      </c>
      <c r="CH104" s="37">
        <f t="shared" si="273"/>
        <v>65</v>
      </c>
      <c r="CI104" s="37">
        <f t="shared" si="273"/>
        <v>65</v>
      </c>
      <c r="CJ104" s="37">
        <f t="shared" si="273"/>
        <v>72</v>
      </c>
      <c r="CK104" s="37">
        <f t="shared" si="273"/>
        <v>72</v>
      </c>
      <c r="CL104" s="37">
        <f t="shared" si="273"/>
        <v>77</v>
      </c>
      <c r="CM104" s="37">
        <f t="shared" si="273"/>
        <v>63</v>
      </c>
      <c r="CN104" s="37">
        <f t="shared" si="273"/>
        <v>62</v>
      </c>
      <c r="CO104" s="37">
        <f t="shared" si="273"/>
        <v>62</v>
      </c>
      <c r="CP104" s="37">
        <f t="shared" si="273"/>
        <v>61</v>
      </c>
      <c r="CQ104" s="37">
        <f t="shared" si="273"/>
        <v>62</v>
      </c>
      <c r="CR104" s="37">
        <f t="shared" si="273"/>
        <v>62</v>
      </c>
      <c r="CS104" s="37">
        <f t="shared" si="273"/>
        <v>63</v>
      </c>
      <c r="CT104" s="37">
        <f t="shared" si="273"/>
        <v>63</v>
      </c>
      <c r="CU104" s="37">
        <f t="shared" si="273"/>
        <v>43</v>
      </c>
      <c r="CV104" s="37">
        <f t="shared" si="273"/>
        <v>42</v>
      </c>
      <c r="CW104" s="37">
        <f t="shared" si="273"/>
        <v>41</v>
      </c>
      <c r="CX104" s="37">
        <f t="shared" si="273"/>
        <v>41</v>
      </c>
      <c r="CY104" s="37">
        <f t="shared" si="273"/>
        <v>41</v>
      </c>
      <c r="CZ104" s="37">
        <f t="shared" si="273"/>
        <v>41</v>
      </c>
      <c r="DA104" s="37">
        <f t="shared" si="273"/>
        <v>49</v>
      </c>
      <c r="DB104" s="37">
        <f t="shared" si="273"/>
        <v>50</v>
      </c>
      <c r="DC104" s="37">
        <f t="shared" si="273"/>
        <v>52</v>
      </c>
      <c r="DD104" s="37">
        <f t="shared" si="273"/>
        <v>52</v>
      </c>
      <c r="DE104" s="37">
        <f t="shared" si="273"/>
        <v>52</v>
      </c>
      <c r="DF104" s="37">
        <f t="shared" si="273"/>
        <v>52</v>
      </c>
      <c r="DG104" s="37">
        <f t="shared" si="273"/>
        <v>52</v>
      </c>
      <c r="DH104" s="37">
        <f t="shared" si="273"/>
        <v>58</v>
      </c>
      <c r="DI104" s="37">
        <f t="shared" si="273"/>
        <v>51</v>
      </c>
      <c r="DJ104" s="37">
        <f t="shared" si="273"/>
        <v>46</v>
      </c>
      <c r="DK104" s="37">
        <f t="shared" si="273"/>
        <v>48</v>
      </c>
      <c r="DL104" s="37">
        <f t="shared" si="273"/>
        <v>58</v>
      </c>
      <c r="DM104" s="37">
        <f t="shared" si="273"/>
        <v>58</v>
      </c>
      <c r="DN104" s="37">
        <f t="shared" si="273"/>
        <v>59</v>
      </c>
      <c r="DO104" s="37">
        <f t="shared" si="273"/>
        <v>57</v>
      </c>
      <c r="DP104" s="37">
        <f t="shared" si="273"/>
        <v>58</v>
      </c>
      <c r="DQ104" s="37">
        <f t="shared" si="273"/>
        <v>51</v>
      </c>
      <c r="DR104" s="37">
        <f t="shared" si="273"/>
        <v>51</v>
      </c>
      <c r="DS104" s="37">
        <f t="shared" si="273"/>
        <v>57</v>
      </c>
      <c r="DT104" s="37">
        <f t="shared" si="273"/>
        <v>57</v>
      </c>
      <c r="DU104" s="37">
        <f t="shared" si="273"/>
        <v>61</v>
      </c>
      <c r="DV104" s="37">
        <f t="shared" si="273"/>
        <v>54</v>
      </c>
      <c r="DW104" s="37">
        <f t="shared" si="273"/>
        <v>56</v>
      </c>
      <c r="DX104" s="37">
        <f t="shared" si="273"/>
        <v>57</v>
      </c>
      <c r="DY104" s="37">
        <f t="shared" si="273"/>
        <v>70</v>
      </c>
      <c r="DZ104" s="37">
        <f t="shared" si="273"/>
        <v>72</v>
      </c>
      <c r="EA104" s="37">
        <f t="shared" si="273"/>
        <v>72</v>
      </c>
      <c r="EB104" s="37">
        <f t="shared" si="273"/>
        <v>73</v>
      </c>
      <c r="EC104" s="37">
        <f t="shared" si="273"/>
        <v>84</v>
      </c>
      <c r="ED104" s="37">
        <f t="shared" si="273"/>
        <v>87</v>
      </c>
      <c r="EE104" s="37">
        <f t="shared" si="273"/>
        <v>83</v>
      </c>
      <c r="EF104" s="37">
        <f t="shared" si="273"/>
        <v>74</v>
      </c>
      <c r="EG104" s="37">
        <f t="shared" si="273"/>
        <v>79</v>
      </c>
      <c r="EH104" s="37">
        <f t="shared" si="273"/>
        <v>79</v>
      </c>
      <c r="EI104" s="37">
        <f t="shared" si="273"/>
        <v>82</v>
      </c>
      <c r="EJ104" s="37">
        <f t="shared" si="273"/>
        <v>60</v>
      </c>
      <c r="EK104" s="37">
        <f t="shared" si="273"/>
        <v>63</v>
      </c>
      <c r="EL104" s="37">
        <f t="shared" si="273"/>
        <v>62</v>
      </c>
      <c r="EM104" s="37">
        <f t="shared" si="273"/>
        <v>69</v>
      </c>
      <c r="EN104" s="37">
        <f t="shared" si="273"/>
        <v>75</v>
      </c>
      <c r="EO104" s="37">
        <f t="shared" si="273"/>
        <v>75</v>
      </c>
      <c r="EP104" s="37">
        <f t="shared" si="273"/>
        <v>86</v>
      </c>
      <c r="EQ104" s="37">
        <f t="shared" ref="EQ104:HB104" si="274">+$I$104-EQ$47</f>
        <v>94</v>
      </c>
      <c r="ER104" s="37">
        <f t="shared" si="274"/>
        <v>93</v>
      </c>
      <c r="ES104" s="37">
        <f t="shared" si="274"/>
        <v>97</v>
      </c>
      <c r="ET104" s="37">
        <f t="shared" si="274"/>
        <v>91</v>
      </c>
      <c r="EU104" s="37">
        <f t="shared" si="274"/>
        <v>99</v>
      </c>
      <c r="EV104" s="37">
        <f t="shared" si="274"/>
        <v>99</v>
      </c>
      <c r="EW104" s="37">
        <f t="shared" si="274"/>
        <v>96</v>
      </c>
      <c r="EX104" s="37">
        <f t="shared" si="274"/>
        <v>89</v>
      </c>
      <c r="EY104" s="37">
        <f t="shared" si="274"/>
        <v>91</v>
      </c>
      <c r="EZ104" s="37">
        <f t="shared" si="274"/>
        <v>95</v>
      </c>
      <c r="FA104" s="37">
        <f t="shared" si="274"/>
        <v>94</v>
      </c>
      <c r="FB104" s="37">
        <f t="shared" si="274"/>
        <v>103</v>
      </c>
      <c r="FC104" s="37">
        <f t="shared" si="274"/>
        <v>103</v>
      </c>
      <c r="FD104" s="37">
        <f t="shared" si="274"/>
        <v>99</v>
      </c>
      <c r="FE104" s="37">
        <f t="shared" si="274"/>
        <v>99</v>
      </c>
      <c r="FF104" s="37">
        <f t="shared" si="274"/>
        <v>105</v>
      </c>
      <c r="FG104" s="37">
        <f t="shared" si="274"/>
        <v>91</v>
      </c>
      <c r="FH104" s="37">
        <f t="shared" si="274"/>
        <v>96</v>
      </c>
      <c r="FI104" s="37">
        <f t="shared" si="274"/>
        <v>104</v>
      </c>
      <c r="FJ104" s="37">
        <f t="shared" si="274"/>
        <v>104</v>
      </c>
      <c r="FK104" s="37">
        <f t="shared" si="274"/>
        <v>101</v>
      </c>
      <c r="FL104" s="37">
        <f t="shared" si="274"/>
        <v>97</v>
      </c>
      <c r="FM104" s="37">
        <f t="shared" si="274"/>
        <v>80</v>
      </c>
      <c r="FN104" s="37">
        <f t="shared" si="274"/>
        <v>83</v>
      </c>
      <c r="FO104" s="37">
        <f t="shared" si="274"/>
        <v>88</v>
      </c>
      <c r="FP104" s="37">
        <f t="shared" si="274"/>
        <v>94</v>
      </c>
      <c r="FQ104" s="37">
        <f t="shared" si="274"/>
        <v>94</v>
      </c>
      <c r="FR104" s="37">
        <f t="shared" si="274"/>
        <v>76</v>
      </c>
      <c r="FS104" s="37">
        <f t="shared" si="274"/>
        <v>75</v>
      </c>
      <c r="FT104" s="37">
        <f t="shared" si="274"/>
        <v>85</v>
      </c>
      <c r="FU104" s="37">
        <f t="shared" si="274"/>
        <v>59</v>
      </c>
      <c r="FV104" s="37">
        <f t="shared" si="274"/>
        <v>63</v>
      </c>
      <c r="FW104" s="37">
        <f t="shared" si="274"/>
        <v>65</v>
      </c>
      <c r="FX104" s="37">
        <f t="shared" si="274"/>
        <v>65</v>
      </c>
      <c r="FY104" s="37">
        <f t="shared" si="274"/>
        <v>57</v>
      </c>
      <c r="FZ104" s="37">
        <f t="shared" si="274"/>
        <v>57</v>
      </c>
      <c r="GA104" s="37">
        <f t="shared" si="274"/>
        <v>63</v>
      </c>
      <c r="GB104" s="37">
        <f t="shared" si="274"/>
        <v>70</v>
      </c>
      <c r="GC104" s="37">
        <f t="shared" si="274"/>
        <v>73</v>
      </c>
      <c r="GD104" s="37">
        <f t="shared" si="274"/>
        <v>77</v>
      </c>
      <c r="GE104" s="37">
        <f t="shared" si="274"/>
        <v>77</v>
      </c>
      <c r="GF104" s="37">
        <f t="shared" si="274"/>
        <v>76</v>
      </c>
      <c r="GG104" s="37">
        <f t="shared" si="274"/>
        <v>69</v>
      </c>
      <c r="GH104" s="37">
        <f t="shared" si="274"/>
        <v>69</v>
      </c>
      <c r="GI104" s="37">
        <f t="shared" si="274"/>
        <v>69</v>
      </c>
      <c r="GJ104" s="37">
        <f t="shared" si="274"/>
        <v>71</v>
      </c>
      <c r="GK104" s="37">
        <f t="shared" si="274"/>
        <v>72</v>
      </c>
      <c r="GL104" s="37">
        <f t="shared" si="274"/>
        <v>72</v>
      </c>
      <c r="GM104" s="37">
        <f t="shared" si="274"/>
        <v>71</v>
      </c>
      <c r="GN104" s="37">
        <f t="shared" si="274"/>
        <v>81</v>
      </c>
      <c r="GO104" s="37">
        <f t="shared" si="274"/>
        <v>66</v>
      </c>
      <c r="GP104" s="37">
        <f t="shared" si="274"/>
        <v>66</v>
      </c>
      <c r="GQ104" s="37">
        <f t="shared" si="274"/>
        <v>68</v>
      </c>
      <c r="GR104" s="37">
        <f t="shared" si="274"/>
        <v>70</v>
      </c>
      <c r="GS104" s="37">
        <f t="shared" si="274"/>
        <v>70</v>
      </c>
      <c r="GT104" s="37">
        <f t="shared" si="274"/>
        <v>81</v>
      </c>
      <c r="GU104" s="37">
        <f t="shared" si="274"/>
        <v>88</v>
      </c>
      <c r="GV104" s="37">
        <f t="shared" si="274"/>
        <v>74</v>
      </c>
      <c r="GW104" s="37">
        <f t="shared" si="274"/>
        <v>75</v>
      </c>
      <c r="GX104" s="37">
        <f t="shared" si="274"/>
        <v>77</v>
      </c>
      <c r="GY104" s="37">
        <f t="shared" si="274"/>
        <v>82</v>
      </c>
      <c r="GZ104" s="37">
        <f t="shared" si="274"/>
        <v>82</v>
      </c>
      <c r="HA104" s="37">
        <f t="shared" si="274"/>
        <v>94</v>
      </c>
      <c r="HB104" s="37">
        <f t="shared" si="274"/>
        <v>77</v>
      </c>
      <c r="HC104" s="37">
        <f t="shared" ref="HC104:JN104" si="275">+$I$104-HC$47</f>
        <v>79</v>
      </c>
      <c r="HD104" s="37">
        <f t="shared" si="275"/>
        <v>64</v>
      </c>
      <c r="HE104" s="37">
        <f t="shared" si="275"/>
        <v>66</v>
      </c>
      <c r="HF104" s="37">
        <f t="shared" si="275"/>
        <v>69</v>
      </c>
      <c r="HG104" s="37">
        <f t="shared" si="275"/>
        <v>69</v>
      </c>
      <c r="HH104" s="37">
        <f t="shared" si="275"/>
        <v>67</v>
      </c>
      <c r="HI104" s="37">
        <f t="shared" si="275"/>
        <v>68</v>
      </c>
      <c r="HJ104" s="37">
        <f t="shared" si="275"/>
        <v>68</v>
      </c>
      <c r="HK104" s="37">
        <f t="shared" si="275"/>
        <v>73</v>
      </c>
      <c r="HL104" s="37">
        <f t="shared" si="275"/>
        <v>78</v>
      </c>
      <c r="HM104" s="37">
        <f t="shared" si="275"/>
        <v>84</v>
      </c>
      <c r="HN104" s="37">
        <f t="shared" si="275"/>
        <v>84</v>
      </c>
      <c r="HO104" s="37">
        <f t="shared" si="275"/>
        <v>83</v>
      </c>
      <c r="HP104" s="37">
        <f t="shared" si="275"/>
        <v>82</v>
      </c>
      <c r="HQ104" s="37">
        <f t="shared" si="275"/>
        <v>80</v>
      </c>
      <c r="HR104" s="37">
        <f t="shared" si="275"/>
        <v>83</v>
      </c>
      <c r="HS104" s="37">
        <f t="shared" si="275"/>
        <v>81</v>
      </c>
      <c r="HT104" s="37">
        <f t="shared" si="275"/>
        <v>80</v>
      </c>
      <c r="HU104" s="37">
        <f t="shared" si="275"/>
        <v>80</v>
      </c>
      <c r="HV104" s="37">
        <f t="shared" si="275"/>
        <v>80</v>
      </c>
      <c r="HW104" s="37">
        <f t="shared" si="275"/>
        <v>84</v>
      </c>
      <c r="HX104" s="37">
        <f t="shared" si="275"/>
        <v>86</v>
      </c>
      <c r="HY104" s="37">
        <f t="shared" si="275"/>
        <v>84</v>
      </c>
      <c r="HZ104" s="37">
        <f t="shared" si="275"/>
        <v>87</v>
      </c>
      <c r="IA104" s="37">
        <f t="shared" si="275"/>
        <v>93</v>
      </c>
      <c r="IB104" s="37">
        <f t="shared" si="275"/>
        <v>93</v>
      </c>
      <c r="IC104" s="37">
        <f t="shared" si="275"/>
        <v>95</v>
      </c>
      <c r="ID104" s="37">
        <f t="shared" si="275"/>
        <v>90</v>
      </c>
      <c r="IE104" s="37">
        <f t="shared" si="275"/>
        <v>76</v>
      </c>
      <c r="IF104" s="37">
        <f t="shared" si="275"/>
        <v>78</v>
      </c>
      <c r="IG104" s="37">
        <f t="shared" si="275"/>
        <v>81</v>
      </c>
      <c r="IH104" s="37">
        <f t="shared" si="275"/>
        <v>82</v>
      </c>
      <c r="II104" s="37">
        <f t="shared" si="275"/>
        <v>82</v>
      </c>
      <c r="IJ104" s="37">
        <f t="shared" si="275"/>
        <v>82</v>
      </c>
      <c r="IK104" s="37">
        <f t="shared" si="275"/>
        <v>84</v>
      </c>
      <c r="IL104" s="37">
        <f t="shared" si="275"/>
        <v>330</v>
      </c>
      <c r="IM104" s="37">
        <f t="shared" si="275"/>
        <v>330</v>
      </c>
      <c r="IN104" s="37">
        <f t="shared" si="275"/>
        <v>330</v>
      </c>
      <c r="IO104" s="37">
        <f t="shared" si="275"/>
        <v>330</v>
      </c>
      <c r="IP104" s="37">
        <f t="shared" si="275"/>
        <v>330</v>
      </c>
      <c r="IQ104" s="37">
        <f t="shared" si="275"/>
        <v>330</v>
      </c>
      <c r="IR104" s="37">
        <f t="shared" si="275"/>
        <v>330</v>
      </c>
      <c r="IS104" s="37">
        <f t="shared" si="275"/>
        <v>330</v>
      </c>
      <c r="IT104" s="37">
        <f t="shared" si="275"/>
        <v>330</v>
      </c>
      <c r="IU104" s="37">
        <f t="shared" si="275"/>
        <v>330</v>
      </c>
      <c r="IV104" s="37">
        <f t="shared" si="275"/>
        <v>330</v>
      </c>
      <c r="IW104" s="37">
        <f t="shared" si="275"/>
        <v>330</v>
      </c>
      <c r="IX104" s="37">
        <f t="shared" si="275"/>
        <v>330</v>
      </c>
      <c r="IY104" s="37">
        <f t="shared" si="275"/>
        <v>330</v>
      </c>
      <c r="IZ104" s="37">
        <f t="shared" si="275"/>
        <v>330</v>
      </c>
      <c r="JA104" s="37">
        <f t="shared" si="275"/>
        <v>330</v>
      </c>
      <c r="JB104" s="37">
        <f t="shared" si="275"/>
        <v>330</v>
      </c>
      <c r="JC104" s="37">
        <f t="shared" si="275"/>
        <v>330</v>
      </c>
      <c r="JD104" s="37">
        <f t="shared" si="275"/>
        <v>330</v>
      </c>
      <c r="JE104" s="37">
        <f t="shared" si="275"/>
        <v>330</v>
      </c>
      <c r="JF104" s="37">
        <f t="shared" si="275"/>
        <v>330</v>
      </c>
      <c r="JG104" s="37">
        <f t="shared" si="275"/>
        <v>330</v>
      </c>
      <c r="JH104" s="37">
        <f t="shared" si="275"/>
        <v>330</v>
      </c>
      <c r="JI104" s="37">
        <f t="shared" si="275"/>
        <v>330</v>
      </c>
      <c r="JJ104" s="37">
        <f t="shared" si="275"/>
        <v>330</v>
      </c>
      <c r="JK104" s="37">
        <f t="shared" si="275"/>
        <v>330</v>
      </c>
      <c r="JL104" s="37">
        <f t="shared" si="275"/>
        <v>330</v>
      </c>
      <c r="JM104" s="37">
        <f t="shared" si="275"/>
        <v>330</v>
      </c>
      <c r="JN104" s="37">
        <f t="shared" si="275"/>
        <v>330</v>
      </c>
      <c r="JO104" s="37">
        <f t="shared" ref="JO104:LZ104" si="276">+$I$104-JO$47</f>
        <v>330</v>
      </c>
      <c r="JP104" s="37">
        <f t="shared" si="276"/>
        <v>330</v>
      </c>
      <c r="JQ104" s="37">
        <f t="shared" si="276"/>
        <v>330</v>
      </c>
      <c r="JR104" s="37">
        <f t="shared" si="276"/>
        <v>330</v>
      </c>
      <c r="JS104" s="37">
        <f t="shared" si="276"/>
        <v>330</v>
      </c>
      <c r="JT104" s="37">
        <f t="shared" si="276"/>
        <v>330</v>
      </c>
      <c r="JU104" s="37">
        <f t="shared" si="276"/>
        <v>330</v>
      </c>
      <c r="JV104" s="37">
        <f t="shared" si="276"/>
        <v>330</v>
      </c>
      <c r="JW104" s="37">
        <f t="shared" si="276"/>
        <v>330</v>
      </c>
      <c r="JX104" s="37">
        <f t="shared" si="276"/>
        <v>330</v>
      </c>
      <c r="JY104" s="37">
        <f t="shared" si="276"/>
        <v>330</v>
      </c>
      <c r="JZ104" s="37">
        <f t="shared" si="276"/>
        <v>330</v>
      </c>
      <c r="KA104" s="37">
        <f t="shared" si="276"/>
        <v>330</v>
      </c>
      <c r="KB104" s="37">
        <f t="shared" si="276"/>
        <v>330</v>
      </c>
      <c r="KC104" s="37">
        <f t="shared" si="276"/>
        <v>330</v>
      </c>
      <c r="KD104" s="37">
        <f t="shared" si="276"/>
        <v>330</v>
      </c>
      <c r="KE104" s="37">
        <f t="shared" si="276"/>
        <v>330</v>
      </c>
      <c r="KF104" s="37">
        <f t="shared" si="276"/>
        <v>330</v>
      </c>
      <c r="KG104" s="37">
        <f t="shared" si="276"/>
        <v>330</v>
      </c>
      <c r="KH104" s="37">
        <f t="shared" si="276"/>
        <v>330</v>
      </c>
      <c r="KI104" s="37">
        <f t="shared" si="276"/>
        <v>330</v>
      </c>
      <c r="KJ104" s="37">
        <f t="shared" si="276"/>
        <v>330</v>
      </c>
      <c r="KK104" s="37">
        <f t="shared" si="276"/>
        <v>330</v>
      </c>
      <c r="KL104" s="37">
        <f t="shared" si="276"/>
        <v>330</v>
      </c>
      <c r="KM104" s="37">
        <f t="shared" si="276"/>
        <v>330</v>
      </c>
      <c r="KN104" s="37">
        <f t="shared" si="276"/>
        <v>330</v>
      </c>
      <c r="KO104" s="37">
        <f t="shared" si="276"/>
        <v>330</v>
      </c>
      <c r="KP104" s="37">
        <f t="shared" si="276"/>
        <v>330</v>
      </c>
      <c r="KQ104" s="37">
        <f t="shared" si="276"/>
        <v>330</v>
      </c>
      <c r="KR104" s="37">
        <f t="shared" si="276"/>
        <v>330</v>
      </c>
      <c r="KS104" s="37">
        <f t="shared" si="276"/>
        <v>330</v>
      </c>
      <c r="KT104" s="37">
        <f t="shared" si="276"/>
        <v>330</v>
      </c>
      <c r="KU104" s="37">
        <f t="shared" si="276"/>
        <v>330</v>
      </c>
      <c r="KV104" s="37">
        <f t="shared" si="276"/>
        <v>330</v>
      </c>
      <c r="KW104" s="37">
        <f t="shared" si="276"/>
        <v>330</v>
      </c>
      <c r="KX104" s="37">
        <f t="shared" si="276"/>
        <v>330</v>
      </c>
      <c r="KY104" s="37">
        <f t="shared" si="276"/>
        <v>330</v>
      </c>
      <c r="KZ104" s="37">
        <f t="shared" si="276"/>
        <v>330</v>
      </c>
      <c r="LA104" s="37">
        <f t="shared" si="276"/>
        <v>330</v>
      </c>
      <c r="LB104" s="37">
        <f t="shared" si="276"/>
        <v>330</v>
      </c>
      <c r="LC104" s="37">
        <f t="shared" si="276"/>
        <v>330</v>
      </c>
      <c r="LD104" s="37">
        <f t="shared" si="276"/>
        <v>330</v>
      </c>
      <c r="LE104" s="37">
        <f t="shared" si="276"/>
        <v>330</v>
      </c>
      <c r="LF104" s="37">
        <f t="shared" si="276"/>
        <v>330</v>
      </c>
      <c r="LG104" s="37">
        <f t="shared" si="276"/>
        <v>330</v>
      </c>
      <c r="LH104" s="37">
        <f t="shared" si="276"/>
        <v>330</v>
      </c>
      <c r="LI104" s="37">
        <f t="shared" si="276"/>
        <v>330</v>
      </c>
      <c r="LJ104" s="37">
        <f t="shared" si="276"/>
        <v>330</v>
      </c>
      <c r="LK104" s="37">
        <f t="shared" si="276"/>
        <v>330</v>
      </c>
      <c r="LL104" s="37">
        <f t="shared" si="276"/>
        <v>330</v>
      </c>
      <c r="LM104" s="37">
        <f t="shared" si="276"/>
        <v>330</v>
      </c>
      <c r="LN104" s="37">
        <f t="shared" si="276"/>
        <v>330</v>
      </c>
      <c r="LO104" s="37">
        <f t="shared" si="276"/>
        <v>330</v>
      </c>
      <c r="LP104" s="37">
        <f t="shared" si="276"/>
        <v>330</v>
      </c>
      <c r="LQ104" s="37">
        <f t="shared" si="276"/>
        <v>330</v>
      </c>
      <c r="LR104" s="37">
        <f t="shared" si="276"/>
        <v>330</v>
      </c>
      <c r="LS104" s="37">
        <f t="shared" si="276"/>
        <v>330</v>
      </c>
      <c r="LT104" s="37">
        <f t="shared" si="276"/>
        <v>330</v>
      </c>
      <c r="LU104" s="37">
        <f t="shared" si="276"/>
        <v>330</v>
      </c>
      <c r="LV104" s="37">
        <f t="shared" si="276"/>
        <v>330</v>
      </c>
      <c r="LW104" s="37">
        <f t="shared" si="276"/>
        <v>330</v>
      </c>
      <c r="LX104" s="37">
        <f t="shared" si="276"/>
        <v>330</v>
      </c>
      <c r="LY104" s="37">
        <f t="shared" si="276"/>
        <v>330</v>
      </c>
      <c r="LZ104" s="37">
        <f t="shared" si="276"/>
        <v>330</v>
      </c>
      <c r="MA104" s="37">
        <f t="shared" ref="MA104:NT104" si="277">+$I$104-MA$47</f>
        <v>330</v>
      </c>
      <c r="MB104" s="37">
        <f t="shared" si="277"/>
        <v>330</v>
      </c>
      <c r="MC104" s="37">
        <f t="shared" si="277"/>
        <v>330</v>
      </c>
      <c r="MD104" s="37">
        <f t="shared" si="277"/>
        <v>330</v>
      </c>
      <c r="ME104" s="37">
        <f t="shared" si="277"/>
        <v>330</v>
      </c>
      <c r="MF104" s="37">
        <f t="shared" si="277"/>
        <v>330</v>
      </c>
      <c r="MG104" s="37">
        <f t="shared" si="277"/>
        <v>330</v>
      </c>
      <c r="MH104" s="37">
        <f t="shared" si="277"/>
        <v>330</v>
      </c>
      <c r="MI104" s="37">
        <f t="shared" si="277"/>
        <v>330</v>
      </c>
      <c r="MJ104" s="37">
        <f t="shared" si="277"/>
        <v>330</v>
      </c>
      <c r="MK104" s="37">
        <f t="shared" si="277"/>
        <v>330</v>
      </c>
      <c r="ML104" s="37">
        <f t="shared" si="277"/>
        <v>330</v>
      </c>
      <c r="MM104" s="37">
        <f t="shared" si="277"/>
        <v>330</v>
      </c>
      <c r="MN104" s="37">
        <f t="shared" si="277"/>
        <v>330</v>
      </c>
      <c r="MO104" s="37">
        <f t="shared" si="277"/>
        <v>330</v>
      </c>
      <c r="MP104" s="37">
        <f t="shared" si="277"/>
        <v>330</v>
      </c>
      <c r="MQ104" s="37">
        <f t="shared" si="277"/>
        <v>330</v>
      </c>
      <c r="MR104" s="37">
        <f t="shared" si="277"/>
        <v>330</v>
      </c>
      <c r="MS104" s="37">
        <f t="shared" si="277"/>
        <v>330</v>
      </c>
      <c r="MT104" s="37">
        <f t="shared" si="277"/>
        <v>330</v>
      </c>
      <c r="MU104" s="37">
        <f t="shared" si="277"/>
        <v>330</v>
      </c>
      <c r="MV104" s="37">
        <f t="shared" si="277"/>
        <v>330</v>
      </c>
      <c r="MW104" s="37">
        <f t="shared" si="277"/>
        <v>330</v>
      </c>
      <c r="MX104" s="37">
        <f t="shared" si="277"/>
        <v>330</v>
      </c>
      <c r="MY104" s="37">
        <f t="shared" si="277"/>
        <v>330</v>
      </c>
      <c r="MZ104" s="37">
        <f t="shared" si="277"/>
        <v>330</v>
      </c>
      <c r="NA104" s="37">
        <f t="shared" si="277"/>
        <v>330</v>
      </c>
      <c r="NB104" s="37">
        <f t="shared" si="277"/>
        <v>330</v>
      </c>
      <c r="NC104" s="37">
        <f t="shared" si="277"/>
        <v>330</v>
      </c>
      <c r="ND104" s="37">
        <f t="shared" si="277"/>
        <v>330</v>
      </c>
      <c r="NE104" s="37">
        <f t="shared" si="277"/>
        <v>330</v>
      </c>
      <c r="NF104" s="37">
        <f t="shared" si="277"/>
        <v>330</v>
      </c>
      <c r="NG104" s="37">
        <f t="shared" si="277"/>
        <v>330</v>
      </c>
      <c r="NH104" s="37">
        <f t="shared" si="277"/>
        <v>330</v>
      </c>
      <c r="NI104" s="37">
        <f t="shared" si="277"/>
        <v>330</v>
      </c>
      <c r="NJ104" s="37">
        <f t="shared" si="277"/>
        <v>330</v>
      </c>
      <c r="NK104" s="37">
        <f t="shared" si="277"/>
        <v>330</v>
      </c>
      <c r="NL104" s="37">
        <f t="shared" si="277"/>
        <v>330</v>
      </c>
      <c r="NM104" s="37">
        <f t="shared" si="277"/>
        <v>330</v>
      </c>
      <c r="NN104" s="37">
        <f t="shared" si="277"/>
        <v>330</v>
      </c>
      <c r="NO104" s="37">
        <f t="shared" si="277"/>
        <v>330</v>
      </c>
      <c r="NP104" s="37">
        <f t="shared" si="277"/>
        <v>330</v>
      </c>
      <c r="NQ104" s="37">
        <f t="shared" si="277"/>
        <v>330</v>
      </c>
      <c r="NR104" s="37">
        <f t="shared" si="277"/>
        <v>330</v>
      </c>
      <c r="NS104" s="37">
        <f t="shared" si="277"/>
        <v>330</v>
      </c>
      <c r="NT104" s="38">
        <f t="shared" si="277"/>
        <v>330</v>
      </c>
    </row>
    <row r="105" spans="1:384" x14ac:dyDescent="0.6">
      <c r="A105" s="141" t="s">
        <v>71</v>
      </c>
      <c r="B105" s="301"/>
      <c r="C105" s="322"/>
      <c r="D105" s="300" t="s">
        <v>17</v>
      </c>
      <c r="E105" s="47">
        <v>22</v>
      </c>
      <c r="F105" s="276"/>
      <c r="G105" s="47">
        <v>27</v>
      </c>
      <c r="H105" s="46">
        <v>626</v>
      </c>
      <c r="I105" s="6">
        <f t="shared" ref="I105" si="278">SUM(J105:Q105)</f>
        <v>287</v>
      </c>
      <c r="J105" s="12">
        <v>86</v>
      </c>
      <c r="K105" s="4">
        <v>86</v>
      </c>
      <c r="L105" s="4">
        <v>115</v>
      </c>
      <c r="M105" s="4">
        <v>0</v>
      </c>
      <c r="N105" s="4">
        <v>0</v>
      </c>
      <c r="O105" s="4">
        <v>0</v>
      </c>
      <c r="P105" s="33">
        <v>0</v>
      </c>
      <c r="Q105" s="34">
        <v>0</v>
      </c>
      <c r="R105" s="7"/>
      <c r="S105" s="36">
        <f t="shared" ref="S105:CD105" si="279">+$I$105-S$48</f>
        <v>19</v>
      </c>
      <c r="T105" s="37">
        <f t="shared" si="279"/>
        <v>19</v>
      </c>
      <c r="U105" s="37">
        <f t="shared" si="279"/>
        <v>30</v>
      </c>
      <c r="V105" s="37">
        <f t="shared" si="279"/>
        <v>18</v>
      </c>
      <c r="W105" s="37">
        <f t="shared" si="279"/>
        <v>5</v>
      </c>
      <c r="X105" s="37">
        <f t="shared" si="279"/>
        <v>15</v>
      </c>
      <c r="Y105" s="37">
        <f t="shared" si="279"/>
        <v>21</v>
      </c>
      <c r="Z105" s="37">
        <f t="shared" si="279"/>
        <v>21</v>
      </c>
      <c r="AA105" s="37">
        <f t="shared" si="279"/>
        <v>14</v>
      </c>
      <c r="AB105" s="37">
        <f t="shared" si="279"/>
        <v>15</v>
      </c>
      <c r="AC105" s="37">
        <f t="shared" si="279"/>
        <v>19</v>
      </c>
      <c r="AD105" s="37">
        <f t="shared" si="279"/>
        <v>12</v>
      </c>
      <c r="AE105" s="37">
        <f t="shared" si="279"/>
        <v>12</v>
      </c>
      <c r="AF105" s="37">
        <f t="shared" si="279"/>
        <v>12</v>
      </c>
      <c r="AG105" s="37">
        <f t="shared" si="279"/>
        <v>12</v>
      </c>
      <c r="AH105" s="37">
        <f t="shared" si="279"/>
        <v>15</v>
      </c>
      <c r="AI105" s="37">
        <f t="shared" si="279"/>
        <v>15</v>
      </c>
      <c r="AJ105" s="37">
        <f t="shared" si="279"/>
        <v>10</v>
      </c>
      <c r="AK105" s="37">
        <f t="shared" si="279"/>
        <v>6</v>
      </c>
      <c r="AL105" s="37">
        <f t="shared" si="279"/>
        <v>11</v>
      </c>
      <c r="AM105" s="37">
        <f t="shared" si="279"/>
        <v>17</v>
      </c>
      <c r="AN105" s="37">
        <f t="shared" si="279"/>
        <v>17</v>
      </c>
      <c r="AO105" s="37">
        <f t="shared" si="279"/>
        <v>16</v>
      </c>
      <c r="AP105" s="37">
        <f t="shared" si="279"/>
        <v>16</v>
      </c>
      <c r="AQ105" s="37">
        <f t="shared" si="279"/>
        <v>15</v>
      </c>
      <c r="AR105" s="37">
        <f t="shared" si="279"/>
        <v>15</v>
      </c>
      <c r="AS105" s="37">
        <f t="shared" si="279"/>
        <v>19</v>
      </c>
      <c r="AT105" s="37">
        <f t="shared" si="279"/>
        <v>21</v>
      </c>
      <c r="AU105" s="37">
        <f t="shared" si="279"/>
        <v>21</v>
      </c>
      <c r="AV105" s="37">
        <f t="shared" si="279"/>
        <v>22</v>
      </c>
      <c r="AW105" s="37">
        <f t="shared" si="279"/>
        <v>22</v>
      </c>
      <c r="AX105" s="37">
        <f t="shared" si="279"/>
        <v>30</v>
      </c>
      <c r="AY105" s="37">
        <f t="shared" si="279"/>
        <v>14</v>
      </c>
      <c r="AZ105" s="37">
        <f t="shared" si="279"/>
        <v>14</v>
      </c>
      <c r="BA105" s="37">
        <f t="shared" si="279"/>
        <v>16</v>
      </c>
      <c r="BB105" s="37">
        <f t="shared" si="279"/>
        <v>16</v>
      </c>
      <c r="BC105" s="37">
        <f t="shared" si="279"/>
        <v>17</v>
      </c>
      <c r="BD105" s="37">
        <f t="shared" si="279"/>
        <v>16</v>
      </c>
      <c r="BE105" s="37">
        <f t="shared" si="279"/>
        <v>21</v>
      </c>
      <c r="BF105" s="37">
        <f t="shared" si="279"/>
        <v>21</v>
      </c>
      <c r="BG105" s="37">
        <f t="shared" si="279"/>
        <v>28</v>
      </c>
      <c r="BH105" s="37">
        <f t="shared" si="279"/>
        <v>28</v>
      </c>
      <c r="BI105" s="37">
        <f t="shared" si="279"/>
        <v>28</v>
      </c>
      <c r="BJ105" s="37">
        <f t="shared" si="279"/>
        <v>29</v>
      </c>
      <c r="BK105" s="37">
        <f t="shared" si="279"/>
        <v>24</v>
      </c>
      <c r="BL105" s="37">
        <f t="shared" si="279"/>
        <v>15</v>
      </c>
      <c r="BM105" s="37">
        <f t="shared" si="279"/>
        <v>18</v>
      </c>
      <c r="BN105" s="37">
        <f t="shared" si="279"/>
        <v>8</v>
      </c>
      <c r="BO105" s="37">
        <f t="shared" si="279"/>
        <v>12</v>
      </c>
      <c r="BP105" s="37">
        <f t="shared" si="279"/>
        <v>12</v>
      </c>
      <c r="BQ105" s="37">
        <f t="shared" si="279"/>
        <v>12</v>
      </c>
      <c r="BR105" s="37">
        <f t="shared" si="279"/>
        <v>9</v>
      </c>
      <c r="BS105" s="37">
        <f t="shared" si="279"/>
        <v>13</v>
      </c>
      <c r="BT105" s="37">
        <f t="shared" si="279"/>
        <v>9</v>
      </c>
      <c r="BU105" s="37">
        <f t="shared" si="279"/>
        <v>11</v>
      </c>
      <c r="BV105" s="37">
        <f t="shared" si="279"/>
        <v>18</v>
      </c>
      <c r="BW105" s="37">
        <f t="shared" si="279"/>
        <v>18</v>
      </c>
      <c r="BX105" s="37">
        <f t="shared" si="279"/>
        <v>11</v>
      </c>
      <c r="BY105" s="37">
        <f t="shared" si="279"/>
        <v>11</v>
      </c>
      <c r="BZ105" s="37">
        <f t="shared" si="279"/>
        <v>12</v>
      </c>
      <c r="CA105" s="37">
        <f t="shared" si="279"/>
        <v>12</v>
      </c>
      <c r="CB105" s="37">
        <f t="shared" si="279"/>
        <v>11</v>
      </c>
      <c r="CC105" s="37">
        <f t="shared" si="279"/>
        <v>13</v>
      </c>
      <c r="CD105" s="37">
        <f t="shared" si="279"/>
        <v>13</v>
      </c>
      <c r="CE105" s="37">
        <f t="shared" ref="CE105:EP105" si="280">+$I$105-CE$48</f>
        <v>13</v>
      </c>
      <c r="CF105" s="37">
        <f t="shared" si="280"/>
        <v>21</v>
      </c>
      <c r="CG105" s="37">
        <f t="shared" si="280"/>
        <v>19</v>
      </c>
      <c r="CH105" s="37">
        <f t="shared" si="280"/>
        <v>19</v>
      </c>
      <c r="CI105" s="37">
        <f t="shared" si="280"/>
        <v>5</v>
      </c>
      <c r="CJ105" s="37">
        <f t="shared" si="280"/>
        <v>8</v>
      </c>
      <c r="CK105" s="37">
        <f t="shared" si="280"/>
        <v>8</v>
      </c>
      <c r="CL105" s="37">
        <f t="shared" si="280"/>
        <v>7</v>
      </c>
      <c r="CM105" s="37">
        <f t="shared" si="280"/>
        <v>5</v>
      </c>
      <c r="CN105" s="37">
        <f t="shared" si="280"/>
        <v>7</v>
      </c>
      <c r="CO105" s="37">
        <f t="shared" si="280"/>
        <v>4</v>
      </c>
      <c r="CP105" s="37">
        <f t="shared" si="280"/>
        <v>8</v>
      </c>
      <c r="CQ105" s="37">
        <f t="shared" si="280"/>
        <v>9</v>
      </c>
      <c r="CR105" s="37">
        <f t="shared" si="280"/>
        <v>9</v>
      </c>
      <c r="CS105" s="37">
        <f t="shared" si="280"/>
        <v>6</v>
      </c>
      <c r="CT105" s="37">
        <f t="shared" si="280"/>
        <v>9</v>
      </c>
      <c r="CU105" s="37">
        <f t="shared" si="280"/>
        <v>12</v>
      </c>
      <c r="CV105" s="37">
        <f t="shared" si="280"/>
        <v>9</v>
      </c>
      <c r="CW105" s="37">
        <f t="shared" si="280"/>
        <v>11</v>
      </c>
      <c r="CX105" s="37">
        <f t="shared" si="280"/>
        <v>11</v>
      </c>
      <c r="CY105" s="37">
        <f t="shared" si="280"/>
        <v>11</v>
      </c>
      <c r="CZ105" s="37">
        <f t="shared" si="280"/>
        <v>14</v>
      </c>
      <c r="DA105" s="37">
        <f t="shared" si="280"/>
        <v>18</v>
      </c>
      <c r="DB105" s="37">
        <f t="shared" si="280"/>
        <v>17</v>
      </c>
      <c r="DC105" s="37">
        <f t="shared" si="280"/>
        <v>16</v>
      </c>
      <c r="DD105" s="37">
        <f t="shared" si="280"/>
        <v>19</v>
      </c>
      <c r="DE105" s="37">
        <f t="shared" si="280"/>
        <v>20</v>
      </c>
      <c r="DF105" s="37">
        <f t="shared" si="280"/>
        <v>20</v>
      </c>
      <c r="DG105" s="37">
        <f t="shared" si="280"/>
        <v>17</v>
      </c>
      <c r="DH105" s="37">
        <f t="shared" si="280"/>
        <v>12</v>
      </c>
      <c r="DI105" s="37">
        <f t="shared" si="280"/>
        <v>13</v>
      </c>
      <c r="DJ105" s="37">
        <f t="shared" si="280"/>
        <v>12</v>
      </c>
      <c r="DK105" s="37">
        <f t="shared" si="280"/>
        <v>19</v>
      </c>
      <c r="DL105" s="37">
        <f t="shared" si="280"/>
        <v>22</v>
      </c>
      <c r="DM105" s="37">
        <f t="shared" si="280"/>
        <v>22</v>
      </c>
      <c r="DN105" s="37">
        <f t="shared" si="280"/>
        <v>21</v>
      </c>
      <c r="DO105" s="37">
        <f t="shared" si="280"/>
        <v>20</v>
      </c>
      <c r="DP105" s="37">
        <f t="shared" si="280"/>
        <v>20</v>
      </c>
      <c r="DQ105" s="37">
        <f t="shared" si="280"/>
        <v>18</v>
      </c>
      <c r="DR105" s="37">
        <f t="shared" si="280"/>
        <v>15</v>
      </c>
      <c r="DS105" s="37">
        <f t="shared" si="280"/>
        <v>21</v>
      </c>
      <c r="DT105" s="37">
        <f t="shared" si="280"/>
        <v>21</v>
      </c>
      <c r="DU105" s="37">
        <f t="shared" si="280"/>
        <v>30</v>
      </c>
      <c r="DV105" s="37">
        <f t="shared" si="280"/>
        <v>16</v>
      </c>
      <c r="DW105" s="37">
        <f t="shared" si="280"/>
        <v>18</v>
      </c>
      <c r="DX105" s="37">
        <f t="shared" si="280"/>
        <v>14</v>
      </c>
      <c r="DY105" s="37">
        <f t="shared" si="280"/>
        <v>14</v>
      </c>
      <c r="DZ105" s="37">
        <f t="shared" si="280"/>
        <v>22</v>
      </c>
      <c r="EA105" s="37">
        <f t="shared" si="280"/>
        <v>22</v>
      </c>
      <c r="EB105" s="37">
        <f t="shared" si="280"/>
        <v>24</v>
      </c>
      <c r="EC105" s="37">
        <f t="shared" si="280"/>
        <v>18</v>
      </c>
      <c r="ED105" s="37">
        <f t="shared" si="280"/>
        <v>24</v>
      </c>
      <c r="EE105" s="37">
        <f t="shared" si="280"/>
        <v>21</v>
      </c>
      <c r="EF105" s="37">
        <f t="shared" si="280"/>
        <v>23</v>
      </c>
      <c r="EG105" s="37">
        <f t="shared" si="280"/>
        <v>39</v>
      </c>
      <c r="EH105" s="37">
        <f t="shared" si="280"/>
        <v>39</v>
      </c>
      <c r="EI105" s="37">
        <f t="shared" si="280"/>
        <v>35</v>
      </c>
      <c r="EJ105" s="37">
        <f t="shared" si="280"/>
        <v>11</v>
      </c>
      <c r="EK105" s="37">
        <f t="shared" si="280"/>
        <v>12</v>
      </c>
      <c r="EL105" s="37">
        <f t="shared" si="280"/>
        <v>8</v>
      </c>
      <c r="EM105" s="37">
        <f t="shared" si="280"/>
        <v>14</v>
      </c>
      <c r="EN105" s="37">
        <f t="shared" si="280"/>
        <v>29</v>
      </c>
      <c r="EO105" s="37">
        <f t="shared" si="280"/>
        <v>29</v>
      </c>
      <c r="EP105" s="37">
        <f t="shared" si="280"/>
        <v>39</v>
      </c>
      <c r="EQ105" s="37">
        <f t="shared" ref="EQ105:HB105" si="281">+$I$105-EQ$48</f>
        <v>37</v>
      </c>
      <c r="ER105" s="37">
        <f t="shared" si="281"/>
        <v>27</v>
      </c>
      <c r="ES105" s="37">
        <f t="shared" si="281"/>
        <v>19</v>
      </c>
      <c r="ET105" s="37">
        <f t="shared" si="281"/>
        <v>20</v>
      </c>
      <c r="EU105" s="37">
        <f t="shared" si="281"/>
        <v>24</v>
      </c>
      <c r="EV105" s="37">
        <f t="shared" si="281"/>
        <v>24</v>
      </c>
      <c r="EW105" s="37">
        <f t="shared" si="281"/>
        <v>26</v>
      </c>
      <c r="EX105" s="37">
        <f t="shared" si="281"/>
        <v>24</v>
      </c>
      <c r="EY105" s="37">
        <f t="shared" si="281"/>
        <v>27</v>
      </c>
      <c r="EZ105" s="37">
        <f t="shared" si="281"/>
        <v>26</v>
      </c>
      <c r="FA105" s="37">
        <f t="shared" si="281"/>
        <v>31</v>
      </c>
      <c r="FB105" s="37">
        <f t="shared" si="281"/>
        <v>34</v>
      </c>
      <c r="FC105" s="37">
        <f t="shared" si="281"/>
        <v>34</v>
      </c>
      <c r="FD105" s="37">
        <f t="shared" si="281"/>
        <v>39</v>
      </c>
      <c r="FE105" s="37">
        <f t="shared" si="281"/>
        <v>37</v>
      </c>
      <c r="FF105" s="37">
        <f t="shared" si="281"/>
        <v>41</v>
      </c>
      <c r="FG105" s="37">
        <f t="shared" si="281"/>
        <v>41</v>
      </c>
      <c r="FH105" s="37">
        <f t="shared" si="281"/>
        <v>26</v>
      </c>
      <c r="FI105" s="37">
        <f t="shared" si="281"/>
        <v>28</v>
      </c>
      <c r="FJ105" s="37">
        <f t="shared" si="281"/>
        <v>28</v>
      </c>
      <c r="FK105" s="37">
        <f t="shared" si="281"/>
        <v>35</v>
      </c>
      <c r="FL105" s="37">
        <f t="shared" si="281"/>
        <v>20</v>
      </c>
      <c r="FM105" s="37">
        <f t="shared" si="281"/>
        <v>16</v>
      </c>
      <c r="FN105" s="37">
        <f t="shared" si="281"/>
        <v>19</v>
      </c>
      <c r="FO105" s="37">
        <f t="shared" si="281"/>
        <v>23</v>
      </c>
      <c r="FP105" s="37">
        <f t="shared" si="281"/>
        <v>28</v>
      </c>
      <c r="FQ105" s="37">
        <f t="shared" si="281"/>
        <v>28</v>
      </c>
      <c r="FR105" s="37">
        <f t="shared" si="281"/>
        <v>47</v>
      </c>
      <c r="FS105" s="37">
        <f t="shared" si="281"/>
        <v>45</v>
      </c>
      <c r="FT105" s="37">
        <f t="shared" si="281"/>
        <v>47</v>
      </c>
      <c r="FU105" s="37">
        <f t="shared" si="281"/>
        <v>46</v>
      </c>
      <c r="FV105" s="37">
        <f t="shared" si="281"/>
        <v>58</v>
      </c>
      <c r="FW105" s="37">
        <f t="shared" si="281"/>
        <v>61</v>
      </c>
      <c r="FX105" s="37">
        <f t="shared" si="281"/>
        <v>61</v>
      </c>
      <c r="FY105" s="37">
        <f t="shared" si="281"/>
        <v>60</v>
      </c>
      <c r="FZ105" s="37">
        <f t="shared" si="281"/>
        <v>32</v>
      </c>
      <c r="GA105" s="37">
        <f t="shared" si="281"/>
        <v>38</v>
      </c>
      <c r="GB105" s="37">
        <f t="shared" si="281"/>
        <v>30</v>
      </c>
      <c r="GC105" s="37">
        <f t="shared" si="281"/>
        <v>25</v>
      </c>
      <c r="GD105" s="37">
        <f t="shared" si="281"/>
        <v>29</v>
      </c>
      <c r="GE105" s="37">
        <f t="shared" si="281"/>
        <v>29</v>
      </c>
      <c r="GF105" s="37">
        <f t="shared" si="281"/>
        <v>31</v>
      </c>
      <c r="GG105" s="37">
        <f t="shared" si="281"/>
        <v>27</v>
      </c>
      <c r="GH105" s="37">
        <f t="shared" si="281"/>
        <v>25</v>
      </c>
      <c r="GI105" s="37">
        <f t="shared" si="281"/>
        <v>16</v>
      </c>
      <c r="GJ105" s="37">
        <f t="shared" si="281"/>
        <v>29</v>
      </c>
      <c r="GK105" s="37">
        <f t="shared" si="281"/>
        <v>39</v>
      </c>
      <c r="GL105" s="37">
        <f t="shared" si="281"/>
        <v>39</v>
      </c>
      <c r="GM105" s="37">
        <f t="shared" si="281"/>
        <v>30</v>
      </c>
      <c r="GN105" s="37">
        <f t="shared" si="281"/>
        <v>25</v>
      </c>
      <c r="GO105" s="37">
        <f t="shared" si="281"/>
        <v>31</v>
      </c>
      <c r="GP105" s="37">
        <f t="shared" si="281"/>
        <v>29</v>
      </c>
      <c r="GQ105" s="37">
        <f t="shared" si="281"/>
        <v>32</v>
      </c>
      <c r="GR105" s="37">
        <f t="shared" si="281"/>
        <v>28</v>
      </c>
      <c r="GS105" s="37">
        <f t="shared" si="281"/>
        <v>28</v>
      </c>
      <c r="GT105" s="37">
        <f t="shared" si="281"/>
        <v>27</v>
      </c>
      <c r="GU105" s="37">
        <f t="shared" si="281"/>
        <v>19</v>
      </c>
      <c r="GV105" s="37">
        <f t="shared" si="281"/>
        <v>28</v>
      </c>
      <c r="GW105" s="37">
        <f t="shared" si="281"/>
        <v>29</v>
      </c>
      <c r="GX105" s="37">
        <f t="shared" si="281"/>
        <v>25</v>
      </c>
      <c r="GY105" s="37">
        <f t="shared" si="281"/>
        <v>20</v>
      </c>
      <c r="GZ105" s="37">
        <f t="shared" si="281"/>
        <v>20</v>
      </c>
      <c r="HA105" s="37">
        <f t="shared" si="281"/>
        <v>22</v>
      </c>
      <c r="HB105" s="37">
        <f t="shared" si="281"/>
        <v>13</v>
      </c>
      <c r="HC105" s="37">
        <f t="shared" ref="HC105:JN105" si="282">+$I$105-HC$48</f>
        <v>31</v>
      </c>
      <c r="HD105" s="37">
        <f t="shared" si="282"/>
        <v>11</v>
      </c>
      <c r="HE105" s="37">
        <f t="shared" si="282"/>
        <v>26</v>
      </c>
      <c r="HF105" s="37">
        <f t="shared" si="282"/>
        <v>33</v>
      </c>
      <c r="HG105" s="37">
        <f t="shared" si="282"/>
        <v>33</v>
      </c>
      <c r="HH105" s="37">
        <f t="shared" si="282"/>
        <v>32</v>
      </c>
      <c r="HI105" s="37">
        <f t="shared" si="282"/>
        <v>26</v>
      </c>
      <c r="HJ105" s="37">
        <f t="shared" si="282"/>
        <v>24</v>
      </c>
      <c r="HK105" s="37">
        <f t="shared" si="282"/>
        <v>23</v>
      </c>
      <c r="HL105" s="37">
        <f t="shared" si="282"/>
        <v>27</v>
      </c>
      <c r="HM105" s="37">
        <f t="shared" si="282"/>
        <v>27</v>
      </c>
      <c r="HN105" s="37">
        <f t="shared" si="282"/>
        <v>27</v>
      </c>
      <c r="HO105" s="37">
        <f t="shared" si="282"/>
        <v>34</v>
      </c>
      <c r="HP105" s="37">
        <f t="shared" si="282"/>
        <v>10</v>
      </c>
      <c r="HQ105" s="37">
        <f t="shared" si="282"/>
        <v>10</v>
      </c>
      <c r="HR105" s="37">
        <f t="shared" si="282"/>
        <v>8</v>
      </c>
      <c r="HS105" s="37">
        <f t="shared" si="282"/>
        <v>7</v>
      </c>
      <c r="HT105" s="37">
        <f t="shared" si="282"/>
        <v>10</v>
      </c>
      <c r="HU105" s="37">
        <f t="shared" si="282"/>
        <v>10</v>
      </c>
      <c r="HV105" s="37">
        <f t="shared" si="282"/>
        <v>9</v>
      </c>
      <c r="HW105" s="37">
        <f t="shared" si="282"/>
        <v>5</v>
      </c>
      <c r="HX105" s="37">
        <f t="shared" si="282"/>
        <v>5</v>
      </c>
      <c r="HY105" s="37">
        <f t="shared" si="282"/>
        <v>4</v>
      </c>
      <c r="HZ105" s="37">
        <f t="shared" si="282"/>
        <v>5</v>
      </c>
      <c r="IA105" s="37">
        <f t="shared" si="282"/>
        <v>10</v>
      </c>
      <c r="IB105" s="37">
        <f t="shared" si="282"/>
        <v>10</v>
      </c>
      <c r="IC105" s="37">
        <f t="shared" si="282"/>
        <v>5</v>
      </c>
      <c r="ID105" s="37">
        <f t="shared" si="282"/>
        <v>4</v>
      </c>
      <c r="IE105" s="37">
        <f t="shared" si="282"/>
        <v>3</v>
      </c>
      <c r="IF105" s="37">
        <f t="shared" si="282"/>
        <v>3</v>
      </c>
      <c r="IG105" s="37">
        <f t="shared" si="282"/>
        <v>2</v>
      </c>
      <c r="IH105" s="37">
        <f t="shared" si="282"/>
        <v>4</v>
      </c>
      <c r="II105" s="37">
        <f t="shared" si="282"/>
        <v>4</v>
      </c>
      <c r="IJ105" s="37">
        <f t="shared" si="282"/>
        <v>4</v>
      </c>
      <c r="IK105" s="37">
        <f t="shared" si="282"/>
        <v>1</v>
      </c>
      <c r="IL105" s="37">
        <f t="shared" si="282"/>
        <v>287</v>
      </c>
      <c r="IM105" s="37">
        <f t="shared" si="282"/>
        <v>287</v>
      </c>
      <c r="IN105" s="37">
        <f t="shared" si="282"/>
        <v>287</v>
      </c>
      <c r="IO105" s="37">
        <f t="shared" si="282"/>
        <v>287</v>
      </c>
      <c r="IP105" s="37">
        <f t="shared" si="282"/>
        <v>287</v>
      </c>
      <c r="IQ105" s="37">
        <f t="shared" si="282"/>
        <v>287</v>
      </c>
      <c r="IR105" s="37">
        <f t="shared" si="282"/>
        <v>287</v>
      </c>
      <c r="IS105" s="37">
        <f t="shared" si="282"/>
        <v>287</v>
      </c>
      <c r="IT105" s="37">
        <f t="shared" si="282"/>
        <v>287</v>
      </c>
      <c r="IU105" s="37">
        <f t="shared" si="282"/>
        <v>287</v>
      </c>
      <c r="IV105" s="37">
        <f t="shared" si="282"/>
        <v>287</v>
      </c>
      <c r="IW105" s="37">
        <f t="shared" si="282"/>
        <v>287</v>
      </c>
      <c r="IX105" s="37">
        <f t="shared" si="282"/>
        <v>287</v>
      </c>
      <c r="IY105" s="37">
        <f t="shared" si="282"/>
        <v>287</v>
      </c>
      <c r="IZ105" s="37">
        <f t="shared" si="282"/>
        <v>287</v>
      </c>
      <c r="JA105" s="37">
        <f t="shared" si="282"/>
        <v>287</v>
      </c>
      <c r="JB105" s="37">
        <f t="shared" si="282"/>
        <v>287</v>
      </c>
      <c r="JC105" s="37">
        <f t="shared" si="282"/>
        <v>287</v>
      </c>
      <c r="JD105" s="37">
        <f t="shared" si="282"/>
        <v>287</v>
      </c>
      <c r="JE105" s="37">
        <f t="shared" si="282"/>
        <v>287</v>
      </c>
      <c r="JF105" s="37">
        <f t="shared" si="282"/>
        <v>287</v>
      </c>
      <c r="JG105" s="37">
        <f t="shared" si="282"/>
        <v>287</v>
      </c>
      <c r="JH105" s="37">
        <f t="shared" si="282"/>
        <v>287</v>
      </c>
      <c r="JI105" s="37">
        <f t="shared" si="282"/>
        <v>287</v>
      </c>
      <c r="JJ105" s="37">
        <f t="shared" si="282"/>
        <v>287</v>
      </c>
      <c r="JK105" s="37">
        <f t="shared" si="282"/>
        <v>287</v>
      </c>
      <c r="JL105" s="37">
        <f t="shared" si="282"/>
        <v>287</v>
      </c>
      <c r="JM105" s="37">
        <f t="shared" si="282"/>
        <v>287</v>
      </c>
      <c r="JN105" s="37">
        <f t="shared" si="282"/>
        <v>287</v>
      </c>
      <c r="JO105" s="37">
        <f t="shared" ref="JO105:LZ105" si="283">+$I$105-JO$48</f>
        <v>287</v>
      </c>
      <c r="JP105" s="37">
        <f t="shared" si="283"/>
        <v>287</v>
      </c>
      <c r="JQ105" s="37">
        <f t="shared" si="283"/>
        <v>287</v>
      </c>
      <c r="JR105" s="37">
        <f t="shared" si="283"/>
        <v>287</v>
      </c>
      <c r="JS105" s="37">
        <f t="shared" si="283"/>
        <v>287</v>
      </c>
      <c r="JT105" s="37">
        <f t="shared" si="283"/>
        <v>287</v>
      </c>
      <c r="JU105" s="37">
        <f t="shared" si="283"/>
        <v>287</v>
      </c>
      <c r="JV105" s="37">
        <f t="shared" si="283"/>
        <v>287</v>
      </c>
      <c r="JW105" s="37">
        <f t="shared" si="283"/>
        <v>287</v>
      </c>
      <c r="JX105" s="37">
        <f t="shared" si="283"/>
        <v>287</v>
      </c>
      <c r="JY105" s="37">
        <f t="shared" si="283"/>
        <v>287</v>
      </c>
      <c r="JZ105" s="37">
        <f t="shared" si="283"/>
        <v>287</v>
      </c>
      <c r="KA105" s="37">
        <f t="shared" si="283"/>
        <v>287</v>
      </c>
      <c r="KB105" s="37">
        <f t="shared" si="283"/>
        <v>287</v>
      </c>
      <c r="KC105" s="37">
        <f t="shared" si="283"/>
        <v>287</v>
      </c>
      <c r="KD105" s="37">
        <f t="shared" si="283"/>
        <v>287</v>
      </c>
      <c r="KE105" s="37">
        <f t="shared" si="283"/>
        <v>287</v>
      </c>
      <c r="KF105" s="37">
        <f t="shared" si="283"/>
        <v>287</v>
      </c>
      <c r="KG105" s="37">
        <f t="shared" si="283"/>
        <v>287</v>
      </c>
      <c r="KH105" s="37">
        <f t="shared" si="283"/>
        <v>287</v>
      </c>
      <c r="KI105" s="37">
        <f t="shared" si="283"/>
        <v>287</v>
      </c>
      <c r="KJ105" s="37">
        <f t="shared" si="283"/>
        <v>287</v>
      </c>
      <c r="KK105" s="37">
        <f t="shared" si="283"/>
        <v>287</v>
      </c>
      <c r="KL105" s="37">
        <f t="shared" si="283"/>
        <v>287</v>
      </c>
      <c r="KM105" s="37">
        <f t="shared" si="283"/>
        <v>287</v>
      </c>
      <c r="KN105" s="37">
        <f t="shared" si="283"/>
        <v>287</v>
      </c>
      <c r="KO105" s="37">
        <f t="shared" si="283"/>
        <v>287</v>
      </c>
      <c r="KP105" s="37">
        <f t="shared" si="283"/>
        <v>287</v>
      </c>
      <c r="KQ105" s="37">
        <f t="shared" si="283"/>
        <v>287</v>
      </c>
      <c r="KR105" s="37">
        <f t="shared" si="283"/>
        <v>287</v>
      </c>
      <c r="KS105" s="37">
        <f t="shared" si="283"/>
        <v>287</v>
      </c>
      <c r="KT105" s="37">
        <f t="shared" si="283"/>
        <v>287</v>
      </c>
      <c r="KU105" s="37">
        <f t="shared" si="283"/>
        <v>287</v>
      </c>
      <c r="KV105" s="37">
        <f t="shared" si="283"/>
        <v>287</v>
      </c>
      <c r="KW105" s="37">
        <f t="shared" si="283"/>
        <v>287</v>
      </c>
      <c r="KX105" s="37">
        <f t="shared" si="283"/>
        <v>287</v>
      </c>
      <c r="KY105" s="37">
        <f t="shared" si="283"/>
        <v>287</v>
      </c>
      <c r="KZ105" s="37">
        <f t="shared" si="283"/>
        <v>287</v>
      </c>
      <c r="LA105" s="37">
        <f t="shared" si="283"/>
        <v>287</v>
      </c>
      <c r="LB105" s="37">
        <f t="shared" si="283"/>
        <v>287</v>
      </c>
      <c r="LC105" s="37">
        <f t="shared" si="283"/>
        <v>287</v>
      </c>
      <c r="LD105" s="37">
        <f t="shared" si="283"/>
        <v>287</v>
      </c>
      <c r="LE105" s="37">
        <f t="shared" si="283"/>
        <v>287</v>
      </c>
      <c r="LF105" s="37">
        <f t="shared" si="283"/>
        <v>287</v>
      </c>
      <c r="LG105" s="37">
        <f t="shared" si="283"/>
        <v>287</v>
      </c>
      <c r="LH105" s="37">
        <f t="shared" si="283"/>
        <v>287</v>
      </c>
      <c r="LI105" s="37">
        <f t="shared" si="283"/>
        <v>287</v>
      </c>
      <c r="LJ105" s="37">
        <f t="shared" si="283"/>
        <v>287</v>
      </c>
      <c r="LK105" s="37">
        <f t="shared" si="283"/>
        <v>287</v>
      </c>
      <c r="LL105" s="37">
        <f t="shared" si="283"/>
        <v>287</v>
      </c>
      <c r="LM105" s="37">
        <f t="shared" si="283"/>
        <v>287</v>
      </c>
      <c r="LN105" s="37">
        <f t="shared" si="283"/>
        <v>287</v>
      </c>
      <c r="LO105" s="37">
        <f t="shared" si="283"/>
        <v>287</v>
      </c>
      <c r="LP105" s="37">
        <f t="shared" si="283"/>
        <v>287</v>
      </c>
      <c r="LQ105" s="37">
        <f t="shared" si="283"/>
        <v>287</v>
      </c>
      <c r="LR105" s="37">
        <f t="shared" si="283"/>
        <v>287</v>
      </c>
      <c r="LS105" s="37">
        <f t="shared" si="283"/>
        <v>287</v>
      </c>
      <c r="LT105" s="37">
        <f t="shared" si="283"/>
        <v>287</v>
      </c>
      <c r="LU105" s="37">
        <f t="shared" si="283"/>
        <v>287</v>
      </c>
      <c r="LV105" s="37">
        <f t="shared" si="283"/>
        <v>287</v>
      </c>
      <c r="LW105" s="37">
        <f t="shared" si="283"/>
        <v>287</v>
      </c>
      <c r="LX105" s="37">
        <f t="shared" si="283"/>
        <v>287</v>
      </c>
      <c r="LY105" s="37">
        <f t="shared" si="283"/>
        <v>287</v>
      </c>
      <c r="LZ105" s="37">
        <f t="shared" si="283"/>
        <v>287</v>
      </c>
      <c r="MA105" s="37">
        <f t="shared" ref="MA105:NT105" si="284">+$I$105-MA$48</f>
        <v>287</v>
      </c>
      <c r="MB105" s="37">
        <f t="shared" si="284"/>
        <v>287</v>
      </c>
      <c r="MC105" s="37">
        <f t="shared" si="284"/>
        <v>287</v>
      </c>
      <c r="MD105" s="37">
        <f t="shared" si="284"/>
        <v>287</v>
      </c>
      <c r="ME105" s="37">
        <f t="shared" si="284"/>
        <v>287</v>
      </c>
      <c r="MF105" s="37">
        <f t="shared" si="284"/>
        <v>287</v>
      </c>
      <c r="MG105" s="37">
        <f t="shared" si="284"/>
        <v>287</v>
      </c>
      <c r="MH105" s="37">
        <f t="shared" si="284"/>
        <v>287</v>
      </c>
      <c r="MI105" s="37">
        <f t="shared" si="284"/>
        <v>287</v>
      </c>
      <c r="MJ105" s="37">
        <f t="shared" si="284"/>
        <v>287</v>
      </c>
      <c r="MK105" s="37">
        <f t="shared" si="284"/>
        <v>287</v>
      </c>
      <c r="ML105" s="37">
        <f t="shared" si="284"/>
        <v>287</v>
      </c>
      <c r="MM105" s="37">
        <f t="shared" si="284"/>
        <v>287</v>
      </c>
      <c r="MN105" s="37">
        <f t="shared" si="284"/>
        <v>287</v>
      </c>
      <c r="MO105" s="37">
        <f t="shared" si="284"/>
        <v>287</v>
      </c>
      <c r="MP105" s="37">
        <f t="shared" si="284"/>
        <v>287</v>
      </c>
      <c r="MQ105" s="37">
        <f t="shared" si="284"/>
        <v>287</v>
      </c>
      <c r="MR105" s="37">
        <f t="shared" si="284"/>
        <v>287</v>
      </c>
      <c r="MS105" s="37">
        <f t="shared" si="284"/>
        <v>287</v>
      </c>
      <c r="MT105" s="37">
        <f t="shared" si="284"/>
        <v>287</v>
      </c>
      <c r="MU105" s="37">
        <f t="shared" si="284"/>
        <v>287</v>
      </c>
      <c r="MV105" s="37">
        <f t="shared" si="284"/>
        <v>287</v>
      </c>
      <c r="MW105" s="37">
        <f t="shared" si="284"/>
        <v>287</v>
      </c>
      <c r="MX105" s="37">
        <f t="shared" si="284"/>
        <v>287</v>
      </c>
      <c r="MY105" s="37">
        <f t="shared" si="284"/>
        <v>287</v>
      </c>
      <c r="MZ105" s="37">
        <f t="shared" si="284"/>
        <v>287</v>
      </c>
      <c r="NA105" s="37">
        <f t="shared" si="284"/>
        <v>287</v>
      </c>
      <c r="NB105" s="37">
        <f t="shared" si="284"/>
        <v>287</v>
      </c>
      <c r="NC105" s="37">
        <f t="shared" si="284"/>
        <v>287</v>
      </c>
      <c r="ND105" s="37">
        <f t="shared" si="284"/>
        <v>287</v>
      </c>
      <c r="NE105" s="37">
        <f t="shared" si="284"/>
        <v>287</v>
      </c>
      <c r="NF105" s="37">
        <f t="shared" si="284"/>
        <v>287</v>
      </c>
      <c r="NG105" s="37">
        <f t="shared" si="284"/>
        <v>287</v>
      </c>
      <c r="NH105" s="37">
        <f t="shared" si="284"/>
        <v>287</v>
      </c>
      <c r="NI105" s="37">
        <f t="shared" si="284"/>
        <v>287</v>
      </c>
      <c r="NJ105" s="37">
        <f t="shared" si="284"/>
        <v>287</v>
      </c>
      <c r="NK105" s="37">
        <f t="shared" si="284"/>
        <v>287</v>
      </c>
      <c r="NL105" s="37">
        <f t="shared" si="284"/>
        <v>287</v>
      </c>
      <c r="NM105" s="37">
        <f t="shared" si="284"/>
        <v>287</v>
      </c>
      <c r="NN105" s="37">
        <f t="shared" si="284"/>
        <v>287</v>
      </c>
      <c r="NO105" s="37">
        <f t="shared" si="284"/>
        <v>287</v>
      </c>
      <c r="NP105" s="37">
        <f t="shared" si="284"/>
        <v>287</v>
      </c>
      <c r="NQ105" s="37">
        <f t="shared" si="284"/>
        <v>287</v>
      </c>
      <c r="NR105" s="37">
        <f t="shared" si="284"/>
        <v>287</v>
      </c>
      <c r="NS105" s="37">
        <f t="shared" si="284"/>
        <v>287</v>
      </c>
      <c r="NT105" s="38">
        <f t="shared" si="284"/>
        <v>287</v>
      </c>
    </row>
    <row r="106" spans="1:384" x14ac:dyDescent="0.6">
      <c r="A106" s="141" t="s">
        <v>71</v>
      </c>
      <c r="B106" s="301"/>
      <c r="C106" s="322"/>
      <c r="D106" s="299"/>
      <c r="E106" s="47">
        <v>28</v>
      </c>
      <c r="F106" s="276"/>
      <c r="G106" s="47" t="s">
        <v>53</v>
      </c>
      <c r="H106" s="46">
        <v>626</v>
      </c>
      <c r="I106" s="6">
        <f t="shared" ref="I106" si="285">SUM(J106:Q106)</f>
        <v>280</v>
      </c>
      <c r="J106" s="12">
        <v>90</v>
      </c>
      <c r="K106" s="4">
        <v>90</v>
      </c>
      <c r="L106" s="4">
        <v>100</v>
      </c>
      <c r="M106" s="4">
        <v>0</v>
      </c>
      <c r="N106" s="4">
        <v>0</v>
      </c>
      <c r="O106" s="4">
        <v>0</v>
      </c>
      <c r="P106" s="33">
        <v>0</v>
      </c>
      <c r="Q106" s="34">
        <v>0</v>
      </c>
      <c r="R106" s="7"/>
      <c r="S106" s="36">
        <f t="shared" ref="S106:CD106" si="286">+$I$106-S$49</f>
        <v>83</v>
      </c>
      <c r="T106" s="37">
        <f t="shared" si="286"/>
        <v>83</v>
      </c>
      <c r="U106" s="37">
        <f t="shared" si="286"/>
        <v>86</v>
      </c>
      <c r="V106" s="37">
        <f t="shared" si="286"/>
        <v>85</v>
      </c>
      <c r="W106" s="37">
        <f t="shared" si="286"/>
        <v>84</v>
      </c>
      <c r="X106" s="37">
        <f t="shared" si="286"/>
        <v>87</v>
      </c>
      <c r="Y106" s="37">
        <f t="shared" si="286"/>
        <v>87</v>
      </c>
      <c r="Z106" s="37">
        <f t="shared" si="286"/>
        <v>87</v>
      </c>
      <c r="AA106" s="37">
        <f t="shared" si="286"/>
        <v>80</v>
      </c>
      <c r="AB106" s="37">
        <f t="shared" si="286"/>
        <v>89</v>
      </c>
      <c r="AC106" s="37">
        <f t="shared" si="286"/>
        <v>90</v>
      </c>
      <c r="AD106" s="37">
        <f t="shared" si="286"/>
        <v>90</v>
      </c>
      <c r="AE106" s="37">
        <f t="shared" si="286"/>
        <v>87</v>
      </c>
      <c r="AF106" s="37">
        <f t="shared" si="286"/>
        <v>88</v>
      </c>
      <c r="AG106" s="37">
        <f t="shared" si="286"/>
        <v>88</v>
      </c>
      <c r="AH106" s="37">
        <f t="shared" si="286"/>
        <v>46</v>
      </c>
      <c r="AI106" s="37">
        <f t="shared" si="286"/>
        <v>43</v>
      </c>
      <c r="AJ106" s="37">
        <f t="shared" si="286"/>
        <v>43</v>
      </c>
      <c r="AK106" s="37">
        <f t="shared" si="286"/>
        <v>40</v>
      </c>
      <c r="AL106" s="37">
        <f t="shared" si="286"/>
        <v>39</v>
      </c>
      <c r="AM106" s="37">
        <f t="shared" si="286"/>
        <v>40</v>
      </c>
      <c r="AN106" s="37">
        <f t="shared" si="286"/>
        <v>40</v>
      </c>
      <c r="AO106" s="37">
        <f t="shared" si="286"/>
        <v>40</v>
      </c>
      <c r="AP106" s="37">
        <f t="shared" si="286"/>
        <v>40</v>
      </c>
      <c r="AQ106" s="37">
        <f t="shared" si="286"/>
        <v>39</v>
      </c>
      <c r="AR106" s="37">
        <f t="shared" si="286"/>
        <v>39</v>
      </c>
      <c r="AS106" s="37">
        <f t="shared" si="286"/>
        <v>41</v>
      </c>
      <c r="AT106" s="37">
        <f t="shared" si="286"/>
        <v>44</v>
      </c>
      <c r="AU106" s="37">
        <f t="shared" si="286"/>
        <v>44</v>
      </c>
      <c r="AV106" s="37">
        <f t="shared" si="286"/>
        <v>52</v>
      </c>
      <c r="AW106" s="37">
        <f t="shared" si="286"/>
        <v>38</v>
      </c>
      <c r="AX106" s="37">
        <f t="shared" si="286"/>
        <v>38</v>
      </c>
      <c r="AY106" s="37">
        <f t="shared" si="286"/>
        <v>38</v>
      </c>
      <c r="AZ106" s="37">
        <f t="shared" si="286"/>
        <v>40</v>
      </c>
      <c r="BA106" s="37">
        <f t="shared" si="286"/>
        <v>42</v>
      </c>
      <c r="BB106" s="37">
        <f t="shared" si="286"/>
        <v>42</v>
      </c>
      <c r="BC106" s="37">
        <f t="shared" si="286"/>
        <v>41</v>
      </c>
      <c r="BD106" s="37">
        <f t="shared" si="286"/>
        <v>35</v>
      </c>
      <c r="BE106" s="37">
        <f t="shared" si="286"/>
        <v>38</v>
      </c>
      <c r="BF106" s="37">
        <f t="shared" si="286"/>
        <v>39</v>
      </c>
      <c r="BG106" s="37">
        <f t="shared" si="286"/>
        <v>45</v>
      </c>
      <c r="BH106" s="37">
        <f t="shared" si="286"/>
        <v>45</v>
      </c>
      <c r="BI106" s="37">
        <f t="shared" si="286"/>
        <v>45</v>
      </c>
      <c r="BJ106" s="37">
        <f t="shared" si="286"/>
        <v>48</v>
      </c>
      <c r="BK106" s="37">
        <f t="shared" si="286"/>
        <v>45</v>
      </c>
      <c r="BL106" s="37">
        <f t="shared" si="286"/>
        <v>41</v>
      </c>
      <c r="BM106" s="37">
        <f t="shared" si="286"/>
        <v>19</v>
      </c>
      <c r="BN106" s="37">
        <f t="shared" si="286"/>
        <v>21</v>
      </c>
      <c r="BO106" s="37">
        <f t="shared" si="286"/>
        <v>22</v>
      </c>
      <c r="BP106" s="37">
        <f t="shared" si="286"/>
        <v>22</v>
      </c>
      <c r="BQ106" s="37">
        <f t="shared" si="286"/>
        <v>22</v>
      </c>
      <c r="BR106" s="37">
        <f t="shared" si="286"/>
        <v>21</v>
      </c>
      <c r="BS106" s="37">
        <f t="shared" si="286"/>
        <v>23</v>
      </c>
      <c r="BT106" s="37">
        <f t="shared" si="286"/>
        <v>33</v>
      </c>
      <c r="BU106" s="37">
        <f t="shared" si="286"/>
        <v>30</v>
      </c>
      <c r="BV106" s="37">
        <f t="shared" si="286"/>
        <v>34</v>
      </c>
      <c r="BW106" s="37">
        <f t="shared" si="286"/>
        <v>34</v>
      </c>
      <c r="BX106" s="37">
        <f t="shared" si="286"/>
        <v>22</v>
      </c>
      <c r="BY106" s="37">
        <f t="shared" si="286"/>
        <v>18</v>
      </c>
      <c r="BZ106" s="37">
        <f t="shared" si="286"/>
        <v>24</v>
      </c>
      <c r="CA106" s="37">
        <f t="shared" si="286"/>
        <v>24</v>
      </c>
      <c r="CB106" s="37">
        <f t="shared" si="286"/>
        <v>23</v>
      </c>
      <c r="CC106" s="37">
        <f t="shared" si="286"/>
        <v>23</v>
      </c>
      <c r="CD106" s="37">
        <f t="shared" si="286"/>
        <v>23</v>
      </c>
      <c r="CE106" s="37">
        <f t="shared" ref="CE106:EP106" si="287">+$I$106-CE$49</f>
        <v>21</v>
      </c>
      <c r="CF106" s="37">
        <f t="shared" si="287"/>
        <v>18</v>
      </c>
      <c r="CG106" s="37">
        <f t="shared" si="287"/>
        <v>20</v>
      </c>
      <c r="CH106" s="37">
        <f t="shared" si="287"/>
        <v>13</v>
      </c>
      <c r="CI106" s="37">
        <f t="shared" si="287"/>
        <v>14</v>
      </c>
      <c r="CJ106" s="37">
        <f t="shared" si="287"/>
        <v>14</v>
      </c>
      <c r="CK106" s="37">
        <f t="shared" si="287"/>
        <v>14</v>
      </c>
      <c r="CL106" s="37">
        <f t="shared" si="287"/>
        <v>19</v>
      </c>
      <c r="CM106" s="37">
        <f t="shared" si="287"/>
        <v>20</v>
      </c>
      <c r="CN106" s="37">
        <f t="shared" si="287"/>
        <v>26</v>
      </c>
      <c r="CO106" s="37">
        <f t="shared" si="287"/>
        <v>21</v>
      </c>
      <c r="CP106" s="37">
        <f t="shared" si="287"/>
        <v>23</v>
      </c>
      <c r="CQ106" s="37">
        <f t="shared" si="287"/>
        <v>21</v>
      </c>
      <c r="CR106" s="37">
        <f t="shared" si="287"/>
        <v>21</v>
      </c>
      <c r="CS106" s="37">
        <f t="shared" si="287"/>
        <v>19</v>
      </c>
      <c r="CT106" s="37">
        <f t="shared" si="287"/>
        <v>20</v>
      </c>
      <c r="CU106" s="37">
        <f t="shared" si="287"/>
        <v>22</v>
      </c>
      <c r="CV106" s="37">
        <f t="shared" si="287"/>
        <v>22</v>
      </c>
      <c r="CW106" s="37">
        <f t="shared" si="287"/>
        <v>23</v>
      </c>
      <c r="CX106" s="37">
        <f t="shared" si="287"/>
        <v>24</v>
      </c>
      <c r="CY106" s="37">
        <f t="shared" si="287"/>
        <v>24</v>
      </c>
      <c r="CZ106" s="37">
        <f t="shared" si="287"/>
        <v>24</v>
      </c>
      <c r="DA106" s="37">
        <f t="shared" si="287"/>
        <v>25</v>
      </c>
      <c r="DB106" s="37">
        <f t="shared" si="287"/>
        <v>27</v>
      </c>
      <c r="DC106" s="37">
        <f t="shared" si="287"/>
        <v>26</v>
      </c>
      <c r="DD106" s="37">
        <f t="shared" si="287"/>
        <v>27</v>
      </c>
      <c r="DE106" s="37">
        <f t="shared" si="287"/>
        <v>36</v>
      </c>
      <c r="DF106" s="37">
        <f t="shared" si="287"/>
        <v>36</v>
      </c>
      <c r="DG106" s="37">
        <f t="shared" si="287"/>
        <v>27</v>
      </c>
      <c r="DH106" s="37">
        <f t="shared" si="287"/>
        <v>26</v>
      </c>
      <c r="DI106" s="37">
        <f t="shared" si="287"/>
        <v>28</v>
      </c>
      <c r="DJ106" s="37">
        <f t="shared" si="287"/>
        <v>24</v>
      </c>
      <c r="DK106" s="37">
        <f t="shared" si="287"/>
        <v>28</v>
      </c>
      <c r="DL106" s="37">
        <f t="shared" si="287"/>
        <v>29</v>
      </c>
      <c r="DM106" s="37">
        <f t="shared" si="287"/>
        <v>29</v>
      </c>
      <c r="DN106" s="37">
        <f t="shared" si="287"/>
        <v>29</v>
      </c>
      <c r="DO106" s="37">
        <f t="shared" si="287"/>
        <v>29</v>
      </c>
      <c r="DP106" s="37">
        <f t="shared" si="287"/>
        <v>32</v>
      </c>
      <c r="DQ106" s="37">
        <f t="shared" si="287"/>
        <v>26</v>
      </c>
      <c r="DR106" s="37">
        <f t="shared" si="287"/>
        <v>31</v>
      </c>
      <c r="DS106" s="37">
        <f t="shared" si="287"/>
        <v>37</v>
      </c>
      <c r="DT106" s="37">
        <f t="shared" si="287"/>
        <v>37</v>
      </c>
      <c r="DU106" s="37">
        <f t="shared" si="287"/>
        <v>38</v>
      </c>
      <c r="DV106" s="37">
        <f t="shared" si="287"/>
        <v>39</v>
      </c>
      <c r="DW106" s="37">
        <f t="shared" si="287"/>
        <v>39</v>
      </c>
      <c r="DX106" s="37">
        <f t="shared" si="287"/>
        <v>39</v>
      </c>
      <c r="DY106" s="37">
        <f t="shared" si="287"/>
        <v>44</v>
      </c>
      <c r="DZ106" s="37">
        <f t="shared" si="287"/>
        <v>53</v>
      </c>
      <c r="EA106" s="37">
        <f t="shared" si="287"/>
        <v>53</v>
      </c>
      <c r="EB106" s="37">
        <f t="shared" si="287"/>
        <v>58</v>
      </c>
      <c r="EC106" s="37">
        <f t="shared" si="287"/>
        <v>56</v>
      </c>
      <c r="ED106" s="248">
        <f t="shared" si="287"/>
        <v>56</v>
      </c>
      <c r="EE106" s="37">
        <f t="shared" si="287"/>
        <v>55</v>
      </c>
      <c r="EF106" s="37">
        <f t="shared" si="287"/>
        <v>56</v>
      </c>
      <c r="EG106" s="37">
        <f t="shared" si="287"/>
        <v>61</v>
      </c>
      <c r="EH106" s="37">
        <f t="shared" si="287"/>
        <v>61</v>
      </c>
      <c r="EI106" s="37">
        <f t="shared" si="287"/>
        <v>60</v>
      </c>
      <c r="EJ106" s="37">
        <f t="shared" si="287"/>
        <v>60</v>
      </c>
      <c r="EK106" s="37">
        <f t="shared" si="287"/>
        <v>67</v>
      </c>
      <c r="EL106" s="37">
        <f t="shared" si="287"/>
        <v>76</v>
      </c>
      <c r="EM106" s="37">
        <f t="shared" si="287"/>
        <v>85</v>
      </c>
      <c r="EN106" s="37">
        <f t="shared" si="287"/>
        <v>89</v>
      </c>
      <c r="EO106" s="37">
        <f t="shared" si="287"/>
        <v>89</v>
      </c>
      <c r="EP106" s="37">
        <f t="shared" si="287"/>
        <v>101</v>
      </c>
      <c r="EQ106" s="37">
        <f t="shared" ref="EQ106:HB106" si="288">+$I$106-EQ$49</f>
        <v>106</v>
      </c>
      <c r="ER106" s="37">
        <f t="shared" si="288"/>
        <v>136</v>
      </c>
      <c r="ES106" s="37">
        <f t="shared" si="288"/>
        <v>88</v>
      </c>
      <c r="ET106" s="37">
        <f t="shared" si="288"/>
        <v>93</v>
      </c>
      <c r="EU106" s="37">
        <f t="shared" si="288"/>
        <v>103</v>
      </c>
      <c r="EV106" s="37">
        <f t="shared" si="288"/>
        <v>103</v>
      </c>
      <c r="EW106" s="37">
        <f t="shared" si="288"/>
        <v>84</v>
      </c>
      <c r="EX106" s="37">
        <f t="shared" si="288"/>
        <v>80</v>
      </c>
      <c r="EY106" s="37">
        <f t="shared" si="288"/>
        <v>81</v>
      </c>
      <c r="EZ106" s="37">
        <f t="shared" si="288"/>
        <v>87</v>
      </c>
      <c r="FA106" s="37">
        <f t="shared" si="288"/>
        <v>87</v>
      </c>
      <c r="FB106" s="37">
        <f t="shared" si="288"/>
        <v>85</v>
      </c>
      <c r="FC106" s="37">
        <f t="shared" si="288"/>
        <v>85</v>
      </c>
      <c r="FD106" s="37">
        <f t="shared" si="288"/>
        <v>87</v>
      </c>
      <c r="FE106" s="37">
        <f t="shared" si="288"/>
        <v>80</v>
      </c>
      <c r="FF106" s="37">
        <f t="shared" si="288"/>
        <v>85</v>
      </c>
      <c r="FG106" s="37">
        <f t="shared" si="288"/>
        <v>79</v>
      </c>
      <c r="FH106" s="37">
        <f t="shared" si="288"/>
        <v>71</v>
      </c>
      <c r="FI106" s="37">
        <f t="shared" si="288"/>
        <v>73</v>
      </c>
      <c r="FJ106" s="37">
        <f t="shared" si="288"/>
        <v>73</v>
      </c>
      <c r="FK106" s="37">
        <f t="shared" si="288"/>
        <v>68</v>
      </c>
      <c r="FL106" s="37">
        <f t="shared" si="288"/>
        <v>73</v>
      </c>
      <c r="FM106" s="37">
        <f t="shared" si="288"/>
        <v>72</v>
      </c>
      <c r="FN106" s="37">
        <f t="shared" si="288"/>
        <v>76</v>
      </c>
      <c r="FO106" s="37">
        <f t="shared" si="288"/>
        <v>77</v>
      </c>
      <c r="FP106" s="37">
        <f t="shared" si="288"/>
        <v>85</v>
      </c>
      <c r="FQ106" s="37">
        <f t="shared" si="288"/>
        <v>85</v>
      </c>
      <c r="FR106" s="37">
        <f t="shared" si="288"/>
        <v>92</v>
      </c>
      <c r="FS106" s="37">
        <f t="shared" si="288"/>
        <v>91</v>
      </c>
      <c r="FT106" s="37">
        <f t="shared" si="288"/>
        <v>96</v>
      </c>
      <c r="FU106" s="37">
        <f t="shared" si="288"/>
        <v>101</v>
      </c>
      <c r="FV106" s="37">
        <f t="shared" si="288"/>
        <v>111</v>
      </c>
      <c r="FW106" s="37">
        <f t="shared" si="288"/>
        <v>130</v>
      </c>
      <c r="FX106" s="37">
        <f t="shared" si="288"/>
        <v>130</v>
      </c>
      <c r="FY106" s="37">
        <f t="shared" si="288"/>
        <v>129</v>
      </c>
      <c r="FZ106" s="37">
        <f t="shared" si="288"/>
        <v>81</v>
      </c>
      <c r="GA106" s="37">
        <f t="shared" si="288"/>
        <v>83</v>
      </c>
      <c r="GB106" s="37">
        <f t="shared" si="288"/>
        <v>82</v>
      </c>
      <c r="GC106" s="37">
        <f t="shared" si="288"/>
        <v>87</v>
      </c>
      <c r="GD106" s="37">
        <f t="shared" si="288"/>
        <v>95</v>
      </c>
      <c r="GE106" s="37">
        <f t="shared" si="288"/>
        <v>95</v>
      </c>
      <c r="GF106" s="37">
        <f t="shared" si="288"/>
        <v>98</v>
      </c>
      <c r="GG106" s="37">
        <f t="shared" si="288"/>
        <v>98</v>
      </c>
      <c r="GH106" s="37">
        <f t="shared" si="288"/>
        <v>102</v>
      </c>
      <c r="GI106" s="37">
        <f t="shared" si="288"/>
        <v>102</v>
      </c>
      <c r="GJ106" s="37">
        <f t="shared" si="288"/>
        <v>105</v>
      </c>
      <c r="GK106" s="37">
        <f t="shared" si="288"/>
        <v>107</v>
      </c>
      <c r="GL106" s="37">
        <f t="shared" si="288"/>
        <v>107</v>
      </c>
      <c r="GM106" s="37">
        <f t="shared" si="288"/>
        <v>108</v>
      </c>
      <c r="GN106" s="37">
        <f t="shared" si="288"/>
        <v>109</v>
      </c>
      <c r="GO106" s="37">
        <f t="shared" si="288"/>
        <v>110</v>
      </c>
      <c r="GP106" s="37">
        <f t="shared" si="288"/>
        <v>124</v>
      </c>
      <c r="GQ106" s="37">
        <f t="shared" si="288"/>
        <v>126</v>
      </c>
      <c r="GR106" s="37">
        <f t="shared" si="288"/>
        <v>126</v>
      </c>
      <c r="GS106" s="37">
        <f t="shared" si="288"/>
        <v>126</v>
      </c>
      <c r="GT106" s="37">
        <f t="shared" si="288"/>
        <v>22</v>
      </c>
      <c r="GU106" s="37">
        <f t="shared" si="288"/>
        <v>22</v>
      </c>
      <c r="GV106" s="37">
        <f t="shared" si="288"/>
        <v>23</v>
      </c>
      <c r="GW106" s="37">
        <f t="shared" si="288"/>
        <v>24</v>
      </c>
      <c r="GX106" s="37">
        <f t="shared" si="288"/>
        <v>23</v>
      </c>
      <c r="GY106" s="37">
        <f t="shared" si="288"/>
        <v>24</v>
      </c>
      <c r="GZ106" s="37">
        <f t="shared" si="288"/>
        <v>24</v>
      </c>
      <c r="HA106" s="37">
        <f t="shared" si="288"/>
        <v>25</v>
      </c>
      <c r="HB106" s="37">
        <f t="shared" si="288"/>
        <v>25</v>
      </c>
      <c r="HC106" s="37">
        <f t="shared" ref="HC106:JN106" si="289">+$I$106-HC$49</f>
        <v>26</v>
      </c>
      <c r="HD106" s="37">
        <f t="shared" si="289"/>
        <v>25</v>
      </c>
      <c r="HE106" s="37">
        <f t="shared" si="289"/>
        <v>30</v>
      </c>
      <c r="HF106" s="37">
        <f t="shared" si="289"/>
        <v>32</v>
      </c>
      <c r="HG106" s="37">
        <f t="shared" si="289"/>
        <v>32</v>
      </c>
      <c r="HH106" s="37">
        <f t="shared" si="289"/>
        <v>26</v>
      </c>
      <c r="HI106" s="37">
        <f t="shared" si="289"/>
        <v>21</v>
      </c>
      <c r="HJ106" s="37">
        <f t="shared" si="289"/>
        <v>55</v>
      </c>
      <c r="HK106" s="37">
        <f t="shared" si="289"/>
        <v>56</v>
      </c>
      <c r="HL106" s="37">
        <f t="shared" si="289"/>
        <v>59</v>
      </c>
      <c r="HM106" s="37">
        <f t="shared" si="289"/>
        <v>59</v>
      </c>
      <c r="HN106" s="37">
        <f t="shared" si="289"/>
        <v>59</v>
      </c>
      <c r="HO106" s="37">
        <f t="shared" si="289"/>
        <v>56</v>
      </c>
      <c r="HP106" s="37">
        <f t="shared" si="289"/>
        <v>56</v>
      </c>
      <c r="HQ106" s="37">
        <f t="shared" si="289"/>
        <v>57</v>
      </c>
      <c r="HR106" s="37">
        <f t="shared" si="289"/>
        <v>12</v>
      </c>
      <c r="HS106" s="37">
        <f t="shared" si="289"/>
        <v>15</v>
      </c>
      <c r="HT106" s="37">
        <f t="shared" si="289"/>
        <v>16</v>
      </c>
      <c r="HU106" s="37">
        <f t="shared" si="289"/>
        <v>16</v>
      </c>
      <c r="HV106" s="37">
        <f t="shared" si="289"/>
        <v>17</v>
      </c>
      <c r="HW106" s="37">
        <f t="shared" si="289"/>
        <v>19</v>
      </c>
      <c r="HX106" s="37">
        <f t="shared" si="289"/>
        <v>19</v>
      </c>
      <c r="HY106" s="37">
        <f t="shared" si="289"/>
        <v>18</v>
      </c>
      <c r="HZ106" s="37">
        <f t="shared" si="289"/>
        <v>18</v>
      </c>
      <c r="IA106" s="37">
        <f t="shared" si="289"/>
        <v>18</v>
      </c>
      <c r="IB106" s="37">
        <f t="shared" si="289"/>
        <v>18</v>
      </c>
      <c r="IC106" s="37">
        <f t="shared" si="289"/>
        <v>15</v>
      </c>
      <c r="ID106" s="37">
        <f t="shared" si="289"/>
        <v>15</v>
      </c>
      <c r="IE106" s="37">
        <f t="shared" si="289"/>
        <v>17</v>
      </c>
      <c r="IF106" s="37">
        <f t="shared" si="289"/>
        <v>17</v>
      </c>
      <c r="IG106" s="37">
        <f t="shared" si="289"/>
        <v>19</v>
      </c>
      <c r="IH106" s="37">
        <f t="shared" si="289"/>
        <v>23</v>
      </c>
      <c r="II106" s="37">
        <f t="shared" si="289"/>
        <v>23</v>
      </c>
      <c r="IJ106" s="37">
        <f t="shared" si="289"/>
        <v>23</v>
      </c>
      <c r="IK106" s="37">
        <f t="shared" si="289"/>
        <v>28</v>
      </c>
      <c r="IL106" s="37">
        <f t="shared" si="289"/>
        <v>280</v>
      </c>
      <c r="IM106" s="37">
        <f t="shared" si="289"/>
        <v>280</v>
      </c>
      <c r="IN106" s="37">
        <f t="shared" si="289"/>
        <v>280</v>
      </c>
      <c r="IO106" s="37">
        <f t="shared" si="289"/>
        <v>280</v>
      </c>
      <c r="IP106" s="37">
        <f t="shared" si="289"/>
        <v>280</v>
      </c>
      <c r="IQ106" s="37">
        <f t="shared" si="289"/>
        <v>280</v>
      </c>
      <c r="IR106" s="37">
        <f t="shared" si="289"/>
        <v>280</v>
      </c>
      <c r="IS106" s="37">
        <f t="shared" si="289"/>
        <v>280</v>
      </c>
      <c r="IT106" s="37">
        <f t="shared" si="289"/>
        <v>280</v>
      </c>
      <c r="IU106" s="37">
        <f t="shared" si="289"/>
        <v>280</v>
      </c>
      <c r="IV106" s="37">
        <f t="shared" si="289"/>
        <v>280</v>
      </c>
      <c r="IW106" s="37">
        <f t="shared" si="289"/>
        <v>280</v>
      </c>
      <c r="IX106" s="37">
        <f t="shared" si="289"/>
        <v>280</v>
      </c>
      <c r="IY106" s="37">
        <f t="shared" si="289"/>
        <v>280</v>
      </c>
      <c r="IZ106" s="37">
        <f t="shared" si="289"/>
        <v>280</v>
      </c>
      <c r="JA106" s="37">
        <f t="shared" si="289"/>
        <v>280</v>
      </c>
      <c r="JB106" s="37">
        <f t="shared" si="289"/>
        <v>280</v>
      </c>
      <c r="JC106" s="37">
        <f t="shared" si="289"/>
        <v>280</v>
      </c>
      <c r="JD106" s="37">
        <f t="shared" si="289"/>
        <v>280</v>
      </c>
      <c r="JE106" s="37">
        <f t="shared" si="289"/>
        <v>280</v>
      </c>
      <c r="JF106" s="37">
        <f t="shared" si="289"/>
        <v>280</v>
      </c>
      <c r="JG106" s="37">
        <f t="shared" si="289"/>
        <v>280</v>
      </c>
      <c r="JH106" s="37">
        <f t="shared" si="289"/>
        <v>280</v>
      </c>
      <c r="JI106" s="37">
        <f t="shared" si="289"/>
        <v>280</v>
      </c>
      <c r="JJ106" s="37">
        <f t="shared" si="289"/>
        <v>280</v>
      </c>
      <c r="JK106" s="37">
        <f t="shared" si="289"/>
        <v>280</v>
      </c>
      <c r="JL106" s="37">
        <f t="shared" si="289"/>
        <v>280</v>
      </c>
      <c r="JM106" s="37">
        <f t="shared" si="289"/>
        <v>280</v>
      </c>
      <c r="JN106" s="37">
        <f t="shared" si="289"/>
        <v>280</v>
      </c>
      <c r="JO106" s="37">
        <f t="shared" ref="JO106:LZ106" si="290">+$I$106-JO$49</f>
        <v>280</v>
      </c>
      <c r="JP106" s="37">
        <f t="shared" si="290"/>
        <v>280</v>
      </c>
      <c r="JQ106" s="37">
        <f t="shared" si="290"/>
        <v>280</v>
      </c>
      <c r="JR106" s="37">
        <f t="shared" si="290"/>
        <v>280</v>
      </c>
      <c r="JS106" s="37">
        <f t="shared" si="290"/>
        <v>280</v>
      </c>
      <c r="JT106" s="37">
        <f t="shared" si="290"/>
        <v>280</v>
      </c>
      <c r="JU106" s="37">
        <f t="shared" si="290"/>
        <v>280</v>
      </c>
      <c r="JV106" s="37">
        <f t="shared" si="290"/>
        <v>280</v>
      </c>
      <c r="JW106" s="37">
        <f t="shared" si="290"/>
        <v>280</v>
      </c>
      <c r="JX106" s="37">
        <f t="shared" si="290"/>
        <v>280</v>
      </c>
      <c r="JY106" s="37">
        <f t="shared" si="290"/>
        <v>280</v>
      </c>
      <c r="JZ106" s="37">
        <f t="shared" si="290"/>
        <v>280</v>
      </c>
      <c r="KA106" s="37">
        <f t="shared" si="290"/>
        <v>280</v>
      </c>
      <c r="KB106" s="37">
        <f t="shared" si="290"/>
        <v>280</v>
      </c>
      <c r="KC106" s="37">
        <f t="shared" si="290"/>
        <v>280</v>
      </c>
      <c r="KD106" s="37">
        <f t="shared" si="290"/>
        <v>280</v>
      </c>
      <c r="KE106" s="37">
        <f t="shared" si="290"/>
        <v>280</v>
      </c>
      <c r="KF106" s="37">
        <f t="shared" si="290"/>
        <v>280</v>
      </c>
      <c r="KG106" s="37">
        <f t="shared" si="290"/>
        <v>280</v>
      </c>
      <c r="KH106" s="37">
        <f t="shared" si="290"/>
        <v>280</v>
      </c>
      <c r="KI106" s="37">
        <f t="shared" si="290"/>
        <v>280</v>
      </c>
      <c r="KJ106" s="37">
        <f t="shared" si="290"/>
        <v>280</v>
      </c>
      <c r="KK106" s="37">
        <f t="shared" si="290"/>
        <v>280</v>
      </c>
      <c r="KL106" s="37">
        <f t="shared" si="290"/>
        <v>280</v>
      </c>
      <c r="KM106" s="37">
        <f t="shared" si="290"/>
        <v>280</v>
      </c>
      <c r="KN106" s="37">
        <f t="shared" si="290"/>
        <v>280</v>
      </c>
      <c r="KO106" s="37">
        <f t="shared" si="290"/>
        <v>280</v>
      </c>
      <c r="KP106" s="37">
        <f t="shared" si="290"/>
        <v>280</v>
      </c>
      <c r="KQ106" s="37">
        <f t="shared" si="290"/>
        <v>280</v>
      </c>
      <c r="KR106" s="37">
        <f t="shared" si="290"/>
        <v>280</v>
      </c>
      <c r="KS106" s="37">
        <f t="shared" si="290"/>
        <v>280</v>
      </c>
      <c r="KT106" s="37">
        <f t="shared" si="290"/>
        <v>280</v>
      </c>
      <c r="KU106" s="37">
        <f t="shared" si="290"/>
        <v>280</v>
      </c>
      <c r="KV106" s="37">
        <f t="shared" si="290"/>
        <v>280</v>
      </c>
      <c r="KW106" s="37">
        <f t="shared" si="290"/>
        <v>280</v>
      </c>
      <c r="KX106" s="37">
        <f t="shared" si="290"/>
        <v>280</v>
      </c>
      <c r="KY106" s="37">
        <f t="shared" si="290"/>
        <v>280</v>
      </c>
      <c r="KZ106" s="37">
        <f t="shared" si="290"/>
        <v>280</v>
      </c>
      <c r="LA106" s="37">
        <f t="shared" si="290"/>
        <v>280</v>
      </c>
      <c r="LB106" s="37">
        <f t="shared" si="290"/>
        <v>280</v>
      </c>
      <c r="LC106" s="37">
        <f t="shared" si="290"/>
        <v>280</v>
      </c>
      <c r="LD106" s="37">
        <f t="shared" si="290"/>
        <v>280</v>
      </c>
      <c r="LE106" s="37">
        <f t="shared" si="290"/>
        <v>280</v>
      </c>
      <c r="LF106" s="37">
        <f t="shared" si="290"/>
        <v>280</v>
      </c>
      <c r="LG106" s="37">
        <f t="shared" si="290"/>
        <v>280</v>
      </c>
      <c r="LH106" s="37">
        <f t="shared" si="290"/>
        <v>280</v>
      </c>
      <c r="LI106" s="37">
        <f t="shared" si="290"/>
        <v>280</v>
      </c>
      <c r="LJ106" s="37">
        <f t="shared" si="290"/>
        <v>280</v>
      </c>
      <c r="LK106" s="37">
        <f t="shared" si="290"/>
        <v>280</v>
      </c>
      <c r="LL106" s="37">
        <f t="shared" si="290"/>
        <v>280</v>
      </c>
      <c r="LM106" s="37">
        <f t="shared" si="290"/>
        <v>280</v>
      </c>
      <c r="LN106" s="37">
        <f t="shared" si="290"/>
        <v>280</v>
      </c>
      <c r="LO106" s="37">
        <f t="shared" si="290"/>
        <v>280</v>
      </c>
      <c r="LP106" s="37">
        <f t="shared" si="290"/>
        <v>280</v>
      </c>
      <c r="LQ106" s="37">
        <f t="shared" si="290"/>
        <v>280</v>
      </c>
      <c r="LR106" s="37">
        <f t="shared" si="290"/>
        <v>280</v>
      </c>
      <c r="LS106" s="37">
        <f t="shared" si="290"/>
        <v>280</v>
      </c>
      <c r="LT106" s="37">
        <f t="shared" si="290"/>
        <v>280</v>
      </c>
      <c r="LU106" s="37">
        <f t="shared" si="290"/>
        <v>280</v>
      </c>
      <c r="LV106" s="37">
        <f t="shared" si="290"/>
        <v>280</v>
      </c>
      <c r="LW106" s="37">
        <f t="shared" si="290"/>
        <v>280</v>
      </c>
      <c r="LX106" s="37">
        <f t="shared" si="290"/>
        <v>280</v>
      </c>
      <c r="LY106" s="37">
        <f t="shared" si="290"/>
        <v>280</v>
      </c>
      <c r="LZ106" s="37">
        <f t="shared" si="290"/>
        <v>280</v>
      </c>
      <c r="MA106" s="37">
        <f t="shared" ref="MA106:NT106" si="291">+$I$106-MA$49</f>
        <v>280</v>
      </c>
      <c r="MB106" s="37">
        <f t="shared" si="291"/>
        <v>280</v>
      </c>
      <c r="MC106" s="37">
        <f t="shared" si="291"/>
        <v>280</v>
      </c>
      <c r="MD106" s="37">
        <f t="shared" si="291"/>
        <v>280</v>
      </c>
      <c r="ME106" s="37">
        <f t="shared" si="291"/>
        <v>280</v>
      </c>
      <c r="MF106" s="37">
        <f t="shared" si="291"/>
        <v>280</v>
      </c>
      <c r="MG106" s="37">
        <f t="shared" si="291"/>
        <v>280</v>
      </c>
      <c r="MH106" s="37">
        <f t="shared" si="291"/>
        <v>280</v>
      </c>
      <c r="MI106" s="37">
        <f t="shared" si="291"/>
        <v>280</v>
      </c>
      <c r="MJ106" s="37">
        <f t="shared" si="291"/>
        <v>280</v>
      </c>
      <c r="MK106" s="37">
        <f t="shared" si="291"/>
        <v>280</v>
      </c>
      <c r="ML106" s="37">
        <f t="shared" si="291"/>
        <v>280</v>
      </c>
      <c r="MM106" s="37">
        <f t="shared" si="291"/>
        <v>280</v>
      </c>
      <c r="MN106" s="37">
        <f t="shared" si="291"/>
        <v>280</v>
      </c>
      <c r="MO106" s="37">
        <f t="shared" si="291"/>
        <v>280</v>
      </c>
      <c r="MP106" s="37">
        <f t="shared" si="291"/>
        <v>280</v>
      </c>
      <c r="MQ106" s="37">
        <f t="shared" si="291"/>
        <v>280</v>
      </c>
      <c r="MR106" s="37">
        <f t="shared" si="291"/>
        <v>280</v>
      </c>
      <c r="MS106" s="37">
        <f t="shared" si="291"/>
        <v>280</v>
      </c>
      <c r="MT106" s="37">
        <f t="shared" si="291"/>
        <v>280</v>
      </c>
      <c r="MU106" s="37">
        <f t="shared" si="291"/>
        <v>280</v>
      </c>
      <c r="MV106" s="37">
        <f t="shared" si="291"/>
        <v>280</v>
      </c>
      <c r="MW106" s="37">
        <f t="shared" si="291"/>
        <v>280</v>
      </c>
      <c r="MX106" s="37">
        <f t="shared" si="291"/>
        <v>280</v>
      </c>
      <c r="MY106" s="37">
        <f t="shared" si="291"/>
        <v>280</v>
      </c>
      <c r="MZ106" s="37">
        <f t="shared" si="291"/>
        <v>280</v>
      </c>
      <c r="NA106" s="37">
        <f t="shared" si="291"/>
        <v>280</v>
      </c>
      <c r="NB106" s="37">
        <f t="shared" si="291"/>
        <v>280</v>
      </c>
      <c r="NC106" s="37">
        <f t="shared" si="291"/>
        <v>280</v>
      </c>
      <c r="ND106" s="37">
        <f t="shared" si="291"/>
        <v>280</v>
      </c>
      <c r="NE106" s="37">
        <f t="shared" si="291"/>
        <v>280</v>
      </c>
      <c r="NF106" s="37">
        <f t="shared" si="291"/>
        <v>280</v>
      </c>
      <c r="NG106" s="37">
        <f t="shared" si="291"/>
        <v>280</v>
      </c>
      <c r="NH106" s="37">
        <f t="shared" si="291"/>
        <v>280</v>
      </c>
      <c r="NI106" s="37">
        <f t="shared" si="291"/>
        <v>280</v>
      </c>
      <c r="NJ106" s="37">
        <f t="shared" si="291"/>
        <v>280</v>
      </c>
      <c r="NK106" s="37">
        <f t="shared" si="291"/>
        <v>280</v>
      </c>
      <c r="NL106" s="37">
        <f t="shared" si="291"/>
        <v>280</v>
      </c>
      <c r="NM106" s="37">
        <f t="shared" si="291"/>
        <v>280</v>
      </c>
      <c r="NN106" s="37">
        <f t="shared" si="291"/>
        <v>280</v>
      </c>
      <c r="NO106" s="37">
        <f t="shared" si="291"/>
        <v>280</v>
      </c>
      <c r="NP106" s="37">
        <f t="shared" si="291"/>
        <v>280</v>
      </c>
      <c r="NQ106" s="37">
        <f t="shared" si="291"/>
        <v>280</v>
      </c>
      <c r="NR106" s="37">
        <f t="shared" si="291"/>
        <v>280</v>
      </c>
      <c r="NS106" s="37">
        <f t="shared" si="291"/>
        <v>280</v>
      </c>
      <c r="NT106" s="38">
        <f t="shared" si="291"/>
        <v>280</v>
      </c>
    </row>
    <row r="107" spans="1:384" x14ac:dyDescent="0.6">
      <c r="A107" s="141" t="s">
        <v>71</v>
      </c>
      <c r="B107" s="301"/>
      <c r="C107" s="322"/>
      <c r="D107" s="300" t="s">
        <v>18</v>
      </c>
      <c r="E107" s="47">
        <v>23</v>
      </c>
      <c r="F107" s="276"/>
      <c r="G107" s="47">
        <v>27</v>
      </c>
      <c r="H107" s="46">
        <v>626</v>
      </c>
      <c r="I107" s="6">
        <f t="shared" ref="I107" si="292">SUM(J107:Q107)</f>
        <v>236</v>
      </c>
      <c r="J107" s="12">
        <v>32</v>
      </c>
      <c r="K107" s="4">
        <v>32</v>
      </c>
      <c r="L107" s="4">
        <v>172</v>
      </c>
      <c r="M107" s="4">
        <v>0</v>
      </c>
      <c r="N107" s="4">
        <v>0</v>
      </c>
      <c r="O107" s="4">
        <v>0</v>
      </c>
      <c r="P107" s="33">
        <v>0</v>
      </c>
      <c r="Q107" s="34">
        <v>0</v>
      </c>
      <c r="R107" s="7"/>
      <c r="S107" s="36">
        <f t="shared" ref="S107:CD107" si="293">+$I$107-S$50</f>
        <v>45</v>
      </c>
      <c r="T107" s="37">
        <f t="shared" si="293"/>
        <v>45</v>
      </c>
      <c r="U107" s="37">
        <f t="shared" si="293"/>
        <v>48</v>
      </c>
      <c r="V107" s="37">
        <f t="shared" si="293"/>
        <v>41</v>
      </c>
      <c r="W107" s="37">
        <f t="shared" si="293"/>
        <v>39</v>
      </c>
      <c r="X107" s="37">
        <f t="shared" si="293"/>
        <v>41</v>
      </c>
      <c r="Y107" s="37">
        <f t="shared" si="293"/>
        <v>43</v>
      </c>
      <c r="Z107" s="37">
        <f t="shared" si="293"/>
        <v>43</v>
      </c>
      <c r="AA107" s="37">
        <f t="shared" si="293"/>
        <v>29</v>
      </c>
      <c r="AB107" s="37">
        <f t="shared" si="293"/>
        <v>29</v>
      </c>
      <c r="AC107" s="37">
        <f t="shared" si="293"/>
        <v>27</v>
      </c>
      <c r="AD107" s="37">
        <f t="shared" si="293"/>
        <v>20</v>
      </c>
      <c r="AE107" s="37">
        <f t="shared" si="293"/>
        <v>28</v>
      </c>
      <c r="AF107" s="37">
        <f t="shared" si="293"/>
        <v>28</v>
      </c>
      <c r="AG107" s="37">
        <f t="shared" si="293"/>
        <v>28</v>
      </c>
      <c r="AH107" s="37">
        <f t="shared" si="293"/>
        <v>27</v>
      </c>
      <c r="AI107" s="37">
        <f t="shared" si="293"/>
        <v>26</v>
      </c>
      <c r="AJ107" s="37">
        <f t="shared" si="293"/>
        <v>26</v>
      </c>
      <c r="AK107" s="37">
        <f t="shared" si="293"/>
        <v>29</v>
      </c>
      <c r="AL107" s="37">
        <f t="shared" si="293"/>
        <v>32</v>
      </c>
      <c r="AM107" s="37">
        <f t="shared" si="293"/>
        <v>35</v>
      </c>
      <c r="AN107" s="37">
        <f t="shared" si="293"/>
        <v>35</v>
      </c>
      <c r="AO107" s="37">
        <f t="shared" si="293"/>
        <v>36</v>
      </c>
      <c r="AP107" s="37">
        <f t="shared" si="293"/>
        <v>36</v>
      </c>
      <c r="AQ107" s="37">
        <f t="shared" si="293"/>
        <v>41</v>
      </c>
      <c r="AR107" s="37">
        <f t="shared" si="293"/>
        <v>41</v>
      </c>
      <c r="AS107" s="37">
        <f t="shared" si="293"/>
        <v>35</v>
      </c>
      <c r="AT107" s="37">
        <f t="shared" si="293"/>
        <v>38</v>
      </c>
      <c r="AU107" s="37">
        <f t="shared" si="293"/>
        <v>38</v>
      </c>
      <c r="AV107" s="37">
        <f t="shared" si="293"/>
        <v>40</v>
      </c>
      <c r="AW107" s="37">
        <f t="shared" si="293"/>
        <v>36</v>
      </c>
      <c r="AX107" s="37">
        <f t="shared" si="293"/>
        <v>39</v>
      </c>
      <c r="AY107" s="37">
        <f t="shared" si="293"/>
        <v>40</v>
      </c>
      <c r="AZ107" s="37">
        <f t="shared" si="293"/>
        <v>39</v>
      </c>
      <c r="BA107" s="37">
        <f t="shared" si="293"/>
        <v>42</v>
      </c>
      <c r="BB107" s="37">
        <f t="shared" si="293"/>
        <v>42</v>
      </c>
      <c r="BC107" s="37">
        <f t="shared" si="293"/>
        <v>43</v>
      </c>
      <c r="BD107" s="37">
        <f t="shared" si="293"/>
        <v>20</v>
      </c>
      <c r="BE107" s="37">
        <f t="shared" si="293"/>
        <v>20</v>
      </c>
      <c r="BF107" s="37">
        <f t="shared" si="293"/>
        <v>24</v>
      </c>
      <c r="BG107" s="37">
        <f t="shared" si="293"/>
        <v>25</v>
      </c>
      <c r="BH107" s="37">
        <f t="shared" si="293"/>
        <v>25</v>
      </c>
      <c r="BI107" s="37">
        <f t="shared" si="293"/>
        <v>25</v>
      </c>
      <c r="BJ107" s="37">
        <f t="shared" si="293"/>
        <v>26</v>
      </c>
      <c r="BK107" s="37">
        <f t="shared" si="293"/>
        <v>38</v>
      </c>
      <c r="BL107" s="37">
        <f t="shared" si="293"/>
        <v>10</v>
      </c>
      <c r="BM107" s="37">
        <f t="shared" si="293"/>
        <v>6</v>
      </c>
      <c r="BN107" s="37">
        <f t="shared" si="293"/>
        <v>4</v>
      </c>
      <c r="BO107" s="37">
        <f t="shared" si="293"/>
        <v>5</v>
      </c>
      <c r="BP107" s="37">
        <f t="shared" si="293"/>
        <v>5</v>
      </c>
      <c r="BQ107" s="37">
        <f t="shared" si="293"/>
        <v>5</v>
      </c>
      <c r="BR107" s="37">
        <f t="shared" si="293"/>
        <v>3</v>
      </c>
      <c r="BS107" s="37">
        <f t="shared" si="293"/>
        <v>6</v>
      </c>
      <c r="BT107" s="37">
        <f t="shared" si="293"/>
        <v>3</v>
      </c>
      <c r="BU107" s="37">
        <f t="shared" si="293"/>
        <v>4</v>
      </c>
      <c r="BV107" s="37">
        <f t="shared" si="293"/>
        <v>5</v>
      </c>
      <c r="BW107" s="37">
        <f t="shared" si="293"/>
        <v>5</v>
      </c>
      <c r="BX107" s="37">
        <f t="shared" si="293"/>
        <v>8</v>
      </c>
      <c r="BY107" s="37">
        <f t="shared" si="293"/>
        <v>9</v>
      </c>
      <c r="BZ107" s="37">
        <f t="shared" si="293"/>
        <v>14</v>
      </c>
      <c r="CA107" s="37">
        <f t="shared" si="293"/>
        <v>14</v>
      </c>
      <c r="CB107" s="37">
        <f t="shared" si="293"/>
        <v>19</v>
      </c>
      <c r="CC107" s="37">
        <f t="shared" si="293"/>
        <v>22</v>
      </c>
      <c r="CD107" s="37">
        <f t="shared" si="293"/>
        <v>22</v>
      </c>
      <c r="CE107" s="37">
        <f t="shared" ref="CE107:EP107" si="294">+$I$107-CE$50</f>
        <v>12</v>
      </c>
      <c r="CF107" s="37">
        <f t="shared" si="294"/>
        <v>13</v>
      </c>
      <c r="CG107" s="37">
        <f t="shared" si="294"/>
        <v>13</v>
      </c>
      <c r="CH107" s="37">
        <f t="shared" si="294"/>
        <v>7</v>
      </c>
      <c r="CI107" s="37">
        <f t="shared" si="294"/>
        <v>8</v>
      </c>
      <c r="CJ107" s="37">
        <f t="shared" si="294"/>
        <v>8</v>
      </c>
      <c r="CK107" s="37">
        <f t="shared" si="294"/>
        <v>8</v>
      </c>
      <c r="CL107" s="37">
        <f t="shared" si="294"/>
        <v>14</v>
      </c>
      <c r="CM107" s="37">
        <f t="shared" si="294"/>
        <v>6</v>
      </c>
      <c r="CN107" s="37">
        <f t="shared" si="294"/>
        <v>6</v>
      </c>
      <c r="CO107" s="37">
        <f t="shared" si="294"/>
        <v>5</v>
      </c>
      <c r="CP107" s="37">
        <f t="shared" si="294"/>
        <v>4</v>
      </c>
      <c r="CQ107" s="37">
        <f t="shared" si="294"/>
        <v>8</v>
      </c>
      <c r="CR107" s="37">
        <f t="shared" si="294"/>
        <v>8</v>
      </c>
      <c r="CS107" s="37">
        <f t="shared" si="294"/>
        <v>16</v>
      </c>
      <c r="CT107" s="37">
        <f t="shared" si="294"/>
        <v>16</v>
      </c>
      <c r="CU107" s="37">
        <f t="shared" si="294"/>
        <v>6</v>
      </c>
      <c r="CV107" s="37">
        <f t="shared" si="294"/>
        <v>6</v>
      </c>
      <c r="CW107" s="37">
        <f t="shared" si="294"/>
        <v>7</v>
      </c>
      <c r="CX107" s="37">
        <f t="shared" si="294"/>
        <v>7</v>
      </c>
      <c r="CY107" s="37">
        <f t="shared" si="294"/>
        <v>7</v>
      </c>
      <c r="CZ107" s="37">
        <f t="shared" si="294"/>
        <v>8</v>
      </c>
      <c r="DA107" s="37">
        <f t="shared" si="294"/>
        <v>8</v>
      </c>
      <c r="DB107" s="37">
        <f t="shared" si="294"/>
        <v>5</v>
      </c>
      <c r="DC107" s="37">
        <f t="shared" si="294"/>
        <v>4</v>
      </c>
      <c r="DD107" s="37">
        <f t="shared" si="294"/>
        <v>10</v>
      </c>
      <c r="DE107" s="37">
        <f t="shared" si="294"/>
        <v>12</v>
      </c>
      <c r="DF107" s="37">
        <f t="shared" si="294"/>
        <v>12</v>
      </c>
      <c r="DG107" s="37">
        <f t="shared" si="294"/>
        <v>12</v>
      </c>
      <c r="DH107" s="37">
        <f t="shared" si="294"/>
        <v>7</v>
      </c>
      <c r="DI107" s="37">
        <f t="shared" si="294"/>
        <v>13</v>
      </c>
      <c r="DJ107" s="37">
        <f t="shared" si="294"/>
        <v>6</v>
      </c>
      <c r="DK107" s="37">
        <f t="shared" si="294"/>
        <v>9</v>
      </c>
      <c r="DL107" s="37">
        <f t="shared" si="294"/>
        <v>13</v>
      </c>
      <c r="DM107" s="37">
        <f t="shared" si="294"/>
        <v>13</v>
      </c>
      <c r="DN107" s="37">
        <f t="shared" si="294"/>
        <v>12</v>
      </c>
      <c r="DO107" s="37">
        <f t="shared" si="294"/>
        <v>11</v>
      </c>
      <c r="DP107" s="37">
        <f t="shared" si="294"/>
        <v>11</v>
      </c>
      <c r="DQ107" s="37">
        <f t="shared" si="294"/>
        <v>7</v>
      </c>
      <c r="DR107" s="37">
        <f t="shared" si="294"/>
        <v>5</v>
      </c>
      <c r="DS107" s="37">
        <f t="shared" si="294"/>
        <v>8</v>
      </c>
      <c r="DT107" s="37">
        <f t="shared" si="294"/>
        <v>8</v>
      </c>
      <c r="DU107" s="37">
        <f t="shared" si="294"/>
        <v>5</v>
      </c>
      <c r="DV107" s="37">
        <f t="shared" si="294"/>
        <v>9</v>
      </c>
      <c r="DW107" s="37">
        <f t="shared" si="294"/>
        <v>4</v>
      </c>
      <c r="DX107" s="37">
        <f t="shared" si="294"/>
        <v>5</v>
      </c>
      <c r="DY107" s="37">
        <f t="shared" si="294"/>
        <v>6</v>
      </c>
      <c r="DZ107" s="37">
        <f t="shared" si="294"/>
        <v>8</v>
      </c>
      <c r="EA107" s="37">
        <f t="shared" si="294"/>
        <v>8</v>
      </c>
      <c r="EB107" s="37">
        <f t="shared" si="294"/>
        <v>10</v>
      </c>
      <c r="EC107" s="37">
        <f t="shared" si="294"/>
        <v>7</v>
      </c>
      <c r="ED107" s="37">
        <f t="shared" si="294"/>
        <v>10</v>
      </c>
      <c r="EE107" s="37">
        <f t="shared" si="294"/>
        <v>9</v>
      </c>
      <c r="EF107" s="37">
        <f t="shared" si="294"/>
        <v>9</v>
      </c>
      <c r="EG107" s="37">
        <f t="shared" si="294"/>
        <v>12</v>
      </c>
      <c r="EH107" s="37">
        <f t="shared" si="294"/>
        <v>12</v>
      </c>
      <c r="EI107" s="37">
        <f t="shared" si="294"/>
        <v>16</v>
      </c>
      <c r="EJ107" s="37">
        <f t="shared" si="294"/>
        <v>17</v>
      </c>
      <c r="EK107" s="37">
        <f t="shared" si="294"/>
        <v>26</v>
      </c>
      <c r="EL107" s="37">
        <f t="shared" si="294"/>
        <v>11</v>
      </c>
      <c r="EM107" s="37">
        <f t="shared" si="294"/>
        <v>11</v>
      </c>
      <c r="EN107" s="37">
        <f t="shared" si="294"/>
        <v>13</v>
      </c>
      <c r="EO107" s="37">
        <f t="shared" si="294"/>
        <v>13</v>
      </c>
      <c r="EP107" s="37">
        <f t="shared" si="294"/>
        <v>17</v>
      </c>
      <c r="EQ107" s="37">
        <f t="shared" ref="EQ107:HB107" si="295">+$I$107-EQ$50</f>
        <v>24</v>
      </c>
      <c r="ER107" s="37">
        <f t="shared" si="295"/>
        <v>16</v>
      </c>
      <c r="ES107" s="37">
        <f t="shared" si="295"/>
        <v>14</v>
      </c>
      <c r="ET107" s="37">
        <f t="shared" si="295"/>
        <v>10</v>
      </c>
      <c r="EU107" s="37">
        <f t="shared" si="295"/>
        <v>14</v>
      </c>
      <c r="EV107" s="37">
        <f t="shared" si="295"/>
        <v>14</v>
      </c>
      <c r="EW107" s="37">
        <f t="shared" si="295"/>
        <v>13</v>
      </c>
      <c r="EX107" s="37">
        <f t="shared" si="295"/>
        <v>9</v>
      </c>
      <c r="EY107" s="37">
        <f t="shared" si="295"/>
        <v>15</v>
      </c>
      <c r="EZ107" s="37">
        <f t="shared" si="295"/>
        <v>12</v>
      </c>
      <c r="FA107" s="37">
        <f t="shared" si="295"/>
        <v>16</v>
      </c>
      <c r="FB107" s="37">
        <f t="shared" si="295"/>
        <v>20</v>
      </c>
      <c r="FC107" s="37">
        <f t="shared" si="295"/>
        <v>20</v>
      </c>
      <c r="FD107" s="37">
        <f t="shared" si="295"/>
        <v>24</v>
      </c>
      <c r="FE107" s="37">
        <f t="shared" si="295"/>
        <v>12</v>
      </c>
      <c r="FF107" s="37">
        <f t="shared" si="295"/>
        <v>21</v>
      </c>
      <c r="FG107" s="37">
        <f t="shared" si="295"/>
        <v>17</v>
      </c>
      <c r="FH107" s="37">
        <f t="shared" si="295"/>
        <v>22</v>
      </c>
      <c r="FI107" s="37">
        <f t="shared" si="295"/>
        <v>23</v>
      </c>
      <c r="FJ107" s="37">
        <f t="shared" si="295"/>
        <v>23</v>
      </c>
      <c r="FK107" s="37">
        <f t="shared" si="295"/>
        <v>24</v>
      </c>
      <c r="FL107" s="37">
        <f t="shared" si="295"/>
        <v>11</v>
      </c>
      <c r="FM107" s="37">
        <f t="shared" si="295"/>
        <v>10</v>
      </c>
      <c r="FN107" s="37">
        <f t="shared" si="295"/>
        <v>11</v>
      </c>
      <c r="FO107" s="37">
        <f t="shared" si="295"/>
        <v>15</v>
      </c>
      <c r="FP107" s="37">
        <f t="shared" si="295"/>
        <v>28</v>
      </c>
      <c r="FQ107" s="37">
        <f t="shared" si="295"/>
        <v>28</v>
      </c>
      <c r="FR107" s="37">
        <f t="shared" si="295"/>
        <v>22</v>
      </c>
      <c r="FS107" s="37">
        <f t="shared" si="295"/>
        <v>23</v>
      </c>
      <c r="FT107" s="37">
        <f t="shared" si="295"/>
        <v>26</v>
      </c>
      <c r="FU107" s="37">
        <f t="shared" si="295"/>
        <v>30</v>
      </c>
      <c r="FV107" s="37">
        <f t="shared" si="295"/>
        <v>37</v>
      </c>
      <c r="FW107" s="37">
        <f t="shared" si="295"/>
        <v>40</v>
      </c>
      <c r="FX107" s="37">
        <f t="shared" si="295"/>
        <v>40</v>
      </c>
      <c r="FY107" s="37">
        <f t="shared" si="295"/>
        <v>49</v>
      </c>
      <c r="FZ107" s="37">
        <f t="shared" si="295"/>
        <v>37</v>
      </c>
      <c r="GA107" s="37">
        <f t="shared" si="295"/>
        <v>39</v>
      </c>
      <c r="GB107" s="37">
        <f t="shared" si="295"/>
        <v>19</v>
      </c>
      <c r="GC107" s="37">
        <f t="shared" si="295"/>
        <v>18</v>
      </c>
      <c r="GD107" s="37">
        <f t="shared" si="295"/>
        <v>27</v>
      </c>
      <c r="GE107" s="37">
        <f t="shared" si="295"/>
        <v>27</v>
      </c>
      <c r="GF107" s="37">
        <f t="shared" si="295"/>
        <v>29</v>
      </c>
      <c r="GG107" s="37">
        <f t="shared" si="295"/>
        <v>28</v>
      </c>
      <c r="GH107" s="37">
        <f t="shared" si="295"/>
        <v>31</v>
      </c>
      <c r="GI107" s="37">
        <f t="shared" si="295"/>
        <v>37</v>
      </c>
      <c r="GJ107" s="37">
        <f t="shared" si="295"/>
        <v>40</v>
      </c>
      <c r="GK107" s="37">
        <f t="shared" si="295"/>
        <v>39</v>
      </c>
      <c r="GL107" s="37">
        <f t="shared" si="295"/>
        <v>39</v>
      </c>
      <c r="GM107" s="37">
        <f t="shared" si="295"/>
        <v>34</v>
      </c>
      <c r="GN107" s="37">
        <f t="shared" si="295"/>
        <v>21</v>
      </c>
      <c r="GO107" s="37">
        <f t="shared" si="295"/>
        <v>13</v>
      </c>
      <c r="GP107" s="37">
        <f t="shared" si="295"/>
        <v>14</v>
      </c>
      <c r="GQ107" s="37">
        <f t="shared" si="295"/>
        <v>18</v>
      </c>
      <c r="GR107" s="37">
        <f t="shared" si="295"/>
        <v>26</v>
      </c>
      <c r="GS107" s="37">
        <f t="shared" si="295"/>
        <v>26</v>
      </c>
      <c r="GT107" s="37">
        <f t="shared" si="295"/>
        <v>44</v>
      </c>
      <c r="GU107" s="37">
        <f t="shared" si="295"/>
        <v>18</v>
      </c>
      <c r="GV107" s="37">
        <f t="shared" si="295"/>
        <v>22</v>
      </c>
      <c r="GW107" s="37">
        <f t="shared" si="295"/>
        <v>22</v>
      </c>
      <c r="GX107" s="37">
        <f t="shared" si="295"/>
        <v>24</v>
      </c>
      <c r="GY107" s="37">
        <f t="shared" si="295"/>
        <v>27</v>
      </c>
      <c r="GZ107" s="37">
        <f t="shared" si="295"/>
        <v>27</v>
      </c>
      <c r="HA107" s="37">
        <f t="shared" si="295"/>
        <v>24</v>
      </c>
      <c r="HB107" s="37">
        <f t="shared" si="295"/>
        <v>24</v>
      </c>
      <c r="HC107" s="37">
        <f t="shared" ref="HC107:JN107" si="296">+$I$107-HC$50</f>
        <v>16</v>
      </c>
      <c r="HD107" s="37">
        <f t="shared" si="296"/>
        <v>20</v>
      </c>
      <c r="HE107" s="37">
        <f t="shared" si="296"/>
        <v>26</v>
      </c>
      <c r="HF107" s="37">
        <f t="shared" si="296"/>
        <v>28</v>
      </c>
      <c r="HG107" s="37">
        <f t="shared" si="296"/>
        <v>28</v>
      </c>
      <c r="HH107" s="37">
        <f t="shared" si="296"/>
        <v>25</v>
      </c>
      <c r="HI107" s="37">
        <f t="shared" si="296"/>
        <v>24</v>
      </c>
      <c r="HJ107" s="37">
        <f t="shared" si="296"/>
        <v>30</v>
      </c>
      <c r="HK107" s="37">
        <f t="shared" si="296"/>
        <v>32</v>
      </c>
      <c r="HL107" s="37">
        <f t="shared" si="296"/>
        <v>14</v>
      </c>
      <c r="HM107" s="37">
        <f t="shared" si="296"/>
        <v>22</v>
      </c>
      <c r="HN107" s="37">
        <f t="shared" si="296"/>
        <v>22</v>
      </c>
      <c r="HO107" s="37">
        <f t="shared" si="296"/>
        <v>14</v>
      </c>
      <c r="HP107" s="37">
        <f t="shared" si="296"/>
        <v>11</v>
      </c>
      <c r="HQ107" s="37">
        <f t="shared" si="296"/>
        <v>10</v>
      </c>
      <c r="HR107" s="37">
        <f t="shared" si="296"/>
        <v>9</v>
      </c>
      <c r="HS107" s="37">
        <f t="shared" si="296"/>
        <v>12</v>
      </c>
      <c r="HT107" s="37">
        <f t="shared" si="296"/>
        <v>12</v>
      </c>
      <c r="HU107" s="37">
        <f t="shared" si="296"/>
        <v>12</v>
      </c>
      <c r="HV107" s="37">
        <f t="shared" si="296"/>
        <v>11</v>
      </c>
      <c r="HW107" s="37">
        <f t="shared" si="296"/>
        <v>7</v>
      </c>
      <c r="HX107" s="37">
        <f t="shared" si="296"/>
        <v>7</v>
      </c>
      <c r="HY107" s="37">
        <f t="shared" si="296"/>
        <v>7</v>
      </c>
      <c r="HZ107" s="37">
        <f t="shared" si="296"/>
        <v>7</v>
      </c>
      <c r="IA107" s="37">
        <f t="shared" si="296"/>
        <v>8</v>
      </c>
      <c r="IB107" s="37">
        <f t="shared" si="296"/>
        <v>8</v>
      </c>
      <c r="IC107" s="37">
        <f t="shared" si="296"/>
        <v>8</v>
      </c>
      <c r="ID107" s="37">
        <f t="shared" si="296"/>
        <v>5</v>
      </c>
      <c r="IE107" s="37">
        <f t="shared" si="296"/>
        <v>5</v>
      </c>
      <c r="IF107" s="37">
        <f t="shared" si="296"/>
        <v>6</v>
      </c>
      <c r="IG107" s="37">
        <f t="shared" si="296"/>
        <v>5</v>
      </c>
      <c r="IH107" s="37">
        <f t="shared" si="296"/>
        <v>4</v>
      </c>
      <c r="II107" s="37">
        <f t="shared" si="296"/>
        <v>4</v>
      </c>
      <c r="IJ107" s="37">
        <f t="shared" si="296"/>
        <v>4</v>
      </c>
      <c r="IK107" s="37">
        <f t="shared" si="296"/>
        <v>3</v>
      </c>
      <c r="IL107" s="37">
        <f t="shared" si="296"/>
        <v>236</v>
      </c>
      <c r="IM107" s="37">
        <f t="shared" si="296"/>
        <v>236</v>
      </c>
      <c r="IN107" s="37">
        <f t="shared" si="296"/>
        <v>236</v>
      </c>
      <c r="IO107" s="37">
        <f t="shared" si="296"/>
        <v>236</v>
      </c>
      <c r="IP107" s="37">
        <f t="shared" si="296"/>
        <v>236</v>
      </c>
      <c r="IQ107" s="37">
        <f t="shared" si="296"/>
        <v>236</v>
      </c>
      <c r="IR107" s="37">
        <f t="shared" si="296"/>
        <v>236</v>
      </c>
      <c r="IS107" s="37">
        <f t="shared" si="296"/>
        <v>236</v>
      </c>
      <c r="IT107" s="37">
        <f t="shared" si="296"/>
        <v>236</v>
      </c>
      <c r="IU107" s="37">
        <f t="shared" si="296"/>
        <v>236</v>
      </c>
      <c r="IV107" s="37">
        <f t="shared" si="296"/>
        <v>236</v>
      </c>
      <c r="IW107" s="37">
        <f t="shared" si="296"/>
        <v>236</v>
      </c>
      <c r="IX107" s="37">
        <f t="shared" si="296"/>
        <v>236</v>
      </c>
      <c r="IY107" s="37">
        <f t="shared" si="296"/>
        <v>236</v>
      </c>
      <c r="IZ107" s="37">
        <f t="shared" si="296"/>
        <v>236</v>
      </c>
      <c r="JA107" s="37">
        <f t="shared" si="296"/>
        <v>236</v>
      </c>
      <c r="JB107" s="37">
        <f t="shared" si="296"/>
        <v>236</v>
      </c>
      <c r="JC107" s="37">
        <f t="shared" si="296"/>
        <v>236</v>
      </c>
      <c r="JD107" s="37">
        <f t="shared" si="296"/>
        <v>236</v>
      </c>
      <c r="JE107" s="37">
        <f t="shared" si="296"/>
        <v>236</v>
      </c>
      <c r="JF107" s="37">
        <f t="shared" si="296"/>
        <v>236</v>
      </c>
      <c r="JG107" s="37">
        <f t="shared" si="296"/>
        <v>236</v>
      </c>
      <c r="JH107" s="37">
        <f t="shared" si="296"/>
        <v>236</v>
      </c>
      <c r="JI107" s="37">
        <f t="shared" si="296"/>
        <v>236</v>
      </c>
      <c r="JJ107" s="37">
        <f t="shared" si="296"/>
        <v>236</v>
      </c>
      <c r="JK107" s="37">
        <f t="shared" si="296"/>
        <v>236</v>
      </c>
      <c r="JL107" s="37">
        <f t="shared" si="296"/>
        <v>236</v>
      </c>
      <c r="JM107" s="37">
        <f t="shared" si="296"/>
        <v>236</v>
      </c>
      <c r="JN107" s="37">
        <f t="shared" si="296"/>
        <v>236</v>
      </c>
      <c r="JO107" s="37">
        <f t="shared" ref="JO107:LZ107" si="297">+$I$107-JO$50</f>
        <v>236</v>
      </c>
      <c r="JP107" s="37">
        <f t="shared" si="297"/>
        <v>236</v>
      </c>
      <c r="JQ107" s="37">
        <f t="shared" si="297"/>
        <v>236</v>
      </c>
      <c r="JR107" s="37">
        <f t="shared" si="297"/>
        <v>236</v>
      </c>
      <c r="JS107" s="37">
        <f t="shared" si="297"/>
        <v>236</v>
      </c>
      <c r="JT107" s="37">
        <f t="shared" si="297"/>
        <v>236</v>
      </c>
      <c r="JU107" s="37">
        <f t="shared" si="297"/>
        <v>236</v>
      </c>
      <c r="JV107" s="37">
        <f t="shared" si="297"/>
        <v>236</v>
      </c>
      <c r="JW107" s="37">
        <f t="shared" si="297"/>
        <v>236</v>
      </c>
      <c r="JX107" s="37">
        <f t="shared" si="297"/>
        <v>236</v>
      </c>
      <c r="JY107" s="37">
        <f t="shared" si="297"/>
        <v>236</v>
      </c>
      <c r="JZ107" s="37">
        <f t="shared" si="297"/>
        <v>236</v>
      </c>
      <c r="KA107" s="37">
        <f t="shared" si="297"/>
        <v>236</v>
      </c>
      <c r="KB107" s="37">
        <f t="shared" si="297"/>
        <v>236</v>
      </c>
      <c r="KC107" s="37">
        <f t="shared" si="297"/>
        <v>236</v>
      </c>
      <c r="KD107" s="37">
        <f t="shared" si="297"/>
        <v>236</v>
      </c>
      <c r="KE107" s="37">
        <f t="shared" si="297"/>
        <v>236</v>
      </c>
      <c r="KF107" s="37">
        <f t="shared" si="297"/>
        <v>236</v>
      </c>
      <c r="KG107" s="37">
        <f t="shared" si="297"/>
        <v>236</v>
      </c>
      <c r="KH107" s="37">
        <f t="shared" si="297"/>
        <v>236</v>
      </c>
      <c r="KI107" s="37">
        <f t="shared" si="297"/>
        <v>236</v>
      </c>
      <c r="KJ107" s="37">
        <f t="shared" si="297"/>
        <v>236</v>
      </c>
      <c r="KK107" s="37">
        <f t="shared" si="297"/>
        <v>236</v>
      </c>
      <c r="KL107" s="37">
        <f t="shared" si="297"/>
        <v>236</v>
      </c>
      <c r="KM107" s="37">
        <f t="shared" si="297"/>
        <v>236</v>
      </c>
      <c r="KN107" s="37">
        <f t="shared" si="297"/>
        <v>236</v>
      </c>
      <c r="KO107" s="37">
        <f t="shared" si="297"/>
        <v>236</v>
      </c>
      <c r="KP107" s="37">
        <f t="shared" si="297"/>
        <v>236</v>
      </c>
      <c r="KQ107" s="37">
        <f t="shared" si="297"/>
        <v>236</v>
      </c>
      <c r="KR107" s="37">
        <f t="shared" si="297"/>
        <v>236</v>
      </c>
      <c r="KS107" s="37">
        <f t="shared" si="297"/>
        <v>236</v>
      </c>
      <c r="KT107" s="37">
        <f t="shared" si="297"/>
        <v>236</v>
      </c>
      <c r="KU107" s="37">
        <f t="shared" si="297"/>
        <v>236</v>
      </c>
      <c r="KV107" s="37">
        <f t="shared" si="297"/>
        <v>236</v>
      </c>
      <c r="KW107" s="37">
        <f t="shared" si="297"/>
        <v>236</v>
      </c>
      <c r="KX107" s="37">
        <f t="shared" si="297"/>
        <v>236</v>
      </c>
      <c r="KY107" s="37">
        <f t="shared" si="297"/>
        <v>236</v>
      </c>
      <c r="KZ107" s="37">
        <f t="shared" si="297"/>
        <v>236</v>
      </c>
      <c r="LA107" s="37">
        <f t="shared" si="297"/>
        <v>236</v>
      </c>
      <c r="LB107" s="37">
        <f t="shared" si="297"/>
        <v>236</v>
      </c>
      <c r="LC107" s="37">
        <f t="shared" si="297"/>
        <v>236</v>
      </c>
      <c r="LD107" s="37">
        <f t="shared" si="297"/>
        <v>236</v>
      </c>
      <c r="LE107" s="37">
        <f t="shared" si="297"/>
        <v>236</v>
      </c>
      <c r="LF107" s="37">
        <f t="shared" si="297"/>
        <v>236</v>
      </c>
      <c r="LG107" s="37">
        <f t="shared" si="297"/>
        <v>236</v>
      </c>
      <c r="LH107" s="37">
        <f t="shared" si="297"/>
        <v>236</v>
      </c>
      <c r="LI107" s="37">
        <f t="shared" si="297"/>
        <v>236</v>
      </c>
      <c r="LJ107" s="37">
        <f t="shared" si="297"/>
        <v>236</v>
      </c>
      <c r="LK107" s="37">
        <f t="shared" si="297"/>
        <v>236</v>
      </c>
      <c r="LL107" s="37">
        <f t="shared" si="297"/>
        <v>236</v>
      </c>
      <c r="LM107" s="37">
        <f t="shared" si="297"/>
        <v>236</v>
      </c>
      <c r="LN107" s="37">
        <f t="shared" si="297"/>
        <v>236</v>
      </c>
      <c r="LO107" s="37">
        <f t="shared" si="297"/>
        <v>236</v>
      </c>
      <c r="LP107" s="37">
        <f t="shared" si="297"/>
        <v>236</v>
      </c>
      <c r="LQ107" s="37">
        <f t="shared" si="297"/>
        <v>236</v>
      </c>
      <c r="LR107" s="37">
        <f t="shared" si="297"/>
        <v>236</v>
      </c>
      <c r="LS107" s="37">
        <f t="shared" si="297"/>
        <v>236</v>
      </c>
      <c r="LT107" s="37">
        <f t="shared" si="297"/>
        <v>236</v>
      </c>
      <c r="LU107" s="37">
        <f t="shared" si="297"/>
        <v>236</v>
      </c>
      <c r="LV107" s="37">
        <f t="shared" si="297"/>
        <v>236</v>
      </c>
      <c r="LW107" s="37">
        <f t="shared" si="297"/>
        <v>236</v>
      </c>
      <c r="LX107" s="37">
        <f t="shared" si="297"/>
        <v>236</v>
      </c>
      <c r="LY107" s="37">
        <f t="shared" si="297"/>
        <v>236</v>
      </c>
      <c r="LZ107" s="37">
        <f t="shared" si="297"/>
        <v>236</v>
      </c>
      <c r="MA107" s="37">
        <f t="shared" ref="MA107:NT107" si="298">+$I$107-MA$50</f>
        <v>236</v>
      </c>
      <c r="MB107" s="37">
        <f t="shared" si="298"/>
        <v>236</v>
      </c>
      <c r="MC107" s="37">
        <f t="shared" si="298"/>
        <v>236</v>
      </c>
      <c r="MD107" s="37">
        <f t="shared" si="298"/>
        <v>236</v>
      </c>
      <c r="ME107" s="37">
        <f t="shared" si="298"/>
        <v>236</v>
      </c>
      <c r="MF107" s="37">
        <f t="shared" si="298"/>
        <v>236</v>
      </c>
      <c r="MG107" s="37">
        <f t="shared" si="298"/>
        <v>236</v>
      </c>
      <c r="MH107" s="37">
        <f t="shared" si="298"/>
        <v>236</v>
      </c>
      <c r="MI107" s="37">
        <f t="shared" si="298"/>
        <v>236</v>
      </c>
      <c r="MJ107" s="37">
        <f t="shared" si="298"/>
        <v>236</v>
      </c>
      <c r="MK107" s="37">
        <f t="shared" si="298"/>
        <v>236</v>
      </c>
      <c r="ML107" s="37">
        <f t="shared" si="298"/>
        <v>236</v>
      </c>
      <c r="MM107" s="37">
        <f t="shared" si="298"/>
        <v>236</v>
      </c>
      <c r="MN107" s="37">
        <f t="shared" si="298"/>
        <v>236</v>
      </c>
      <c r="MO107" s="37">
        <f t="shared" si="298"/>
        <v>236</v>
      </c>
      <c r="MP107" s="37">
        <f t="shared" si="298"/>
        <v>236</v>
      </c>
      <c r="MQ107" s="37">
        <f t="shared" si="298"/>
        <v>236</v>
      </c>
      <c r="MR107" s="37">
        <f t="shared" si="298"/>
        <v>236</v>
      </c>
      <c r="MS107" s="37">
        <f t="shared" si="298"/>
        <v>236</v>
      </c>
      <c r="MT107" s="37">
        <f t="shared" si="298"/>
        <v>236</v>
      </c>
      <c r="MU107" s="37">
        <f t="shared" si="298"/>
        <v>236</v>
      </c>
      <c r="MV107" s="37">
        <f t="shared" si="298"/>
        <v>236</v>
      </c>
      <c r="MW107" s="37">
        <f t="shared" si="298"/>
        <v>236</v>
      </c>
      <c r="MX107" s="37">
        <f t="shared" si="298"/>
        <v>236</v>
      </c>
      <c r="MY107" s="37">
        <f t="shared" si="298"/>
        <v>236</v>
      </c>
      <c r="MZ107" s="37">
        <f t="shared" si="298"/>
        <v>236</v>
      </c>
      <c r="NA107" s="37">
        <f t="shared" si="298"/>
        <v>236</v>
      </c>
      <c r="NB107" s="37">
        <f t="shared" si="298"/>
        <v>236</v>
      </c>
      <c r="NC107" s="37">
        <f t="shared" si="298"/>
        <v>236</v>
      </c>
      <c r="ND107" s="37">
        <f t="shared" si="298"/>
        <v>236</v>
      </c>
      <c r="NE107" s="37">
        <f t="shared" si="298"/>
        <v>236</v>
      </c>
      <c r="NF107" s="37">
        <f t="shared" si="298"/>
        <v>236</v>
      </c>
      <c r="NG107" s="37">
        <f t="shared" si="298"/>
        <v>236</v>
      </c>
      <c r="NH107" s="37">
        <f t="shared" si="298"/>
        <v>236</v>
      </c>
      <c r="NI107" s="37">
        <f t="shared" si="298"/>
        <v>236</v>
      </c>
      <c r="NJ107" s="37">
        <f t="shared" si="298"/>
        <v>236</v>
      </c>
      <c r="NK107" s="37">
        <f t="shared" si="298"/>
        <v>236</v>
      </c>
      <c r="NL107" s="37">
        <f t="shared" si="298"/>
        <v>236</v>
      </c>
      <c r="NM107" s="37">
        <f t="shared" si="298"/>
        <v>236</v>
      </c>
      <c r="NN107" s="37">
        <f t="shared" si="298"/>
        <v>236</v>
      </c>
      <c r="NO107" s="37">
        <f t="shared" si="298"/>
        <v>236</v>
      </c>
      <c r="NP107" s="37">
        <f t="shared" si="298"/>
        <v>236</v>
      </c>
      <c r="NQ107" s="37">
        <f t="shared" si="298"/>
        <v>236</v>
      </c>
      <c r="NR107" s="37">
        <f t="shared" si="298"/>
        <v>236</v>
      </c>
      <c r="NS107" s="37">
        <f t="shared" si="298"/>
        <v>236</v>
      </c>
      <c r="NT107" s="38">
        <f t="shared" si="298"/>
        <v>236</v>
      </c>
    </row>
    <row r="108" spans="1:384" x14ac:dyDescent="0.6">
      <c r="A108" s="141" t="s">
        <v>71</v>
      </c>
      <c r="B108" s="301"/>
      <c r="C108" s="322"/>
      <c r="D108" s="299"/>
      <c r="E108" s="47">
        <v>29</v>
      </c>
      <c r="F108" s="276"/>
      <c r="G108" s="47" t="s">
        <v>52</v>
      </c>
      <c r="H108" s="46">
        <v>626</v>
      </c>
      <c r="I108" s="6">
        <f t="shared" ref="I108" si="299">SUM(J108:Q108)</f>
        <v>338</v>
      </c>
      <c r="J108" s="12">
        <v>93</v>
      </c>
      <c r="K108" s="4">
        <v>93</v>
      </c>
      <c r="L108" s="4">
        <v>2</v>
      </c>
      <c r="M108" s="4">
        <v>0</v>
      </c>
      <c r="N108" s="4">
        <v>150</v>
      </c>
      <c r="O108" s="4">
        <v>0</v>
      </c>
      <c r="P108" s="33">
        <v>0</v>
      </c>
      <c r="Q108" s="34">
        <v>0</v>
      </c>
      <c r="R108" s="7"/>
      <c r="S108" s="36">
        <f t="shared" ref="S108:CD108" si="300">+$I$108-S$51</f>
        <v>113</v>
      </c>
      <c r="T108" s="37">
        <f t="shared" si="300"/>
        <v>113</v>
      </c>
      <c r="U108" s="37">
        <f t="shared" si="300"/>
        <v>121</v>
      </c>
      <c r="V108" s="37">
        <f t="shared" si="300"/>
        <v>110</v>
      </c>
      <c r="W108" s="37">
        <f t="shared" si="300"/>
        <v>91</v>
      </c>
      <c r="X108" s="37">
        <f t="shared" si="300"/>
        <v>98</v>
      </c>
      <c r="Y108" s="37">
        <f t="shared" si="300"/>
        <v>101</v>
      </c>
      <c r="Z108" s="37">
        <f t="shared" si="300"/>
        <v>101</v>
      </c>
      <c r="AA108" s="37">
        <f t="shared" si="300"/>
        <v>97</v>
      </c>
      <c r="AB108" s="37">
        <f t="shared" si="300"/>
        <v>87</v>
      </c>
      <c r="AC108" s="37">
        <f t="shared" si="300"/>
        <v>79</v>
      </c>
      <c r="AD108" s="37">
        <f t="shared" si="300"/>
        <v>79</v>
      </c>
      <c r="AE108" s="37">
        <f t="shared" si="300"/>
        <v>85</v>
      </c>
      <c r="AF108" s="37">
        <f t="shared" si="300"/>
        <v>93</v>
      </c>
      <c r="AG108" s="37">
        <f t="shared" si="300"/>
        <v>93</v>
      </c>
      <c r="AH108" s="37">
        <f t="shared" si="300"/>
        <v>147</v>
      </c>
      <c r="AI108" s="37">
        <f t="shared" si="300"/>
        <v>48</v>
      </c>
      <c r="AJ108" s="37">
        <f t="shared" si="300"/>
        <v>40</v>
      </c>
      <c r="AK108" s="37">
        <f t="shared" si="300"/>
        <v>36</v>
      </c>
      <c r="AL108" s="37">
        <f t="shared" si="300"/>
        <v>40</v>
      </c>
      <c r="AM108" s="37">
        <f t="shared" si="300"/>
        <v>39</v>
      </c>
      <c r="AN108" s="37">
        <f t="shared" si="300"/>
        <v>39</v>
      </c>
      <c r="AO108" s="37">
        <f t="shared" si="300"/>
        <v>42</v>
      </c>
      <c r="AP108" s="37">
        <f t="shared" si="300"/>
        <v>42</v>
      </c>
      <c r="AQ108" s="37">
        <f t="shared" si="300"/>
        <v>40</v>
      </c>
      <c r="AR108" s="37">
        <f t="shared" si="300"/>
        <v>40</v>
      </c>
      <c r="AS108" s="37">
        <f t="shared" si="300"/>
        <v>45</v>
      </c>
      <c r="AT108" s="37">
        <f t="shared" si="300"/>
        <v>46</v>
      </c>
      <c r="AU108" s="37">
        <f t="shared" si="300"/>
        <v>46</v>
      </c>
      <c r="AV108" s="37">
        <f t="shared" si="300"/>
        <v>45</v>
      </c>
      <c r="AW108" s="37">
        <f t="shared" si="300"/>
        <v>40</v>
      </c>
      <c r="AX108" s="37">
        <f t="shared" si="300"/>
        <v>39</v>
      </c>
      <c r="AY108" s="37">
        <f t="shared" si="300"/>
        <v>40</v>
      </c>
      <c r="AZ108" s="37">
        <f t="shared" si="300"/>
        <v>41</v>
      </c>
      <c r="BA108" s="37">
        <f t="shared" si="300"/>
        <v>42</v>
      </c>
      <c r="BB108" s="37">
        <f t="shared" si="300"/>
        <v>42</v>
      </c>
      <c r="BC108" s="37">
        <f t="shared" si="300"/>
        <v>43</v>
      </c>
      <c r="BD108" s="37">
        <f t="shared" si="300"/>
        <v>33</v>
      </c>
      <c r="BE108" s="37">
        <f t="shared" si="300"/>
        <v>32</v>
      </c>
      <c r="BF108" s="37">
        <f t="shared" si="300"/>
        <v>40</v>
      </c>
      <c r="BG108" s="37">
        <f t="shared" si="300"/>
        <v>40</v>
      </c>
      <c r="BH108" s="37">
        <f t="shared" si="300"/>
        <v>40</v>
      </c>
      <c r="BI108" s="37">
        <f t="shared" si="300"/>
        <v>40</v>
      </c>
      <c r="BJ108" s="37">
        <f t="shared" si="300"/>
        <v>44</v>
      </c>
      <c r="BK108" s="37">
        <f t="shared" si="300"/>
        <v>44</v>
      </c>
      <c r="BL108" s="37">
        <f t="shared" si="300"/>
        <v>44</v>
      </c>
      <c r="BM108" s="37">
        <f t="shared" si="300"/>
        <v>36</v>
      </c>
      <c r="BN108" s="37">
        <f t="shared" si="300"/>
        <v>25</v>
      </c>
      <c r="BO108" s="37">
        <f t="shared" si="300"/>
        <v>26</v>
      </c>
      <c r="BP108" s="37">
        <f t="shared" si="300"/>
        <v>26</v>
      </c>
      <c r="BQ108" s="37">
        <f t="shared" si="300"/>
        <v>26</v>
      </c>
      <c r="BR108" s="37">
        <f t="shared" si="300"/>
        <v>30</v>
      </c>
      <c r="BS108" s="37">
        <f t="shared" si="300"/>
        <v>32</v>
      </c>
      <c r="BT108" s="37">
        <f t="shared" si="300"/>
        <v>35</v>
      </c>
      <c r="BU108" s="37">
        <f t="shared" si="300"/>
        <v>38</v>
      </c>
      <c r="BV108" s="37">
        <f t="shared" si="300"/>
        <v>39</v>
      </c>
      <c r="BW108" s="37">
        <f t="shared" si="300"/>
        <v>39</v>
      </c>
      <c r="BX108" s="37">
        <f t="shared" si="300"/>
        <v>41</v>
      </c>
      <c r="BY108" s="37">
        <f t="shared" si="300"/>
        <v>41</v>
      </c>
      <c r="BZ108" s="37">
        <f t="shared" si="300"/>
        <v>43</v>
      </c>
      <c r="CA108" s="37">
        <f t="shared" si="300"/>
        <v>43</v>
      </c>
      <c r="CB108" s="37">
        <f t="shared" si="300"/>
        <v>45</v>
      </c>
      <c r="CC108" s="37">
        <f t="shared" si="300"/>
        <v>45</v>
      </c>
      <c r="CD108" s="37">
        <f t="shared" si="300"/>
        <v>45</v>
      </c>
      <c r="CE108" s="37">
        <f t="shared" ref="CE108:EP108" si="301">+$I$108-CE$51</f>
        <v>49</v>
      </c>
      <c r="CF108" s="37">
        <f t="shared" si="301"/>
        <v>47</v>
      </c>
      <c r="CG108" s="37">
        <f t="shared" si="301"/>
        <v>47</v>
      </c>
      <c r="CH108" s="37">
        <f t="shared" si="301"/>
        <v>53</v>
      </c>
      <c r="CI108" s="37">
        <f t="shared" si="301"/>
        <v>33</v>
      </c>
      <c r="CJ108" s="37">
        <f t="shared" si="301"/>
        <v>39</v>
      </c>
      <c r="CK108" s="37">
        <f t="shared" si="301"/>
        <v>39</v>
      </c>
      <c r="CL108" s="37">
        <f t="shared" si="301"/>
        <v>43</v>
      </c>
      <c r="CM108" s="37">
        <f t="shared" si="301"/>
        <v>42</v>
      </c>
      <c r="CN108" s="37">
        <f t="shared" si="301"/>
        <v>39</v>
      </c>
      <c r="CO108" s="37">
        <f t="shared" si="301"/>
        <v>42</v>
      </c>
      <c r="CP108" s="37">
        <f t="shared" si="301"/>
        <v>38</v>
      </c>
      <c r="CQ108" s="37">
        <f t="shared" si="301"/>
        <v>41</v>
      </c>
      <c r="CR108" s="37">
        <f t="shared" si="301"/>
        <v>41</v>
      </c>
      <c r="CS108" s="37">
        <f t="shared" si="301"/>
        <v>36</v>
      </c>
      <c r="CT108" s="37">
        <f t="shared" si="301"/>
        <v>36</v>
      </c>
      <c r="CU108" s="37">
        <f t="shared" si="301"/>
        <v>38</v>
      </c>
      <c r="CV108" s="37">
        <f t="shared" si="301"/>
        <v>42</v>
      </c>
      <c r="CW108" s="37">
        <f t="shared" si="301"/>
        <v>39</v>
      </c>
      <c r="CX108" s="37">
        <f t="shared" si="301"/>
        <v>39</v>
      </c>
      <c r="CY108" s="37">
        <f t="shared" si="301"/>
        <v>39</v>
      </c>
      <c r="CZ108" s="37">
        <f t="shared" si="301"/>
        <v>40</v>
      </c>
      <c r="DA108" s="37">
        <f t="shared" si="301"/>
        <v>45</v>
      </c>
      <c r="DB108" s="37">
        <f t="shared" si="301"/>
        <v>45</v>
      </c>
      <c r="DC108" s="37">
        <f t="shared" si="301"/>
        <v>44</v>
      </c>
      <c r="DD108" s="37">
        <f t="shared" si="301"/>
        <v>50</v>
      </c>
      <c r="DE108" s="37">
        <f t="shared" si="301"/>
        <v>39</v>
      </c>
      <c r="DF108" s="37">
        <f t="shared" si="301"/>
        <v>39</v>
      </c>
      <c r="DG108" s="37">
        <f t="shared" si="301"/>
        <v>39</v>
      </c>
      <c r="DH108" s="37">
        <f t="shared" si="301"/>
        <v>37</v>
      </c>
      <c r="DI108" s="37">
        <f t="shared" si="301"/>
        <v>38</v>
      </c>
      <c r="DJ108" s="37">
        <f t="shared" si="301"/>
        <v>37</v>
      </c>
      <c r="DK108" s="37">
        <f t="shared" si="301"/>
        <v>40</v>
      </c>
      <c r="DL108" s="37">
        <f t="shared" si="301"/>
        <v>41</v>
      </c>
      <c r="DM108" s="37">
        <f t="shared" si="301"/>
        <v>41</v>
      </c>
      <c r="DN108" s="37">
        <f t="shared" si="301"/>
        <v>42</v>
      </c>
      <c r="DO108" s="37">
        <f t="shared" si="301"/>
        <v>40</v>
      </c>
      <c r="DP108" s="37">
        <f t="shared" si="301"/>
        <v>46</v>
      </c>
      <c r="DQ108" s="37">
        <f t="shared" si="301"/>
        <v>45</v>
      </c>
      <c r="DR108" s="37">
        <f t="shared" si="301"/>
        <v>35</v>
      </c>
      <c r="DS108" s="37">
        <f t="shared" si="301"/>
        <v>40</v>
      </c>
      <c r="DT108" s="37">
        <f t="shared" si="301"/>
        <v>40</v>
      </c>
      <c r="DU108" s="37">
        <f t="shared" si="301"/>
        <v>41</v>
      </c>
      <c r="DV108" s="37">
        <f t="shared" si="301"/>
        <v>41</v>
      </c>
      <c r="DW108" s="37">
        <f t="shared" si="301"/>
        <v>41</v>
      </c>
      <c r="DX108" s="37">
        <f t="shared" si="301"/>
        <v>41</v>
      </c>
      <c r="DY108" s="37">
        <f t="shared" si="301"/>
        <v>47</v>
      </c>
      <c r="DZ108" s="37">
        <f t="shared" si="301"/>
        <v>51</v>
      </c>
      <c r="EA108" s="37">
        <f t="shared" si="301"/>
        <v>51</v>
      </c>
      <c r="EB108" s="37">
        <f t="shared" si="301"/>
        <v>56</v>
      </c>
      <c r="EC108" s="37">
        <f t="shared" si="301"/>
        <v>57</v>
      </c>
      <c r="ED108" s="37">
        <f t="shared" si="301"/>
        <v>59</v>
      </c>
      <c r="EE108" s="37">
        <f t="shared" si="301"/>
        <v>62</v>
      </c>
      <c r="EF108" s="37">
        <f t="shared" si="301"/>
        <v>64</v>
      </c>
      <c r="EG108" s="37">
        <f t="shared" si="301"/>
        <v>71</v>
      </c>
      <c r="EH108" s="37">
        <f t="shared" si="301"/>
        <v>71</v>
      </c>
      <c r="EI108" s="37">
        <f t="shared" si="301"/>
        <v>74</v>
      </c>
      <c r="EJ108" s="37">
        <f t="shared" si="301"/>
        <v>75</v>
      </c>
      <c r="EK108" s="37">
        <f t="shared" si="301"/>
        <v>84</v>
      </c>
      <c r="EL108" s="37">
        <f t="shared" si="301"/>
        <v>100</v>
      </c>
      <c r="EM108" s="37">
        <f t="shared" si="301"/>
        <v>110</v>
      </c>
      <c r="EN108" s="37">
        <f t="shared" si="301"/>
        <v>115</v>
      </c>
      <c r="EO108" s="37">
        <f t="shared" si="301"/>
        <v>115</v>
      </c>
      <c r="EP108" s="37">
        <f t="shared" si="301"/>
        <v>127</v>
      </c>
      <c r="EQ108" s="37">
        <f t="shared" ref="EQ108:HB108" si="302">+$I$108-EQ$51</f>
        <v>82</v>
      </c>
      <c r="ER108" s="37">
        <f t="shared" si="302"/>
        <v>87</v>
      </c>
      <c r="ES108" s="37">
        <f t="shared" si="302"/>
        <v>90</v>
      </c>
      <c r="ET108" s="37">
        <f t="shared" si="302"/>
        <v>98</v>
      </c>
      <c r="EU108" s="37">
        <f t="shared" si="302"/>
        <v>103</v>
      </c>
      <c r="EV108" s="37">
        <f t="shared" si="302"/>
        <v>103</v>
      </c>
      <c r="EW108" s="37">
        <f t="shared" si="302"/>
        <v>107</v>
      </c>
      <c r="EX108" s="37">
        <f t="shared" si="302"/>
        <v>99</v>
      </c>
      <c r="EY108" s="37">
        <f t="shared" si="302"/>
        <v>102</v>
      </c>
      <c r="EZ108" s="37">
        <f t="shared" si="302"/>
        <v>104</v>
      </c>
      <c r="FA108" s="37">
        <f t="shared" si="302"/>
        <v>104</v>
      </c>
      <c r="FB108" s="37">
        <f t="shared" si="302"/>
        <v>106</v>
      </c>
      <c r="FC108" s="37">
        <f t="shared" si="302"/>
        <v>106</v>
      </c>
      <c r="FD108" s="37">
        <f t="shared" si="302"/>
        <v>111</v>
      </c>
      <c r="FE108" s="37">
        <f t="shared" si="302"/>
        <v>104</v>
      </c>
      <c r="FF108" s="37">
        <f t="shared" si="302"/>
        <v>107</v>
      </c>
      <c r="FG108" s="37">
        <f t="shared" si="302"/>
        <v>117</v>
      </c>
      <c r="FH108" s="37">
        <f t="shared" si="302"/>
        <v>108</v>
      </c>
      <c r="FI108" s="37">
        <f t="shared" si="302"/>
        <v>114</v>
      </c>
      <c r="FJ108" s="37">
        <f t="shared" si="302"/>
        <v>114</v>
      </c>
      <c r="FK108" s="37">
        <f t="shared" si="302"/>
        <v>113</v>
      </c>
      <c r="FL108" s="37">
        <f t="shared" si="302"/>
        <v>109</v>
      </c>
      <c r="FM108" s="37">
        <f t="shared" si="302"/>
        <v>107</v>
      </c>
      <c r="FN108" s="37">
        <f t="shared" si="302"/>
        <v>112</v>
      </c>
      <c r="FO108" s="37">
        <f t="shared" si="302"/>
        <v>127</v>
      </c>
      <c r="FP108" s="37">
        <f t="shared" si="302"/>
        <v>134</v>
      </c>
      <c r="FQ108" s="37">
        <f t="shared" si="302"/>
        <v>134</v>
      </c>
      <c r="FR108" s="37">
        <f t="shared" si="302"/>
        <v>149</v>
      </c>
      <c r="FS108" s="37">
        <f t="shared" si="302"/>
        <v>134</v>
      </c>
      <c r="FT108" s="37">
        <f t="shared" si="302"/>
        <v>136</v>
      </c>
      <c r="FU108" s="37">
        <f t="shared" si="302"/>
        <v>141</v>
      </c>
      <c r="FV108" s="37">
        <f t="shared" si="302"/>
        <v>151</v>
      </c>
      <c r="FW108" s="37">
        <f t="shared" si="302"/>
        <v>146</v>
      </c>
      <c r="FX108" s="37">
        <f t="shared" si="302"/>
        <v>146</v>
      </c>
      <c r="FY108" s="37">
        <f t="shared" si="302"/>
        <v>149</v>
      </c>
      <c r="FZ108" s="37">
        <f t="shared" si="302"/>
        <v>115</v>
      </c>
      <c r="GA108" s="37">
        <f t="shared" si="302"/>
        <v>115</v>
      </c>
      <c r="GB108" s="37">
        <f t="shared" si="302"/>
        <v>100</v>
      </c>
      <c r="GC108" s="37">
        <f t="shared" si="302"/>
        <v>104</v>
      </c>
      <c r="GD108" s="37">
        <f t="shared" si="302"/>
        <v>108</v>
      </c>
      <c r="GE108" s="37">
        <f t="shared" si="302"/>
        <v>108</v>
      </c>
      <c r="GF108" s="37">
        <f t="shared" si="302"/>
        <v>108</v>
      </c>
      <c r="GG108" s="37">
        <f t="shared" si="302"/>
        <v>108</v>
      </c>
      <c r="GH108" s="37">
        <f t="shared" si="302"/>
        <v>109</v>
      </c>
      <c r="GI108" s="37">
        <f t="shared" si="302"/>
        <v>110</v>
      </c>
      <c r="GJ108" s="37">
        <f t="shared" si="302"/>
        <v>116</v>
      </c>
      <c r="GK108" s="37">
        <f t="shared" si="302"/>
        <v>118</v>
      </c>
      <c r="GL108" s="37">
        <f t="shared" si="302"/>
        <v>118</v>
      </c>
      <c r="GM108" s="37">
        <f t="shared" si="302"/>
        <v>115</v>
      </c>
      <c r="GN108" s="37">
        <f t="shared" si="302"/>
        <v>112</v>
      </c>
      <c r="GO108" s="37">
        <f t="shared" si="302"/>
        <v>110</v>
      </c>
      <c r="GP108" s="37">
        <f t="shared" si="302"/>
        <v>99</v>
      </c>
      <c r="GQ108" s="37">
        <f t="shared" si="302"/>
        <v>102</v>
      </c>
      <c r="GR108" s="37">
        <f t="shared" si="302"/>
        <v>105</v>
      </c>
      <c r="GS108" s="37">
        <f t="shared" si="302"/>
        <v>105</v>
      </c>
      <c r="GT108" s="37">
        <f t="shared" si="302"/>
        <v>109</v>
      </c>
      <c r="GU108" s="37">
        <f t="shared" si="302"/>
        <v>107</v>
      </c>
      <c r="GV108" s="37">
        <f t="shared" si="302"/>
        <v>106</v>
      </c>
      <c r="GW108" s="37">
        <f t="shared" si="302"/>
        <v>106</v>
      </c>
      <c r="GX108" s="37">
        <f t="shared" si="302"/>
        <v>101</v>
      </c>
      <c r="GY108" s="37">
        <f t="shared" si="302"/>
        <v>104</v>
      </c>
      <c r="GZ108" s="37">
        <f t="shared" si="302"/>
        <v>104</v>
      </c>
      <c r="HA108" s="37">
        <f t="shared" si="302"/>
        <v>104</v>
      </c>
      <c r="HB108" s="37">
        <f t="shared" si="302"/>
        <v>95</v>
      </c>
      <c r="HC108" s="37">
        <f t="shared" ref="HC108:JN108" si="303">+$I$108-HC$51</f>
        <v>95</v>
      </c>
      <c r="HD108" s="37">
        <f t="shared" si="303"/>
        <v>97</v>
      </c>
      <c r="HE108" s="37">
        <f t="shared" si="303"/>
        <v>99</v>
      </c>
      <c r="HF108" s="37">
        <f t="shared" si="303"/>
        <v>104</v>
      </c>
      <c r="HG108" s="37">
        <f t="shared" si="303"/>
        <v>104</v>
      </c>
      <c r="HH108" s="37">
        <f t="shared" si="303"/>
        <v>84</v>
      </c>
      <c r="HI108" s="37">
        <f t="shared" si="303"/>
        <v>62</v>
      </c>
      <c r="HJ108" s="37">
        <f t="shared" si="303"/>
        <v>70</v>
      </c>
      <c r="HK108" s="37">
        <f t="shared" si="303"/>
        <v>67</v>
      </c>
      <c r="HL108" s="37">
        <f t="shared" si="303"/>
        <v>68</v>
      </c>
      <c r="HM108" s="37">
        <f t="shared" si="303"/>
        <v>68</v>
      </c>
      <c r="HN108" s="37">
        <f t="shared" si="303"/>
        <v>68</v>
      </c>
      <c r="HO108" s="37">
        <f t="shared" si="303"/>
        <v>45</v>
      </c>
      <c r="HP108" s="37">
        <f t="shared" si="303"/>
        <v>47</v>
      </c>
      <c r="HQ108" s="37">
        <f t="shared" si="303"/>
        <v>49</v>
      </c>
      <c r="HR108" s="37">
        <f t="shared" si="303"/>
        <v>44</v>
      </c>
      <c r="HS108" s="37">
        <f t="shared" si="303"/>
        <v>49</v>
      </c>
      <c r="HT108" s="37">
        <f t="shared" si="303"/>
        <v>46</v>
      </c>
      <c r="HU108" s="37">
        <f t="shared" si="303"/>
        <v>46</v>
      </c>
      <c r="HV108" s="37">
        <f t="shared" si="303"/>
        <v>47</v>
      </c>
      <c r="HW108" s="37">
        <f t="shared" si="303"/>
        <v>46</v>
      </c>
      <c r="HX108" s="37">
        <f t="shared" si="303"/>
        <v>50</v>
      </c>
      <c r="HY108" s="37">
        <f t="shared" si="303"/>
        <v>49</v>
      </c>
      <c r="HZ108" s="37">
        <f t="shared" si="303"/>
        <v>50</v>
      </c>
      <c r="IA108" s="37">
        <f t="shared" si="303"/>
        <v>50</v>
      </c>
      <c r="IB108" s="37">
        <f t="shared" si="303"/>
        <v>50</v>
      </c>
      <c r="IC108" s="37">
        <f t="shared" si="303"/>
        <v>50</v>
      </c>
      <c r="ID108" s="37">
        <f t="shared" si="303"/>
        <v>52</v>
      </c>
      <c r="IE108" s="37">
        <f t="shared" si="303"/>
        <v>50</v>
      </c>
      <c r="IF108" s="37">
        <f t="shared" si="303"/>
        <v>49</v>
      </c>
      <c r="IG108" s="37">
        <f t="shared" si="303"/>
        <v>47</v>
      </c>
      <c r="IH108" s="37">
        <f t="shared" si="303"/>
        <v>44</v>
      </c>
      <c r="II108" s="37">
        <f t="shared" si="303"/>
        <v>44</v>
      </c>
      <c r="IJ108" s="37">
        <f t="shared" si="303"/>
        <v>44</v>
      </c>
      <c r="IK108" s="37">
        <f t="shared" si="303"/>
        <v>42</v>
      </c>
      <c r="IL108" s="37">
        <f t="shared" si="303"/>
        <v>338</v>
      </c>
      <c r="IM108" s="37">
        <f t="shared" si="303"/>
        <v>338</v>
      </c>
      <c r="IN108" s="37">
        <f t="shared" si="303"/>
        <v>338</v>
      </c>
      <c r="IO108" s="37">
        <f t="shared" si="303"/>
        <v>338</v>
      </c>
      <c r="IP108" s="37">
        <f t="shared" si="303"/>
        <v>338</v>
      </c>
      <c r="IQ108" s="37">
        <f t="shared" si="303"/>
        <v>338</v>
      </c>
      <c r="IR108" s="37">
        <f t="shared" si="303"/>
        <v>338</v>
      </c>
      <c r="IS108" s="37">
        <f t="shared" si="303"/>
        <v>338</v>
      </c>
      <c r="IT108" s="37">
        <f t="shared" si="303"/>
        <v>338</v>
      </c>
      <c r="IU108" s="37">
        <f t="shared" si="303"/>
        <v>338</v>
      </c>
      <c r="IV108" s="37">
        <f t="shared" si="303"/>
        <v>338</v>
      </c>
      <c r="IW108" s="37">
        <f t="shared" si="303"/>
        <v>338</v>
      </c>
      <c r="IX108" s="37">
        <f t="shared" si="303"/>
        <v>338</v>
      </c>
      <c r="IY108" s="37">
        <f t="shared" si="303"/>
        <v>338</v>
      </c>
      <c r="IZ108" s="37">
        <f t="shared" si="303"/>
        <v>338</v>
      </c>
      <c r="JA108" s="37">
        <f t="shared" si="303"/>
        <v>338</v>
      </c>
      <c r="JB108" s="37">
        <f t="shared" si="303"/>
        <v>338</v>
      </c>
      <c r="JC108" s="37">
        <f t="shared" si="303"/>
        <v>338</v>
      </c>
      <c r="JD108" s="37">
        <f t="shared" si="303"/>
        <v>338</v>
      </c>
      <c r="JE108" s="37">
        <f t="shared" si="303"/>
        <v>338</v>
      </c>
      <c r="JF108" s="37">
        <f t="shared" si="303"/>
        <v>338</v>
      </c>
      <c r="JG108" s="37">
        <f t="shared" si="303"/>
        <v>338</v>
      </c>
      <c r="JH108" s="37">
        <f t="shared" si="303"/>
        <v>338</v>
      </c>
      <c r="JI108" s="37">
        <f t="shared" si="303"/>
        <v>338</v>
      </c>
      <c r="JJ108" s="37">
        <f t="shared" si="303"/>
        <v>338</v>
      </c>
      <c r="JK108" s="37">
        <f t="shared" si="303"/>
        <v>338</v>
      </c>
      <c r="JL108" s="37">
        <f t="shared" si="303"/>
        <v>338</v>
      </c>
      <c r="JM108" s="37">
        <f t="shared" si="303"/>
        <v>338</v>
      </c>
      <c r="JN108" s="37">
        <f t="shared" si="303"/>
        <v>338</v>
      </c>
      <c r="JO108" s="37">
        <f t="shared" ref="JO108:LZ108" si="304">+$I$108-JO$51</f>
        <v>338</v>
      </c>
      <c r="JP108" s="37">
        <f t="shared" si="304"/>
        <v>338</v>
      </c>
      <c r="JQ108" s="37">
        <f t="shared" si="304"/>
        <v>338</v>
      </c>
      <c r="JR108" s="37">
        <f t="shared" si="304"/>
        <v>338</v>
      </c>
      <c r="JS108" s="37">
        <f t="shared" si="304"/>
        <v>338</v>
      </c>
      <c r="JT108" s="37">
        <f t="shared" si="304"/>
        <v>338</v>
      </c>
      <c r="JU108" s="37">
        <f t="shared" si="304"/>
        <v>338</v>
      </c>
      <c r="JV108" s="37">
        <f t="shared" si="304"/>
        <v>338</v>
      </c>
      <c r="JW108" s="37">
        <f t="shared" si="304"/>
        <v>338</v>
      </c>
      <c r="JX108" s="37">
        <f t="shared" si="304"/>
        <v>338</v>
      </c>
      <c r="JY108" s="37">
        <f t="shared" si="304"/>
        <v>338</v>
      </c>
      <c r="JZ108" s="37">
        <f t="shared" si="304"/>
        <v>338</v>
      </c>
      <c r="KA108" s="37">
        <f t="shared" si="304"/>
        <v>338</v>
      </c>
      <c r="KB108" s="37">
        <f t="shared" si="304"/>
        <v>338</v>
      </c>
      <c r="KC108" s="37">
        <f t="shared" si="304"/>
        <v>338</v>
      </c>
      <c r="KD108" s="37">
        <f t="shared" si="304"/>
        <v>338</v>
      </c>
      <c r="KE108" s="37">
        <f t="shared" si="304"/>
        <v>338</v>
      </c>
      <c r="KF108" s="37">
        <f t="shared" si="304"/>
        <v>338</v>
      </c>
      <c r="KG108" s="37">
        <f t="shared" si="304"/>
        <v>338</v>
      </c>
      <c r="KH108" s="37">
        <f t="shared" si="304"/>
        <v>338</v>
      </c>
      <c r="KI108" s="37">
        <f t="shared" si="304"/>
        <v>338</v>
      </c>
      <c r="KJ108" s="37">
        <f t="shared" si="304"/>
        <v>338</v>
      </c>
      <c r="KK108" s="37">
        <f t="shared" si="304"/>
        <v>338</v>
      </c>
      <c r="KL108" s="37">
        <f t="shared" si="304"/>
        <v>338</v>
      </c>
      <c r="KM108" s="37">
        <f t="shared" si="304"/>
        <v>338</v>
      </c>
      <c r="KN108" s="37">
        <f t="shared" si="304"/>
        <v>338</v>
      </c>
      <c r="KO108" s="37">
        <f t="shared" si="304"/>
        <v>338</v>
      </c>
      <c r="KP108" s="37">
        <f t="shared" si="304"/>
        <v>338</v>
      </c>
      <c r="KQ108" s="37">
        <f t="shared" si="304"/>
        <v>338</v>
      </c>
      <c r="KR108" s="37">
        <f t="shared" si="304"/>
        <v>338</v>
      </c>
      <c r="KS108" s="37">
        <f t="shared" si="304"/>
        <v>338</v>
      </c>
      <c r="KT108" s="37">
        <f t="shared" si="304"/>
        <v>338</v>
      </c>
      <c r="KU108" s="37">
        <f t="shared" si="304"/>
        <v>338</v>
      </c>
      <c r="KV108" s="37">
        <f t="shared" si="304"/>
        <v>338</v>
      </c>
      <c r="KW108" s="37">
        <f t="shared" si="304"/>
        <v>338</v>
      </c>
      <c r="KX108" s="37">
        <f t="shared" si="304"/>
        <v>338</v>
      </c>
      <c r="KY108" s="37">
        <f t="shared" si="304"/>
        <v>338</v>
      </c>
      <c r="KZ108" s="37">
        <f t="shared" si="304"/>
        <v>338</v>
      </c>
      <c r="LA108" s="37">
        <f t="shared" si="304"/>
        <v>338</v>
      </c>
      <c r="LB108" s="37">
        <f t="shared" si="304"/>
        <v>338</v>
      </c>
      <c r="LC108" s="37">
        <f t="shared" si="304"/>
        <v>338</v>
      </c>
      <c r="LD108" s="37">
        <f t="shared" si="304"/>
        <v>338</v>
      </c>
      <c r="LE108" s="37">
        <f t="shared" si="304"/>
        <v>338</v>
      </c>
      <c r="LF108" s="37">
        <f t="shared" si="304"/>
        <v>338</v>
      </c>
      <c r="LG108" s="37">
        <f t="shared" si="304"/>
        <v>338</v>
      </c>
      <c r="LH108" s="37">
        <f t="shared" si="304"/>
        <v>338</v>
      </c>
      <c r="LI108" s="37">
        <f t="shared" si="304"/>
        <v>338</v>
      </c>
      <c r="LJ108" s="37">
        <f t="shared" si="304"/>
        <v>338</v>
      </c>
      <c r="LK108" s="37">
        <f t="shared" si="304"/>
        <v>338</v>
      </c>
      <c r="LL108" s="37">
        <f t="shared" si="304"/>
        <v>338</v>
      </c>
      <c r="LM108" s="37">
        <f t="shared" si="304"/>
        <v>338</v>
      </c>
      <c r="LN108" s="37">
        <f t="shared" si="304"/>
        <v>338</v>
      </c>
      <c r="LO108" s="37">
        <f t="shared" si="304"/>
        <v>338</v>
      </c>
      <c r="LP108" s="37">
        <f t="shared" si="304"/>
        <v>338</v>
      </c>
      <c r="LQ108" s="37">
        <f t="shared" si="304"/>
        <v>338</v>
      </c>
      <c r="LR108" s="37">
        <f t="shared" si="304"/>
        <v>338</v>
      </c>
      <c r="LS108" s="37">
        <f t="shared" si="304"/>
        <v>338</v>
      </c>
      <c r="LT108" s="37">
        <f t="shared" si="304"/>
        <v>338</v>
      </c>
      <c r="LU108" s="37">
        <f t="shared" si="304"/>
        <v>338</v>
      </c>
      <c r="LV108" s="37">
        <f t="shared" si="304"/>
        <v>338</v>
      </c>
      <c r="LW108" s="37">
        <f t="shared" si="304"/>
        <v>338</v>
      </c>
      <c r="LX108" s="37">
        <f t="shared" si="304"/>
        <v>338</v>
      </c>
      <c r="LY108" s="37">
        <f t="shared" si="304"/>
        <v>338</v>
      </c>
      <c r="LZ108" s="37">
        <f t="shared" si="304"/>
        <v>338</v>
      </c>
      <c r="MA108" s="37">
        <f t="shared" ref="MA108:NT108" si="305">+$I$108-MA$51</f>
        <v>338</v>
      </c>
      <c r="MB108" s="37">
        <f t="shared" si="305"/>
        <v>338</v>
      </c>
      <c r="MC108" s="37">
        <f t="shared" si="305"/>
        <v>338</v>
      </c>
      <c r="MD108" s="37">
        <f t="shared" si="305"/>
        <v>338</v>
      </c>
      <c r="ME108" s="37">
        <f t="shared" si="305"/>
        <v>338</v>
      </c>
      <c r="MF108" s="37">
        <f t="shared" si="305"/>
        <v>338</v>
      </c>
      <c r="MG108" s="37">
        <f t="shared" si="305"/>
        <v>338</v>
      </c>
      <c r="MH108" s="37">
        <f t="shared" si="305"/>
        <v>338</v>
      </c>
      <c r="MI108" s="37">
        <f t="shared" si="305"/>
        <v>338</v>
      </c>
      <c r="MJ108" s="37">
        <f t="shared" si="305"/>
        <v>338</v>
      </c>
      <c r="MK108" s="37">
        <f t="shared" si="305"/>
        <v>338</v>
      </c>
      <c r="ML108" s="37">
        <f t="shared" si="305"/>
        <v>338</v>
      </c>
      <c r="MM108" s="37">
        <f t="shared" si="305"/>
        <v>338</v>
      </c>
      <c r="MN108" s="37">
        <f t="shared" si="305"/>
        <v>338</v>
      </c>
      <c r="MO108" s="37">
        <f t="shared" si="305"/>
        <v>338</v>
      </c>
      <c r="MP108" s="37">
        <f t="shared" si="305"/>
        <v>338</v>
      </c>
      <c r="MQ108" s="37">
        <f t="shared" si="305"/>
        <v>338</v>
      </c>
      <c r="MR108" s="37">
        <f t="shared" si="305"/>
        <v>338</v>
      </c>
      <c r="MS108" s="37">
        <f t="shared" si="305"/>
        <v>338</v>
      </c>
      <c r="MT108" s="37">
        <f t="shared" si="305"/>
        <v>338</v>
      </c>
      <c r="MU108" s="37">
        <f t="shared" si="305"/>
        <v>338</v>
      </c>
      <c r="MV108" s="37">
        <f t="shared" si="305"/>
        <v>338</v>
      </c>
      <c r="MW108" s="37">
        <f t="shared" si="305"/>
        <v>338</v>
      </c>
      <c r="MX108" s="37">
        <f t="shared" si="305"/>
        <v>338</v>
      </c>
      <c r="MY108" s="37">
        <f t="shared" si="305"/>
        <v>338</v>
      </c>
      <c r="MZ108" s="37">
        <f t="shared" si="305"/>
        <v>338</v>
      </c>
      <c r="NA108" s="37">
        <f t="shared" si="305"/>
        <v>338</v>
      </c>
      <c r="NB108" s="37">
        <f t="shared" si="305"/>
        <v>338</v>
      </c>
      <c r="NC108" s="37">
        <f t="shared" si="305"/>
        <v>338</v>
      </c>
      <c r="ND108" s="37">
        <f t="shared" si="305"/>
        <v>338</v>
      </c>
      <c r="NE108" s="37">
        <f t="shared" si="305"/>
        <v>338</v>
      </c>
      <c r="NF108" s="37">
        <f t="shared" si="305"/>
        <v>338</v>
      </c>
      <c r="NG108" s="37">
        <f t="shared" si="305"/>
        <v>338</v>
      </c>
      <c r="NH108" s="37">
        <f t="shared" si="305"/>
        <v>338</v>
      </c>
      <c r="NI108" s="37">
        <f t="shared" si="305"/>
        <v>338</v>
      </c>
      <c r="NJ108" s="37">
        <f t="shared" si="305"/>
        <v>338</v>
      </c>
      <c r="NK108" s="37">
        <f t="shared" si="305"/>
        <v>338</v>
      </c>
      <c r="NL108" s="37">
        <f t="shared" si="305"/>
        <v>338</v>
      </c>
      <c r="NM108" s="37">
        <f t="shared" si="305"/>
        <v>338</v>
      </c>
      <c r="NN108" s="37">
        <f t="shared" si="305"/>
        <v>338</v>
      </c>
      <c r="NO108" s="37">
        <f t="shared" si="305"/>
        <v>338</v>
      </c>
      <c r="NP108" s="37">
        <f t="shared" si="305"/>
        <v>338</v>
      </c>
      <c r="NQ108" s="37">
        <f t="shared" si="305"/>
        <v>338</v>
      </c>
      <c r="NR108" s="37">
        <f t="shared" si="305"/>
        <v>338</v>
      </c>
      <c r="NS108" s="37">
        <f t="shared" si="305"/>
        <v>338</v>
      </c>
      <c r="NT108" s="38">
        <f t="shared" si="305"/>
        <v>338</v>
      </c>
    </row>
    <row r="109" spans="1:384" x14ac:dyDescent="0.6">
      <c r="A109" s="141" t="s">
        <v>71</v>
      </c>
      <c r="B109" s="301"/>
      <c r="C109" s="322"/>
      <c r="D109" s="300" t="s">
        <v>19</v>
      </c>
      <c r="E109" s="53">
        <v>23</v>
      </c>
      <c r="F109" s="276"/>
      <c r="G109" s="53">
        <v>34</v>
      </c>
      <c r="H109" s="46">
        <v>626</v>
      </c>
      <c r="I109" s="6">
        <f t="shared" ref="I109" si="306">SUM(J109:Q109)</f>
        <v>47</v>
      </c>
      <c r="J109" s="12">
        <v>0</v>
      </c>
      <c r="K109" s="4">
        <v>0</v>
      </c>
      <c r="L109" s="4">
        <v>0</v>
      </c>
      <c r="M109" s="4">
        <v>17</v>
      </c>
      <c r="N109" s="4">
        <v>30</v>
      </c>
      <c r="O109" s="4">
        <v>0</v>
      </c>
      <c r="P109" s="33">
        <v>0</v>
      </c>
      <c r="Q109" s="34">
        <v>0</v>
      </c>
      <c r="R109" s="7"/>
      <c r="S109" s="36">
        <f t="shared" ref="S109:CD109" si="307">+$I$109-S$52</f>
        <v>8</v>
      </c>
      <c r="T109" s="37">
        <f t="shared" si="307"/>
        <v>8</v>
      </c>
      <c r="U109" s="37">
        <f t="shared" si="307"/>
        <v>9</v>
      </c>
      <c r="V109" s="37">
        <f t="shared" si="307"/>
        <v>9</v>
      </c>
      <c r="W109" s="37">
        <f t="shared" si="307"/>
        <v>9</v>
      </c>
      <c r="X109" s="37">
        <f t="shared" si="307"/>
        <v>9</v>
      </c>
      <c r="Y109" s="37">
        <f t="shared" si="307"/>
        <v>9</v>
      </c>
      <c r="Z109" s="37">
        <f t="shared" si="307"/>
        <v>9</v>
      </c>
      <c r="AA109" s="37">
        <f t="shared" si="307"/>
        <v>9</v>
      </c>
      <c r="AB109" s="37">
        <f t="shared" si="307"/>
        <v>10</v>
      </c>
      <c r="AC109" s="37">
        <f t="shared" si="307"/>
        <v>5</v>
      </c>
      <c r="AD109" s="37">
        <f t="shared" si="307"/>
        <v>5</v>
      </c>
      <c r="AE109" s="37">
        <f t="shared" si="307"/>
        <v>5</v>
      </c>
      <c r="AF109" s="37">
        <f t="shared" si="307"/>
        <v>5</v>
      </c>
      <c r="AG109" s="37">
        <f t="shared" si="307"/>
        <v>5</v>
      </c>
      <c r="AH109" s="37">
        <f t="shared" si="307"/>
        <v>6</v>
      </c>
      <c r="AI109" s="37">
        <f t="shared" si="307"/>
        <v>6</v>
      </c>
      <c r="AJ109" s="37">
        <f t="shared" si="307"/>
        <v>6</v>
      </c>
      <c r="AK109" s="37">
        <f t="shared" si="307"/>
        <v>5</v>
      </c>
      <c r="AL109" s="37">
        <f t="shared" si="307"/>
        <v>5</v>
      </c>
      <c r="AM109" s="37">
        <f t="shared" si="307"/>
        <v>5</v>
      </c>
      <c r="AN109" s="37">
        <f t="shared" si="307"/>
        <v>5</v>
      </c>
      <c r="AO109" s="37">
        <f t="shared" si="307"/>
        <v>5</v>
      </c>
      <c r="AP109" s="37">
        <f t="shared" si="307"/>
        <v>5</v>
      </c>
      <c r="AQ109" s="37">
        <f t="shared" si="307"/>
        <v>5</v>
      </c>
      <c r="AR109" s="37">
        <f t="shared" si="307"/>
        <v>5</v>
      </c>
      <c r="AS109" s="37">
        <f t="shared" si="307"/>
        <v>6</v>
      </c>
      <c r="AT109" s="37">
        <f t="shared" si="307"/>
        <v>6</v>
      </c>
      <c r="AU109" s="37">
        <f t="shared" si="307"/>
        <v>6</v>
      </c>
      <c r="AV109" s="37">
        <f t="shared" si="307"/>
        <v>6</v>
      </c>
      <c r="AW109" s="37">
        <f t="shared" si="307"/>
        <v>6</v>
      </c>
      <c r="AX109" s="37">
        <f t="shared" si="307"/>
        <v>7</v>
      </c>
      <c r="AY109" s="37">
        <f t="shared" si="307"/>
        <v>10</v>
      </c>
      <c r="AZ109" s="37">
        <f t="shared" si="307"/>
        <v>5</v>
      </c>
      <c r="BA109" s="37">
        <f t="shared" si="307"/>
        <v>5</v>
      </c>
      <c r="BB109" s="37">
        <f t="shared" si="307"/>
        <v>5</v>
      </c>
      <c r="BC109" s="37">
        <f t="shared" si="307"/>
        <v>5</v>
      </c>
      <c r="BD109" s="37">
        <f t="shared" si="307"/>
        <v>5</v>
      </c>
      <c r="BE109" s="37">
        <f t="shared" si="307"/>
        <v>5</v>
      </c>
      <c r="BF109" s="37">
        <f t="shared" si="307"/>
        <v>5</v>
      </c>
      <c r="BG109" s="37">
        <f t="shared" si="307"/>
        <v>8</v>
      </c>
      <c r="BH109" s="37">
        <f t="shared" si="307"/>
        <v>8</v>
      </c>
      <c r="BI109" s="37">
        <f t="shared" si="307"/>
        <v>8</v>
      </c>
      <c r="BJ109" s="37">
        <f t="shared" si="307"/>
        <v>8</v>
      </c>
      <c r="BK109" s="37">
        <f t="shared" si="307"/>
        <v>8</v>
      </c>
      <c r="BL109" s="37">
        <f t="shared" si="307"/>
        <v>6</v>
      </c>
      <c r="BM109" s="37">
        <f t="shared" si="307"/>
        <v>6</v>
      </c>
      <c r="BN109" s="37">
        <f t="shared" si="307"/>
        <v>6</v>
      </c>
      <c r="BO109" s="37">
        <f t="shared" si="307"/>
        <v>6</v>
      </c>
      <c r="BP109" s="37">
        <f t="shared" si="307"/>
        <v>6</v>
      </c>
      <c r="BQ109" s="37">
        <f t="shared" si="307"/>
        <v>6</v>
      </c>
      <c r="BR109" s="37">
        <f t="shared" si="307"/>
        <v>6</v>
      </c>
      <c r="BS109" s="37">
        <f t="shared" si="307"/>
        <v>6</v>
      </c>
      <c r="BT109" s="37">
        <f t="shared" si="307"/>
        <v>6</v>
      </c>
      <c r="BU109" s="37">
        <f t="shared" si="307"/>
        <v>6</v>
      </c>
      <c r="BV109" s="37">
        <f t="shared" si="307"/>
        <v>6</v>
      </c>
      <c r="BW109" s="37">
        <f t="shared" si="307"/>
        <v>6</v>
      </c>
      <c r="BX109" s="37">
        <f t="shared" si="307"/>
        <v>6</v>
      </c>
      <c r="BY109" s="37">
        <f t="shared" si="307"/>
        <v>6</v>
      </c>
      <c r="BZ109" s="37">
        <f t="shared" si="307"/>
        <v>6</v>
      </c>
      <c r="CA109" s="37">
        <f t="shared" si="307"/>
        <v>6</v>
      </c>
      <c r="CB109" s="37">
        <f t="shared" si="307"/>
        <v>13</v>
      </c>
      <c r="CC109" s="37">
        <f t="shared" si="307"/>
        <v>13</v>
      </c>
      <c r="CD109" s="37">
        <f t="shared" si="307"/>
        <v>13</v>
      </c>
      <c r="CE109" s="37">
        <f t="shared" ref="CE109:EP109" si="308">+$I$109-CE$52</f>
        <v>21</v>
      </c>
      <c r="CF109" s="37">
        <f t="shared" si="308"/>
        <v>12</v>
      </c>
      <c r="CG109" s="37">
        <f t="shared" si="308"/>
        <v>12</v>
      </c>
      <c r="CH109" s="37">
        <f t="shared" si="308"/>
        <v>12</v>
      </c>
      <c r="CI109" s="37">
        <f t="shared" si="308"/>
        <v>7</v>
      </c>
      <c r="CJ109" s="37">
        <f t="shared" si="308"/>
        <v>7</v>
      </c>
      <c r="CK109" s="37">
        <f t="shared" si="308"/>
        <v>7</v>
      </c>
      <c r="CL109" s="37">
        <f t="shared" si="308"/>
        <v>5</v>
      </c>
      <c r="CM109" s="37">
        <f t="shared" si="308"/>
        <v>10</v>
      </c>
      <c r="CN109" s="37">
        <f t="shared" si="308"/>
        <v>5</v>
      </c>
      <c r="CO109" s="37">
        <f t="shared" si="308"/>
        <v>5</v>
      </c>
      <c r="CP109" s="37">
        <f t="shared" si="308"/>
        <v>5</v>
      </c>
      <c r="CQ109" s="37">
        <f t="shared" si="308"/>
        <v>5</v>
      </c>
      <c r="CR109" s="37">
        <f t="shared" si="308"/>
        <v>5</v>
      </c>
      <c r="CS109" s="37">
        <f t="shared" si="308"/>
        <v>5</v>
      </c>
      <c r="CT109" s="37">
        <f t="shared" si="308"/>
        <v>5</v>
      </c>
      <c r="CU109" s="37">
        <f t="shared" si="308"/>
        <v>5</v>
      </c>
      <c r="CV109" s="37">
        <f t="shared" si="308"/>
        <v>5</v>
      </c>
      <c r="CW109" s="37">
        <f t="shared" si="308"/>
        <v>5</v>
      </c>
      <c r="CX109" s="37">
        <f t="shared" si="308"/>
        <v>5</v>
      </c>
      <c r="CY109" s="37">
        <f t="shared" si="308"/>
        <v>5</v>
      </c>
      <c r="CZ109" s="37">
        <f t="shared" si="308"/>
        <v>5</v>
      </c>
      <c r="DA109" s="37">
        <f t="shared" si="308"/>
        <v>5</v>
      </c>
      <c r="DB109" s="37">
        <f t="shared" si="308"/>
        <v>5</v>
      </c>
      <c r="DC109" s="37">
        <f t="shared" si="308"/>
        <v>5</v>
      </c>
      <c r="DD109" s="37">
        <f t="shared" si="308"/>
        <v>5</v>
      </c>
      <c r="DE109" s="37">
        <f t="shared" si="308"/>
        <v>5</v>
      </c>
      <c r="DF109" s="37">
        <f t="shared" si="308"/>
        <v>5</v>
      </c>
      <c r="DG109" s="37">
        <f t="shared" si="308"/>
        <v>5</v>
      </c>
      <c r="DH109" s="37">
        <f t="shared" si="308"/>
        <v>5</v>
      </c>
      <c r="DI109" s="37">
        <f t="shared" si="308"/>
        <v>5</v>
      </c>
      <c r="DJ109" s="37">
        <f t="shared" si="308"/>
        <v>5</v>
      </c>
      <c r="DK109" s="37">
        <f t="shared" si="308"/>
        <v>5</v>
      </c>
      <c r="DL109" s="37">
        <f t="shared" si="308"/>
        <v>5</v>
      </c>
      <c r="DM109" s="37">
        <f t="shared" si="308"/>
        <v>5</v>
      </c>
      <c r="DN109" s="37">
        <f t="shared" si="308"/>
        <v>5</v>
      </c>
      <c r="DO109" s="37">
        <f t="shared" si="308"/>
        <v>5</v>
      </c>
      <c r="DP109" s="37">
        <f t="shared" si="308"/>
        <v>5</v>
      </c>
      <c r="DQ109" s="37">
        <f t="shared" si="308"/>
        <v>5</v>
      </c>
      <c r="DR109" s="37">
        <f t="shared" si="308"/>
        <v>5</v>
      </c>
      <c r="DS109" s="37">
        <f t="shared" si="308"/>
        <v>6</v>
      </c>
      <c r="DT109" s="37">
        <f t="shared" si="308"/>
        <v>6</v>
      </c>
      <c r="DU109" s="37">
        <f t="shared" si="308"/>
        <v>5</v>
      </c>
      <c r="DV109" s="37">
        <f t="shared" si="308"/>
        <v>5</v>
      </c>
      <c r="DW109" s="37">
        <f t="shared" si="308"/>
        <v>5</v>
      </c>
      <c r="DX109" s="37">
        <f t="shared" si="308"/>
        <v>5</v>
      </c>
      <c r="DY109" s="37">
        <f t="shared" si="308"/>
        <v>5</v>
      </c>
      <c r="DZ109" s="37">
        <f t="shared" si="308"/>
        <v>6</v>
      </c>
      <c r="EA109" s="37">
        <f t="shared" si="308"/>
        <v>6</v>
      </c>
      <c r="EB109" s="37">
        <f t="shared" si="308"/>
        <v>5</v>
      </c>
      <c r="EC109" s="37">
        <f t="shared" si="308"/>
        <v>5</v>
      </c>
      <c r="ED109" s="37">
        <f t="shared" si="308"/>
        <v>5</v>
      </c>
      <c r="EE109" s="37">
        <f t="shared" si="308"/>
        <v>5</v>
      </c>
      <c r="EF109" s="37">
        <f t="shared" si="308"/>
        <v>5</v>
      </c>
      <c r="EG109" s="37">
        <f t="shared" si="308"/>
        <v>6</v>
      </c>
      <c r="EH109" s="37">
        <f t="shared" si="308"/>
        <v>6</v>
      </c>
      <c r="EI109" s="37">
        <f t="shared" si="308"/>
        <v>6</v>
      </c>
      <c r="EJ109" s="37">
        <f t="shared" si="308"/>
        <v>5</v>
      </c>
      <c r="EK109" s="37">
        <f t="shared" si="308"/>
        <v>5</v>
      </c>
      <c r="EL109" s="37">
        <f t="shared" si="308"/>
        <v>6</v>
      </c>
      <c r="EM109" s="37">
        <f t="shared" si="308"/>
        <v>8</v>
      </c>
      <c r="EN109" s="37">
        <f t="shared" si="308"/>
        <v>7</v>
      </c>
      <c r="EO109" s="37">
        <f t="shared" si="308"/>
        <v>7</v>
      </c>
      <c r="EP109" s="37">
        <f t="shared" si="308"/>
        <v>8</v>
      </c>
      <c r="EQ109" s="37">
        <f t="shared" ref="EQ109:HB109" si="309">+$I$109-EQ$52</f>
        <v>8</v>
      </c>
      <c r="ER109" s="37">
        <f t="shared" si="309"/>
        <v>6</v>
      </c>
      <c r="ES109" s="37">
        <f t="shared" si="309"/>
        <v>6</v>
      </c>
      <c r="ET109" s="37">
        <f t="shared" si="309"/>
        <v>5</v>
      </c>
      <c r="EU109" s="37">
        <f t="shared" si="309"/>
        <v>5</v>
      </c>
      <c r="EV109" s="37">
        <f t="shared" si="309"/>
        <v>5</v>
      </c>
      <c r="EW109" s="37">
        <f t="shared" si="309"/>
        <v>6</v>
      </c>
      <c r="EX109" s="37">
        <f t="shared" si="309"/>
        <v>6</v>
      </c>
      <c r="EY109" s="37">
        <f t="shared" si="309"/>
        <v>6</v>
      </c>
      <c r="EZ109" s="37">
        <f t="shared" si="309"/>
        <v>6</v>
      </c>
      <c r="FA109" s="37">
        <f t="shared" si="309"/>
        <v>6</v>
      </c>
      <c r="FB109" s="37">
        <f t="shared" si="309"/>
        <v>6</v>
      </c>
      <c r="FC109" s="37">
        <f t="shared" si="309"/>
        <v>6</v>
      </c>
      <c r="FD109" s="37">
        <f t="shared" si="309"/>
        <v>7</v>
      </c>
      <c r="FE109" s="37">
        <f t="shared" si="309"/>
        <v>6</v>
      </c>
      <c r="FF109" s="37">
        <f t="shared" si="309"/>
        <v>6</v>
      </c>
      <c r="FG109" s="37">
        <f t="shared" si="309"/>
        <v>6</v>
      </c>
      <c r="FH109" s="37">
        <f t="shared" si="309"/>
        <v>6</v>
      </c>
      <c r="FI109" s="37">
        <f t="shared" si="309"/>
        <v>6</v>
      </c>
      <c r="FJ109" s="37">
        <f t="shared" si="309"/>
        <v>6</v>
      </c>
      <c r="FK109" s="37">
        <f t="shared" si="309"/>
        <v>6</v>
      </c>
      <c r="FL109" s="37">
        <f t="shared" si="309"/>
        <v>6</v>
      </c>
      <c r="FM109" s="37">
        <f t="shared" si="309"/>
        <v>6</v>
      </c>
      <c r="FN109" s="37">
        <f t="shared" si="309"/>
        <v>7</v>
      </c>
      <c r="FO109" s="37">
        <f t="shared" si="309"/>
        <v>7</v>
      </c>
      <c r="FP109" s="37">
        <f t="shared" si="309"/>
        <v>7</v>
      </c>
      <c r="FQ109" s="37">
        <f t="shared" si="309"/>
        <v>7</v>
      </c>
      <c r="FR109" s="37">
        <f t="shared" si="309"/>
        <v>6</v>
      </c>
      <c r="FS109" s="37">
        <f t="shared" si="309"/>
        <v>6</v>
      </c>
      <c r="FT109" s="37">
        <f t="shared" si="309"/>
        <v>6</v>
      </c>
      <c r="FU109" s="37">
        <f t="shared" si="309"/>
        <v>6</v>
      </c>
      <c r="FV109" s="37">
        <f t="shared" si="309"/>
        <v>9</v>
      </c>
      <c r="FW109" s="37">
        <f t="shared" si="309"/>
        <v>9</v>
      </c>
      <c r="FX109" s="37">
        <f t="shared" si="309"/>
        <v>9</v>
      </c>
      <c r="FY109" s="37">
        <f t="shared" si="309"/>
        <v>9</v>
      </c>
      <c r="FZ109" s="37">
        <f t="shared" si="309"/>
        <v>6</v>
      </c>
      <c r="GA109" s="37">
        <f t="shared" si="309"/>
        <v>6</v>
      </c>
      <c r="GB109" s="37">
        <f t="shared" si="309"/>
        <v>6</v>
      </c>
      <c r="GC109" s="37">
        <f t="shared" si="309"/>
        <v>6</v>
      </c>
      <c r="GD109" s="37">
        <f t="shared" si="309"/>
        <v>6</v>
      </c>
      <c r="GE109" s="37">
        <f t="shared" si="309"/>
        <v>6</v>
      </c>
      <c r="GF109" s="37">
        <f t="shared" si="309"/>
        <v>7</v>
      </c>
      <c r="GG109" s="37">
        <f t="shared" si="309"/>
        <v>7</v>
      </c>
      <c r="GH109" s="37">
        <f t="shared" si="309"/>
        <v>7</v>
      </c>
      <c r="GI109" s="37">
        <f t="shared" si="309"/>
        <v>7</v>
      </c>
      <c r="GJ109" s="37">
        <f t="shared" si="309"/>
        <v>7</v>
      </c>
      <c r="GK109" s="37">
        <f t="shared" si="309"/>
        <v>5</v>
      </c>
      <c r="GL109" s="37">
        <f t="shared" si="309"/>
        <v>5</v>
      </c>
      <c r="GM109" s="37">
        <f t="shared" si="309"/>
        <v>4</v>
      </c>
      <c r="GN109" s="37">
        <f t="shared" si="309"/>
        <v>4</v>
      </c>
      <c r="GO109" s="37">
        <f t="shared" si="309"/>
        <v>4</v>
      </c>
      <c r="GP109" s="37">
        <f t="shared" si="309"/>
        <v>4</v>
      </c>
      <c r="GQ109" s="37">
        <f t="shared" si="309"/>
        <v>4</v>
      </c>
      <c r="GR109" s="37">
        <f t="shared" si="309"/>
        <v>4</v>
      </c>
      <c r="GS109" s="37">
        <f t="shared" si="309"/>
        <v>4</v>
      </c>
      <c r="GT109" s="37">
        <f t="shared" si="309"/>
        <v>4</v>
      </c>
      <c r="GU109" s="37">
        <f t="shared" si="309"/>
        <v>4</v>
      </c>
      <c r="GV109" s="37">
        <f t="shared" si="309"/>
        <v>4</v>
      </c>
      <c r="GW109" s="37">
        <f t="shared" si="309"/>
        <v>4</v>
      </c>
      <c r="GX109" s="37">
        <f t="shared" si="309"/>
        <v>4</v>
      </c>
      <c r="GY109" s="37">
        <f t="shared" si="309"/>
        <v>4</v>
      </c>
      <c r="GZ109" s="37">
        <f t="shared" si="309"/>
        <v>4</v>
      </c>
      <c r="HA109" s="37">
        <f t="shared" si="309"/>
        <v>9</v>
      </c>
      <c r="HB109" s="37">
        <f t="shared" si="309"/>
        <v>4</v>
      </c>
      <c r="HC109" s="37">
        <f t="shared" ref="HC109:JN109" si="310">+$I$109-HC$52</f>
        <v>4</v>
      </c>
      <c r="HD109" s="37">
        <f t="shared" si="310"/>
        <v>4</v>
      </c>
      <c r="HE109" s="37">
        <f t="shared" si="310"/>
        <v>4</v>
      </c>
      <c r="HF109" s="37">
        <f t="shared" si="310"/>
        <v>4</v>
      </c>
      <c r="HG109" s="37">
        <f t="shared" si="310"/>
        <v>4</v>
      </c>
      <c r="HH109" s="37">
        <f t="shared" si="310"/>
        <v>16</v>
      </c>
      <c r="HI109" s="37">
        <f t="shared" si="310"/>
        <v>6</v>
      </c>
      <c r="HJ109" s="37">
        <f t="shared" si="310"/>
        <v>5</v>
      </c>
      <c r="HK109" s="37">
        <f t="shared" si="310"/>
        <v>5</v>
      </c>
      <c r="HL109" s="37">
        <f t="shared" si="310"/>
        <v>5</v>
      </c>
      <c r="HM109" s="37">
        <f t="shared" si="310"/>
        <v>6</v>
      </c>
      <c r="HN109" s="37">
        <f t="shared" si="310"/>
        <v>6</v>
      </c>
      <c r="HO109" s="37">
        <f t="shared" si="310"/>
        <v>6</v>
      </c>
      <c r="HP109" s="37">
        <f t="shared" si="310"/>
        <v>4</v>
      </c>
      <c r="HQ109" s="37">
        <f t="shared" si="310"/>
        <v>4</v>
      </c>
      <c r="HR109" s="37">
        <f t="shared" si="310"/>
        <v>4</v>
      </c>
      <c r="HS109" s="37">
        <f t="shared" si="310"/>
        <v>4</v>
      </c>
      <c r="HT109" s="37">
        <f t="shared" si="310"/>
        <v>4</v>
      </c>
      <c r="HU109" s="37">
        <f t="shared" si="310"/>
        <v>4</v>
      </c>
      <c r="HV109" s="37">
        <f t="shared" si="310"/>
        <v>4</v>
      </c>
      <c r="HW109" s="37">
        <f t="shared" si="310"/>
        <v>4</v>
      </c>
      <c r="HX109" s="37">
        <f t="shared" si="310"/>
        <v>4</v>
      </c>
      <c r="HY109" s="37">
        <f t="shared" si="310"/>
        <v>4</v>
      </c>
      <c r="HZ109" s="37">
        <f t="shared" si="310"/>
        <v>4</v>
      </c>
      <c r="IA109" s="37">
        <f t="shared" si="310"/>
        <v>5</v>
      </c>
      <c r="IB109" s="37">
        <f t="shared" si="310"/>
        <v>5</v>
      </c>
      <c r="IC109" s="37">
        <f t="shared" si="310"/>
        <v>4</v>
      </c>
      <c r="ID109" s="37">
        <f t="shared" si="310"/>
        <v>5</v>
      </c>
      <c r="IE109" s="37">
        <f t="shared" si="310"/>
        <v>5</v>
      </c>
      <c r="IF109" s="37">
        <f t="shared" si="310"/>
        <v>5</v>
      </c>
      <c r="IG109" s="37">
        <f t="shared" si="310"/>
        <v>5</v>
      </c>
      <c r="IH109" s="37">
        <f t="shared" si="310"/>
        <v>6</v>
      </c>
      <c r="II109" s="37">
        <f t="shared" si="310"/>
        <v>6</v>
      </c>
      <c r="IJ109" s="37">
        <f t="shared" si="310"/>
        <v>6</v>
      </c>
      <c r="IK109" s="37">
        <f t="shared" si="310"/>
        <v>4</v>
      </c>
      <c r="IL109" s="37">
        <f t="shared" si="310"/>
        <v>47</v>
      </c>
      <c r="IM109" s="37">
        <f t="shared" si="310"/>
        <v>47</v>
      </c>
      <c r="IN109" s="37">
        <f t="shared" si="310"/>
        <v>47</v>
      </c>
      <c r="IO109" s="37">
        <f t="shared" si="310"/>
        <v>47</v>
      </c>
      <c r="IP109" s="37">
        <f t="shared" si="310"/>
        <v>47</v>
      </c>
      <c r="IQ109" s="37">
        <f t="shared" si="310"/>
        <v>47</v>
      </c>
      <c r="IR109" s="37">
        <f t="shared" si="310"/>
        <v>47</v>
      </c>
      <c r="IS109" s="37">
        <f t="shared" si="310"/>
        <v>47</v>
      </c>
      <c r="IT109" s="37">
        <f t="shared" si="310"/>
        <v>47</v>
      </c>
      <c r="IU109" s="37">
        <f t="shared" si="310"/>
        <v>47</v>
      </c>
      <c r="IV109" s="37">
        <f t="shared" si="310"/>
        <v>47</v>
      </c>
      <c r="IW109" s="37">
        <f t="shared" si="310"/>
        <v>47</v>
      </c>
      <c r="IX109" s="37">
        <f t="shared" si="310"/>
        <v>47</v>
      </c>
      <c r="IY109" s="37">
        <f t="shared" si="310"/>
        <v>47</v>
      </c>
      <c r="IZ109" s="37">
        <f t="shared" si="310"/>
        <v>47</v>
      </c>
      <c r="JA109" s="37">
        <f t="shared" si="310"/>
        <v>47</v>
      </c>
      <c r="JB109" s="37">
        <f t="shared" si="310"/>
        <v>47</v>
      </c>
      <c r="JC109" s="37">
        <f t="shared" si="310"/>
        <v>47</v>
      </c>
      <c r="JD109" s="37">
        <f t="shared" si="310"/>
        <v>47</v>
      </c>
      <c r="JE109" s="37">
        <f t="shared" si="310"/>
        <v>47</v>
      </c>
      <c r="JF109" s="37">
        <f t="shared" si="310"/>
        <v>47</v>
      </c>
      <c r="JG109" s="37">
        <f t="shared" si="310"/>
        <v>47</v>
      </c>
      <c r="JH109" s="37">
        <f t="shared" si="310"/>
        <v>47</v>
      </c>
      <c r="JI109" s="37">
        <f t="shared" si="310"/>
        <v>47</v>
      </c>
      <c r="JJ109" s="37">
        <f t="shared" si="310"/>
        <v>47</v>
      </c>
      <c r="JK109" s="37">
        <f t="shared" si="310"/>
        <v>47</v>
      </c>
      <c r="JL109" s="37">
        <f t="shared" si="310"/>
        <v>47</v>
      </c>
      <c r="JM109" s="37">
        <f t="shared" si="310"/>
        <v>47</v>
      </c>
      <c r="JN109" s="37">
        <f t="shared" si="310"/>
        <v>47</v>
      </c>
      <c r="JO109" s="37">
        <f t="shared" ref="JO109:LZ109" si="311">+$I$109-JO$52</f>
        <v>47</v>
      </c>
      <c r="JP109" s="37">
        <f t="shared" si="311"/>
        <v>47</v>
      </c>
      <c r="JQ109" s="37">
        <f t="shared" si="311"/>
        <v>47</v>
      </c>
      <c r="JR109" s="37">
        <f t="shared" si="311"/>
        <v>47</v>
      </c>
      <c r="JS109" s="37">
        <f t="shared" si="311"/>
        <v>47</v>
      </c>
      <c r="JT109" s="37">
        <f t="shared" si="311"/>
        <v>47</v>
      </c>
      <c r="JU109" s="37">
        <f t="shared" si="311"/>
        <v>47</v>
      </c>
      <c r="JV109" s="37">
        <f t="shared" si="311"/>
        <v>47</v>
      </c>
      <c r="JW109" s="37">
        <f t="shared" si="311"/>
        <v>47</v>
      </c>
      <c r="JX109" s="37">
        <f t="shared" si="311"/>
        <v>47</v>
      </c>
      <c r="JY109" s="37">
        <f t="shared" si="311"/>
        <v>47</v>
      </c>
      <c r="JZ109" s="37">
        <f t="shared" si="311"/>
        <v>47</v>
      </c>
      <c r="KA109" s="37">
        <f t="shared" si="311"/>
        <v>47</v>
      </c>
      <c r="KB109" s="37">
        <f t="shared" si="311"/>
        <v>47</v>
      </c>
      <c r="KC109" s="37">
        <f t="shared" si="311"/>
        <v>47</v>
      </c>
      <c r="KD109" s="37">
        <f t="shared" si="311"/>
        <v>47</v>
      </c>
      <c r="KE109" s="37">
        <f t="shared" si="311"/>
        <v>47</v>
      </c>
      <c r="KF109" s="37">
        <f t="shared" si="311"/>
        <v>47</v>
      </c>
      <c r="KG109" s="37">
        <f t="shared" si="311"/>
        <v>47</v>
      </c>
      <c r="KH109" s="37">
        <f t="shared" si="311"/>
        <v>47</v>
      </c>
      <c r="KI109" s="37">
        <f t="shared" si="311"/>
        <v>47</v>
      </c>
      <c r="KJ109" s="37">
        <f t="shared" si="311"/>
        <v>47</v>
      </c>
      <c r="KK109" s="37">
        <f t="shared" si="311"/>
        <v>47</v>
      </c>
      <c r="KL109" s="37">
        <f t="shared" si="311"/>
        <v>47</v>
      </c>
      <c r="KM109" s="37">
        <f t="shared" si="311"/>
        <v>47</v>
      </c>
      <c r="KN109" s="37">
        <f t="shared" si="311"/>
        <v>47</v>
      </c>
      <c r="KO109" s="37">
        <f t="shared" si="311"/>
        <v>47</v>
      </c>
      <c r="KP109" s="37">
        <f t="shared" si="311"/>
        <v>47</v>
      </c>
      <c r="KQ109" s="37">
        <f t="shared" si="311"/>
        <v>47</v>
      </c>
      <c r="KR109" s="37">
        <f t="shared" si="311"/>
        <v>47</v>
      </c>
      <c r="KS109" s="37">
        <f t="shared" si="311"/>
        <v>47</v>
      </c>
      <c r="KT109" s="37">
        <f t="shared" si="311"/>
        <v>47</v>
      </c>
      <c r="KU109" s="37">
        <f t="shared" si="311"/>
        <v>47</v>
      </c>
      <c r="KV109" s="37">
        <f t="shared" si="311"/>
        <v>47</v>
      </c>
      <c r="KW109" s="37">
        <f t="shared" si="311"/>
        <v>47</v>
      </c>
      <c r="KX109" s="37">
        <f t="shared" si="311"/>
        <v>47</v>
      </c>
      <c r="KY109" s="37">
        <f t="shared" si="311"/>
        <v>47</v>
      </c>
      <c r="KZ109" s="37">
        <f t="shared" si="311"/>
        <v>47</v>
      </c>
      <c r="LA109" s="37">
        <f t="shared" si="311"/>
        <v>47</v>
      </c>
      <c r="LB109" s="37">
        <f t="shared" si="311"/>
        <v>47</v>
      </c>
      <c r="LC109" s="37">
        <f t="shared" si="311"/>
        <v>47</v>
      </c>
      <c r="LD109" s="37">
        <f t="shared" si="311"/>
        <v>47</v>
      </c>
      <c r="LE109" s="37">
        <f t="shared" si="311"/>
        <v>47</v>
      </c>
      <c r="LF109" s="37">
        <f t="shared" si="311"/>
        <v>47</v>
      </c>
      <c r="LG109" s="37">
        <f t="shared" si="311"/>
        <v>47</v>
      </c>
      <c r="LH109" s="37">
        <f t="shared" si="311"/>
        <v>47</v>
      </c>
      <c r="LI109" s="37">
        <f t="shared" si="311"/>
        <v>47</v>
      </c>
      <c r="LJ109" s="37">
        <f t="shared" si="311"/>
        <v>47</v>
      </c>
      <c r="LK109" s="37">
        <f t="shared" si="311"/>
        <v>47</v>
      </c>
      <c r="LL109" s="37">
        <f t="shared" si="311"/>
        <v>47</v>
      </c>
      <c r="LM109" s="37">
        <f t="shared" si="311"/>
        <v>47</v>
      </c>
      <c r="LN109" s="37">
        <f t="shared" si="311"/>
        <v>47</v>
      </c>
      <c r="LO109" s="37">
        <f t="shared" si="311"/>
        <v>47</v>
      </c>
      <c r="LP109" s="37">
        <f t="shared" si="311"/>
        <v>47</v>
      </c>
      <c r="LQ109" s="37">
        <f t="shared" si="311"/>
        <v>47</v>
      </c>
      <c r="LR109" s="37">
        <f t="shared" si="311"/>
        <v>47</v>
      </c>
      <c r="LS109" s="37">
        <f t="shared" si="311"/>
        <v>47</v>
      </c>
      <c r="LT109" s="37">
        <f t="shared" si="311"/>
        <v>47</v>
      </c>
      <c r="LU109" s="37">
        <f t="shared" si="311"/>
        <v>47</v>
      </c>
      <c r="LV109" s="37">
        <f t="shared" si="311"/>
        <v>47</v>
      </c>
      <c r="LW109" s="37">
        <f t="shared" si="311"/>
        <v>47</v>
      </c>
      <c r="LX109" s="37">
        <f t="shared" si="311"/>
        <v>47</v>
      </c>
      <c r="LY109" s="37">
        <f t="shared" si="311"/>
        <v>47</v>
      </c>
      <c r="LZ109" s="37">
        <f t="shared" si="311"/>
        <v>47</v>
      </c>
      <c r="MA109" s="37">
        <f t="shared" ref="MA109:NT109" si="312">+$I$109-MA$52</f>
        <v>47</v>
      </c>
      <c r="MB109" s="37">
        <f t="shared" si="312"/>
        <v>47</v>
      </c>
      <c r="MC109" s="37">
        <f t="shared" si="312"/>
        <v>47</v>
      </c>
      <c r="MD109" s="37">
        <f t="shared" si="312"/>
        <v>47</v>
      </c>
      <c r="ME109" s="37">
        <f t="shared" si="312"/>
        <v>47</v>
      </c>
      <c r="MF109" s="37">
        <f t="shared" si="312"/>
        <v>47</v>
      </c>
      <c r="MG109" s="37">
        <f t="shared" si="312"/>
        <v>47</v>
      </c>
      <c r="MH109" s="37">
        <f t="shared" si="312"/>
        <v>47</v>
      </c>
      <c r="MI109" s="37">
        <f t="shared" si="312"/>
        <v>47</v>
      </c>
      <c r="MJ109" s="37">
        <f t="shared" si="312"/>
        <v>47</v>
      </c>
      <c r="MK109" s="37">
        <f t="shared" si="312"/>
        <v>47</v>
      </c>
      <c r="ML109" s="37">
        <f t="shared" si="312"/>
        <v>47</v>
      </c>
      <c r="MM109" s="37">
        <f t="shared" si="312"/>
        <v>47</v>
      </c>
      <c r="MN109" s="37">
        <f t="shared" si="312"/>
        <v>47</v>
      </c>
      <c r="MO109" s="37">
        <f t="shared" si="312"/>
        <v>47</v>
      </c>
      <c r="MP109" s="37">
        <f t="shared" si="312"/>
        <v>47</v>
      </c>
      <c r="MQ109" s="37">
        <f t="shared" si="312"/>
        <v>47</v>
      </c>
      <c r="MR109" s="37">
        <f t="shared" si="312"/>
        <v>47</v>
      </c>
      <c r="MS109" s="37">
        <f t="shared" si="312"/>
        <v>47</v>
      </c>
      <c r="MT109" s="37">
        <f t="shared" si="312"/>
        <v>47</v>
      </c>
      <c r="MU109" s="37">
        <f t="shared" si="312"/>
        <v>47</v>
      </c>
      <c r="MV109" s="37">
        <f t="shared" si="312"/>
        <v>47</v>
      </c>
      <c r="MW109" s="37">
        <f t="shared" si="312"/>
        <v>47</v>
      </c>
      <c r="MX109" s="37">
        <f t="shared" si="312"/>
        <v>47</v>
      </c>
      <c r="MY109" s="37">
        <f t="shared" si="312"/>
        <v>47</v>
      </c>
      <c r="MZ109" s="37">
        <f t="shared" si="312"/>
        <v>47</v>
      </c>
      <c r="NA109" s="37">
        <f t="shared" si="312"/>
        <v>47</v>
      </c>
      <c r="NB109" s="37">
        <f t="shared" si="312"/>
        <v>47</v>
      </c>
      <c r="NC109" s="37">
        <f t="shared" si="312"/>
        <v>47</v>
      </c>
      <c r="ND109" s="37">
        <f t="shared" si="312"/>
        <v>47</v>
      </c>
      <c r="NE109" s="37">
        <f t="shared" si="312"/>
        <v>47</v>
      </c>
      <c r="NF109" s="37">
        <f t="shared" si="312"/>
        <v>47</v>
      </c>
      <c r="NG109" s="37">
        <f t="shared" si="312"/>
        <v>47</v>
      </c>
      <c r="NH109" s="37">
        <f t="shared" si="312"/>
        <v>47</v>
      </c>
      <c r="NI109" s="37">
        <f t="shared" si="312"/>
        <v>47</v>
      </c>
      <c r="NJ109" s="37">
        <f t="shared" si="312"/>
        <v>47</v>
      </c>
      <c r="NK109" s="37">
        <f t="shared" si="312"/>
        <v>47</v>
      </c>
      <c r="NL109" s="37">
        <f t="shared" si="312"/>
        <v>47</v>
      </c>
      <c r="NM109" s="37">
        <f t="shared" si="312"/>
        <v>47</v>
      </c>
      <c r="NN109" s="37">
        <f t="shared" si="312"/>
        <v>47</v>
      </c>
      <c r="NO109" s="37">
        <f t="shared" si="312"/>
        <v>47</v>
      </c>
      <c r="NP109" s="37">
        <f t="shared" si="312"/>
        <v>47</v>
      </c>
      <c r="NQ109" s="37">
        <f t="shared" si="312"/>
        <v>47</v>
      </c>
      <c r="NR109" s="37">
        <f t="shared" si="312"/>
        <v>47</v>
      </c>
      <c r="NS109" s="37">
        <f t="shared" si="312"/>
        <v>47</v>
      </c>
      <c r="NT109" s="38">
        <f t="shared" si="312"/>
        <v>47</v>
      </c>
    </row>
    <row r="110" spans="1:384" x14ac:dyDescent="0.6">
      <c r="A110" s="141" t="s">
        <v>71</v>
      </c>
      <c r="B110" s="301"/>
      <c r="C110" s="322"/>
      <c r="D110" s="301"/>
      <c r="E110" s="53">
        <v>24</v>
      </c>
      <c r="F110" s="276"/>
      <c r="G110" s="53">
        <v>34</v>
      </c>
      <c r="H110" s="46">
        <v>626</v>
      </c>
      <c r="I110" s="6">
        <f t="shared" ref="I110" si="313">SUM(J110:Q110)</f>
        <v>167</v>
      </c>
      <c r="J110" s="12">
        <v>12</v>
      </c>
      <c r="K110" s="4">
        <v>12</v>
      </c>
      <c r="L110" s="4">
        <v>113</v>
      </c>
      <c r="M110" s="4">
        <v>0</v>
      </c>
      <c r="N110" s="4">
        <v>30</v>
      </c>
      <c r="O110" s="4">
        <v>0</v>
      </c>
      <c r="P110" s="33">
        <v>0</v>
      </c>
      <c r="Q110" s="34">
        <v>0</v>
      </c>
      <c r="R110" s="7"/>
      <c r="S110" s="36">
        <f t="shared" ref="S110:CD110" si="314">+$I$110-S$53</f>
        <v>23</v>
      </c>
      <c r="T110" s="37">
        <f t="shared" si="314"/>
        <v>23</v>
      </c>
      <c r="U110" s="37">
        <f t="shared" si="314"/>
        <v>26</v>
      </c>
      <c r="V110" s="37">
        <f t="shared" si="314"/>
        <v>28</v>
      </c>
      <c r="W110" s="37">
        <f t="shared" si="314"/>
        <v>30</v>
      </c>
      <c r="X110" s="37">
        <f t="shared" si="314"/>
        <v>32</v>
      </c>
      <c r="Y110" s="37">
        <f t="shared" si="314"/>
        <v>32</v>
      </c>
      <c r="Z110" s="37">
        <f t="shared" si="314"/>
        <v>32</v>
      </c>
      <c r="AA110" s="37">
        <f t="shared" si="314"/>
        <v>22</v>
      </c>
      <c r="AB110" s="37">
        <f t="shared" si="314"/>
        <v>27</v>
      </c>
      <c r="AC110" s="37">
        <f t="shared" si="314"/>
        <v>16</v>
      </c>
      <c r="AD110" s="37">
        <f t="shared" si="314"/>
        <v>16</v>
      </c>
      <c r="AE110" s="37">
        <f t="shared" si="314"/>
        <v>15</v>
      </c>
      <c r="AF110" s="37">
        <f t="shared" si="314"/>
        <v>17</v>
      </c>
      <c r="AG110" s="37">
        <f t="shared" si="314"/>
        <v>17</v>
      </c>
      <c r="AH110" s="37">
        <f t="shared" si="314"/>
        <v>24</v>
      </c>
      <c r="AI110" s="37">
        <f t="shared" si="314"/>
        <v>17</v>
      </c>
      <c r="AJ110" s="37">
        <f t="shared" si="314"/>
        <v>18</v>
      </c>
      <c r="AK110" s="37">
        <f t="shared" si="314"/>
        <v>15</v>
      </c>
      <c r="AL110" s="37">
        <f t="shared" si="314"/>
        <v>16</v>
      </c>
      <c r="AM110" s="37">
        <f t="shared" si="314"/>
        <v>16</v>
      </c>
      <c r="AN110" s="37">
        <f t="shared" si="314"/>
        <v>16</v>
      </c>
      <c r="AO110" s="37">
        <f t="shared" si="314"/>
        <v>16</v>
      </c>
      <c r="AP110" s="37">
        <f t="shared" si="314"/>
        <v>16</v>
      </c>
      <c r="AQ110" s="37">
        <f t="shared" si="314"/>
        <v>19</v>
      </c>
      <c r="AR110" s="37">
        <f t="shared" si="314"/>
        <v>19</v>
      </c>
      <c r="AS110" s="37">
        <f t="shared" si="314"/>
        <v>22</v>
      </c>
      <c r="AT110" s="37">
        <f t="shared" si="314"/>
        <v>21</v>
      </c>
      <c r="AU110" s="37">
        <f t="shared" si="314"/>
        <v>21</v>
      </c>
      <c r="AV110" s="37">
        <f t="shared" si="314"/>
        <v>22</v>
      </c>
      <c r="AW110" s="37">
        <f t="shared" si="314"/>
        <v>22</v>
      </c>
      <c r="AX110" s="37">
        <f t="shared" si="314"/>
        <v>20</v>
      </c>
      <c r="AY110" s="37">
        <f t="shared" si="314"/>
        <v>18</v>
      </c>
      <c r="AZ110" s="37">
        <f t="shared" si="314"/>
        <v>19</v>
      </c>
      <c r="BA110" s="37">
        <f t="shared" si="314"/>
        <v>20</v>
      </c>
      <c r="BB110" s="37">
        <f t="shared" si="314"/>
        <v>20</v>
      </c>
      <c r="BC110" s="37">
        <f t="shared" si="314"/>
        <v>21</v>
      </c>
      <c r="BD110" s="37">
        <f t="shared" si="314"/>
        <v>16</v>
      </c>
      <c r="BE110" s="37">
        <f t="shared" si="314"/>
        <v>17</v>
      </c>
      <c r="BF110" s="37">
        <f t="shared" si="314"/>
        <v>17</v>
      </c>
      <c r="BG110" s="37">
        <f t="shared" si="314"/>
        <v>17</v>
      </c>
      <c r="BH110" s="37">
        <f t="shared" si="314"/>
        <v>17</v>
      </c>
      <c r="BI110" s="37">
        <f t="shared" si="314"/>
        <v>17</v>
      </c>
      <c r="BJ110" s="37">
        <f t="shared" si="314"/>
        <v>17</v>
      </c>
      <c r="BK110" s="37">
        <f t="shared" si="314"/>
        <v>17</v>
      </c>
      <c r="BL110" s="37">
        <f t="shared" si="314"/>
        <v>8</v>
      </c>
      <c r="BM110" s="37">
        <f t="shared" si="314"/>
        <v>16</v>
      </c>
      <c r="BN110" s="37">
        <f t="shared" si="314"/>
        <v>8</v>
      </c>
      <c r="BO110" s="37">
        <f t="shared" si="314"/>
        <v>7</v>
      </c>
      <c r="BP110" s="37">
        <f t="shared" si="314"/>
        <v>7</v>
      </c>
      <c r="BQ110" s="37">
        <f t="shared" si="314"/>
        <v>7</v>
      </c>
      <c r="BR110" s="37">
        <f t="shared" si="314"/>
        <v>9</v>
      </c>
      <c r="BS110" s="37">
        <f t="shared" si="314"/>
        <v>8</v>
      </c>
      <c r="BT110" s="37">
        <f t="shared" si="314"/>
        <v>8</v>
      </c>
      <c r="BU110" s="37">
        <f t="shared" si="314"/>
        <v>9</v>
      </c>
      <c r="BV110" s="37">
        <f t="shared" si="314"/>
        <v>10</v>
      </c>
      <c r="BW110" s="37">
        <f t="shared" si="314"/>
        <v>10</v>
      </c>
      <c r="BX110" s="37">
        <f t="shared" si="314"/>
        <v>9</v>
      </c>
      <c r="BY110" s="37">
        <f t="shared" si="314"/>
        <v>9</v>
      </c>
      <c r="BZ110" s="37">
        <f t="shared" si="314"/>
        <v>9</v>
      </c>
      <c r="CA110" s="37">
        <f t="shared" si="314"/>
        <v>9</v>
      </c>
      <c r="CB110" s="37">
        <f t="shared" si="314"/>
        <v>10</v>
      </c>
      <c r="CC110" s="37">
        <f t="shared" si="314"/>
        <v>10</v>
      </c>
      <c r="CD110" s="37">
        <f t="shared" si="314"/>
        <v>10</v>
      </c>
      <c r="CE110" s="37">
        <f t="shared" ref="CE110:EP110" si="315">+$I$110-CE$53</f>
        <v>21</v>
      </c>
      <c r="CF110" s="37">
        <f t="shared" si="315"/>
        <v>7</v>
      </c>
      <c r="CG110" s="37">
        <f t="shared" si="315"/>
        <v>7</v>
      </c>
      <c r="CH110" s="37">
        <f t="shared" si="315"/>
        <v>9</v>
      </c>
      <c r="CI110" s="37">
        <f t="shared" si="315"/>
        <v>13</v>
      </c>
      <c r="CJ110" s="37">
        <f t="shared" si="315"/>
        <v>14</v>
      </c>
      <c r="CK110" s="37">
        <f t="shared" si="315"/>
        <v>14</v>
      </c>
      <c r="CL110" s="37">
        <f t="shared" si="315"/>
        <v>16</v>
      </c>
      <c r="CM110" s="37">
        <f t="shared" si="315"/>
        <v>7</v>
      </c>
      <c r="CN110" s="37">
        <f t="shared" si="315"/>
        <v>7</v>
      </c>
      <c r="CO110" s="37">
        <f t="shared" si="315"/>
        <v>7</v>
      </c>
      <c r="CP110" s="37">
        <f t="shared" si="315"/>
        <v>7</v>
      </c>
      <c r="CQ110" s="37">
        <f t="shared" si="315"/>
        <v>7</v>
      </c>
      <c r="CR110" s="37">
        <f t="shared" si="315"/>
        <v>7</v>
      </c>
      <c r="CS110" s="37">
        <f t="shared" si="315"/>
        <v>9</v>
      </c>
      <c r="CT110" s="37">
        <f t="shared" si="315"/>
        <v>9</v>
      </c>
      <c r="CU110" s="37">
        <f t="shared" si="315"/>
        <v>10</v>
      </c>
      <c r="CV110" s="37">
        <f t="shared" si="315"/>
        <v>10</v>
      </c>
      <c r="CW110" s="37">
        <f t="shared" si="315"/>
        <v>15</v>
      </c>
      <c r="CX110" s="37">
        <f t="shared" si="315"/>
        <v>16</v>
      </c>
      <c r="CY110" s="37">
        <f t="shared" si="315"/>
        <v>16</v>
      </c>
      <c r="CZ110" s="37">
        <f t="shared" si="315"/>
        <v>31</v>
      </c>
      <c r="DA110" s="37">
        <f t="shared" si="315"/>
        <v>13</v>
      </c>
      <c r="DB110" s="37">
        <f t="shared" si="315"/>
        <v>14</v>
      </c>
      <c r="DC110" s="37">
        <f t="shared" si="315"/>
        <v>12</v>
      </c>
      <c r="DD110" s="37">
        <f t="shared" si="315"/>
        <v>10</v>
      </c>
      <c r="DE110" s="37">
        <f t="shared" si="315"/>
        <v>11</v>
      </c>
      <c r="DF110" s="37">
        <f t="shared" si="315"/>
        <v>11</v>
      </c>
      <c r="DG110" s="37">
        <f t="shared" si="315"/>
        <v>11</v>
      </c>
      <c r="DH110" s="37">
        <f t="shared" si="315"/>
        <v>12</v>
      </c>
      <c r="DI110" s="37">
        <f t="shared" si="315"/>
        <v>10</v>
      </c>
      <c r="DJ110" s="37">
        <f t="shared" si="315"/>
        <v>10</v>
      </c>
      <c r="DK110" s="37">
        <f t="shared" si="315"/>
        <v>10</v>
      </c>
      <c r="DL110" s="37">
        <f t="shared" si="315"/>
        <v>10</v>
      </c>
      <c r="DM110" s="37">
        <f t="shared" si="315"/>
        <v>10</v>
      </c>
      <c r="DN110" s="37">
        <f t="shared" si="315"/>
        <v>8</v>
      </c>
      <c r="DO110" s="37">
        <f t="shared" si="315"/>
        <v>8</v>
      </c>
      <c r="DP110" s="37">
        <f t="shared" si="315"/>
        <v>9</v>
      </c>
      <c r="DQ110" s="37">
        <f t="shared" si="315"/>
        <v>5</v>
      </c>
      <c r="DR110" s="37">
        <f t="shared" si="315"/>
        <v>5</v>
      </c>
      <c r="DS110" s="37">
        <f t="shared" si="315"/>
        <v>12</v>
      </c>
      <c r="DT110" s="37">
        <f t="shared" si="315"/>
        <v>12</v>
      </c>
      <c r="DU110" s="37">
        <f t="shared" si="315"/>
        <v>7</v>
      </c>
      <c r="DV110" s="37">
        <f t="shared" si="315"/>
        <v>8</v>
      </c>
      <c r="DW110" s="37">
        <f t="shared" si="315"/>
        <v>7</v>
      </c>
      <c r="DX110" s="37">
        <f t="shared" si="315"/>
        <v>6</v>
      </c>
      <c r="DY110" s="37">
        <f t="shared" si="315"/>
        <v>8</v>
      </c>
      <c r="DZ110" s="37">
        <f t="shared" si="315"/>
        <v>9</v>
      </c>
      <c r="EA110" s="37">
        <f t="shared" si="315"/>
        <v>9</v>
      </c>
      <c r="EB110" s="37">
        <f t="shared" si="315"/>
        <v>10</v>
      </c>
      <c r="EC110" s="37">
        <f t="shared" si="315"/>
        <v>10</v>
      </c>
      <c r="ED110" s="37">
        <f t="shared" si="315"/>
        <v>13</v>
      </c>
      <c r="EE110" s="37">
        <f t="shared" si="315"/>
        <v>17</v>
      </c>
      <c r="EF110" s="37">
        <f t="shared" si="315"/>
        <v>11</v>
      </c>
      <c r="EG110" s="37">
        <f t="shared" si="315"/>
        <v>19</v>
      </c>
      <c r="EH110" s="37">
        <f t="shared" si="315"/>
        <v>19</v>
      </c>
      <c r="EI110" s="37">
        <f t="shared" si="315"/>
        <v>26</v>
      </c>
      <c r="EJ110" s="37">
        <f t="shared" si="315"/>
        <v>26</v>
      </c>
      <c r="EK110" s="37">
        <f t="shared" si="315"/>
        <v>30</v>
      </c>
      <c r="EL110" s="37">
        <f t="shared" si="315"/>
        <v>18</v>
      </c>
      <c r="EM110" s="37">
        <f t="shared" si="315"/>
        <v>24</v>
      </c>
      <c r="EN110" s="37">
        <f t="shared" si="315"/>
        <v>28</v>
      </c>
      <c r="EO110" s="37">
        <f t="shared" si="315"/>
        <v>28</v>
      </c>
      <c r="EP110" s="37">
        <f t="shared" si="315"/>
        <v>31</v>
      </c>
      <c r="EQ110" s="37">
        <f t="shared" ref="EQ110:HB110" si="316">+$I$110-EQ$53</f>
        <v>31</v>
      </c>
      <c r="ER110" s="37">
        <f t="shared" si="316"/>
        <v>29</v>
      </c>
      <c r="ES110" s="37">
        <f t="shared" si="316"/>
        <v>13</v>
      </c>
      <c r="ET110" s="37">
        <f t="shared" si="316"/>
        <v>13</v>
      </c>
      <c r="EU110" s="37">
        <f t="shared" si="316"/>
        <v>16</v>
      </c>
      <c r="EV110" s="37">
        <f t="shared" si="316"/>
        <v>16</v>
      </c>
      <c r="EW110" s="37">
        <f t="shared" si="316"/>
        <v>23</v>
      </c>
      <c r="EX110" s="37">
        <f t="shared" si="316"/>
        <v>23</v>
      </c>
      <c r="EY110" s="37">
        <f t="shared" si="316"/>
        <v>41</v>
      </c>
      <c r="EZ110" s="37">
        <f t="shared" si="316"/>
        <v>19</v>
      </c>
      <c r="FA110" s="37">
        <f t="shared" si="316"/>
        <v>21</v>
      </c>
      <c r="FB110" s="37">
        <f t="shared" si="316"/>
        <v>21</v>
      </c>
      <c r="FC110" s="37">
        <f t="shared" si="316"/>
        <v>21</v>
      </c>
      <c r="FD110" s="37">
        <f t="shared" si="316"/>
        <v>25</v>
      </c>
      <c r="FE110" s="37">
        <f t="shared" si="316"/>
        <v>18</v>
      </c>
      <c r="FF110" s="37">
        <f t="shared" si="316"/>
        <v>15</v>
      </c>
      <c r="FG110" s="37">
        <f t="shared" si="316"/>
        <v>13</v>
      </c>
      <c r="FH110" s="37">
        <f t="shared" si="316"/>
        <v>14</v>
      </c>
      <c r="FI110" s="37">
        <f t="shared" si="316"/>
        <v>21</v>
      </c>
      <c r="FJ110" s="37">
        <f t="shared" si="316"/>
        <v>21</v>
      </c>
      <c r="FK110" s="37">
        <f t="shared" si="316"/>
        <v>23</v>
      </c>
      <c r="FL110" s="37">
        <f t="shared" si="316"/>
        <v>14</v>
      </c>
      <c r="FM110" s="37">
        <f t="shared" si="316"/>
        <v>15</v>
      </c>
      <c r="FN110" s="37">
        <f t="shared" si="316"/>
        <v>17</v>
      </c>
      <c r="FO110" s="37">
        <f t="shared" si="316"/>
        <v>16</v>
      </c>
      <c r="FP110" s="37">
        <f t="shared" si="316"/>
        <v>23</v>
      </c>
      <c r="FQ110" s="37">
        <f t="shared" si="316"/>
        <v>23</v>
      </c>
      <c r="FR110" s="37">
        <f t="shared" si="316"/>
        <v>27</v>
      </c>
      <c r="FS110" s="37">
        <f t="shared" si="316"/>
        <v>28</v>
      </c>
      <c r="FT110" s="37">
        <f t="shared" si="316"/>
        <v>18</v>
      </c>
      <c r="FU110" s="37">
        <f t="shared" si="316"/>
        <v>20</v>
      </c>
      <c r="FV110" s="37">
        <f t="shared" si="316"/>
        <v>15</v>
      </c>
      <c r="FW110" s="37">
        <f t="shared" si="316"/>
        <v>16</v>
      </c>
      <c r="FX110" s="37">
        <f t="shared" si="316"/>
        <v>16</v>
      </c>
      <c r="FY110" s="37">
        <f t="shared" si="316"/>
        <v>17</v>
      </c>
      <c r="FZ110" s="37">
        <f t="shared" si="316"/>
        <v>17</v>
      </c>
      <c r="GA110" s="37">
        <f t="shared" si="316"/>
        <v>17</v>
      </c>
      <c r="GB110" s="37">
        <f t="shared" si="316"/>
        <v>16</v>
      </c>
      <c r="GC110" s="37">
        <f t="shared" si="316"/>
        <v>19</v>
      </c>
      <c r="GD110" s="37">
        <f t="shared" si="316"/>
        <v>21</v>
      </c>
      <c r="GE110" s="37">
        <f t="shared" si="316"/>
        <v>21</v>
      </c>
      <c r="GF110" s="37">
        <f t="shared" si="316"/>
        <v>17</v>
      </c>
      <c r="GG110" s="37">
        <f t="shared" si="316"/>
        <v>20</v>
      </c>
      <c r="GH110" s="37">
        <f t="shared" si="316"/>
        <v>14</v>
      </c>
      <c r="GI110" s="37">
        <f t="shared" si="316"/>
        <v>14</v>
      </c>
      <c r="GJ110" s="37">
        <f t="shared" si="316"/>
        <v>13</v>
      </c>
      <c r="GK110" s="37">
        <f t="shared" si="316"/>
        <v>26</v>
      </c>
      <c r="GL110" s="37">
        <f t="shared" si="316"/>
        <v>26</v>
      </c>
      <c r="GM110" s="37">
        <f t="shared" si="316"/>
        <v>11</v>
      </c>
      <c r="GN110" s="37">
        <f t="shared" si="316"/>
        <v>11</v>
      </c>
      <c r="GO110" s="37">
        <f t="shared" si="316"/>
        <v>12</v>
      </c>
      <c r="GP110" s="37">
        <f t="shared" si="316"/>
        <v>12</v>
      </c>
      <c r="GQ110" s="37">
        <f t="shared" si="316"/>
        <v>12</v>
      </c>
      <c r="GR110" s="37">
        <f t="shared" si="316"/>
        <v>12</v>
      </c>
      <c r="GS110" s="37">
        <f t="shared" si="316"/>
        <v>12</v>
      </c>
      <c r="GT110" s="37">
        <f t="shared" si="316"/>
        <v>13</v>
      </c>
      <c r="GU110" s="37">
        <f t="shared" si="316"/>
        <v>13</v>
      </c>
      <c r="GV110" s="37">
        <f t="shared" si="316"/>
        <v>12</v>
      </c>
      <c r="GW110" s="37">
        <f t="shared" si="316"/>
        <v>13</v>
      </c>
      <c r="GX110" s="37">
        <f t="shared" si="316"/>
        <v>13</v>
      </c>
      <c r="GY110" s="37">
        <f t="shared" si="316"/>
        <v>14</v>
      </c>
      <c r="GZ110" s="37">
        <f t="shared" si="316"/>
        <v>14</v>
      </c>
      <c r="HA110" s="37">
        <f t="shared" si="316"/>
        <v>20</v>
      </c>
      <c r="HB110" s="37">
        <f t="shared" si="316"/>
        <v>10</v>
      </c>
      <c r="HC110" s="37">
        <f t="shared" ref="HC110:JN110" si="317">+$I$110-HC$53</f>
        <v>10</v>
      </c>
      <c r="HD110" s="37">
        <f t="shared" si="317"/>
        <v>10</v>
      </c>
      <c r="HE110" s="37">
        <f t="shared" si="317"/>
        <v>14</v>
      </c>
      <c r="HF110" s="37">
        <f t="shared" si="317"/>
        <v>19</v>
      </c>
      <c r="HG110" s="37">
        <f t="shared" si="317"/>
        <v>19</v>
      </c>
      <c r="HH110" s="37">
        <f t="shared" si="317"/>
        <v>30</v>
      </c>
      <c r="HI110" s="37">
        <f t="shared" si="317"/>
        <v>6</v>
      </c>
      <c r="HJ110" s="37">
        <f t="shared" si="317"/>
        <v>10</v>
      </c>
      <c r="HK110" s="37">
        <f t="shared" si="317"/>
        <v>11</v>
      </c>
      <c r="HL110" s="37">
        <f t="shared" si="317"/>
        <v>13</v>
      </c>
      <c r="HM110" s="37">
        <f t="shared" si="317"/>
        <v>23</v>
      </c>
      <c r="HN110" s="37">
        <f t="shared" si="317"/>
        <v>23</v>
      </c>
      <c r="HO110" s="37">
        <f t="shared" si="317"/>
        <v>11</v>
      </c>
      <c r="HP110" s="37">
        <f t="shared" si="317"/>
        <v>15</v>
      </c>
      <c r="HQ110" s="37">
        <f t="shared" si="317"/>
        <v>17</v>
      </c>
      <c r="HR110" s="37">
        <f t="shared" si="317"/>
        <v>16</v>
      </c>
      <c r="HS110" s="37">
        <f t="shared" si="317"/>
        <v>12</v>
      </c>
      <c r="HT110" s="37">
        <f t="shared" si="317"/>
        <v>12</v>
      </c>
      <c r="HU110" s="37">
        <f t="shared" si="317"/>
        <v>12</v>
      </c>
      <c r="HV110" s="37">
        <f t="shared" si="317"/>
        <v>13</v>
      </c>
      <c r="HW110" s="37">
        <f t="shared" si="317"/>
        <v>13</v>
      </c>
      <c r="HX110" s="37">
        <f t="shared" si="317"/>
        <v>13</v>
      </c>
      <c r="HY110" s="37">
        <f t="shared" si="317"/>
        <v>12</v>
      </c>
      <c r="HZ110" s="37">
        <f t="shared" si="317"/>
        <v>17</v>
      </c>
      <c r="IA110" s="37">
        <f t="shared" si="317"/>
        <v>17</v>
      </c>
      <c r="IB110" s="37">
        <f t="shared" si="317"/>
        <v>17</v>
      </c>
      <c r="IC110" s="37">
        <f t="shared" si="317"/>
        <v>22</v>
      </c>
      <c r="ID110" s="37">
        <f t="shared" si="317"/>
        <v>18</v>
      </c>
      <c r="IE110" s="37">
        <f t="shared" si="317"/>
        <v>13</v>
      </c>
      <c r="IF110" s="37">
        <f t="shared" si="317"/>
        <v>14</v>
      </c>
      <c r="IG110" s="37">
        <f t="shared" si="317"/>
        <v>15</v>
      </c>
      <c r="IH110" s="37">
        <f t="shared" si="317"/>
        <v>16</v>
      </c>
      <c r="II110" s="37">
        <f t="shared" si="317"/>
        <v>16</v>
      </c>
      <c r="IJ110" s="37">
        <f t="shared" si="317"/>
        <v>16</v>
      </c>
      <c r="IK110" s="37">
        <f t="shared" si="317"/>
        <v>6</v>
      </c>
      <c r="IL110" s="37">
        <f t="shared" si="317"/>
        <v>167</v>
      </c>
      <c r="IM110" s="37">
        <f t="shared" si="317"/>
        <v>167</v>
      </c>
      <c r="IN110" s="37">
        <f t="shared" si="317"/>
        <v>167</v>
      </c>
      <c r="IO110" s="37">
        <f t="shared" si="317"/>
        <v>167</v>
      </c>
      <c r="IP110" s="37">
        <f t="shared" si="317"/>
        <v>167</v>
      </c>
      <c r="IQ110" s="37">
        <f t="shared" si="317"/>
        <v>167</v>
      </c>
      <c r="IR110" s="37">
        <f t="shared" si="317"/>
        <v>167</v>
      </c>
      <c r="IS110" s="37">
        <f t="shared" si="317"/>
        <v>167</v>
      </c>
      <c r="IT110" s="37">
        <f t="shared" si="317"/>
        <v>167</v>
      </c>
      <c r="IU110" s="37">
        <f t="shared" si="317"/>
        <v>167</v>
      </c>
      <c r="IV110" s="37">
        <f t="shared" si="317"/>
        <v>167</v>
      </c>
      <c r="IW110" s="37">
        <f t="shared" si="317"/>
        <v>167</v>
      </c>
      <c r="IX110" s="37">
        <f t="shared" si="317"/>
        <v>167</v>
      </c>
      <c r="IY110" s="37">
        <f t="shared" si="317"/>
        <v>167</v>
      </c>
      <c r="IZ110" s="37">
        <f t="shared" si="317"/>
        <v>167</v>
      </c>
      <c r="JA110" s="37">
        <f t="shared" si="317"/>
        <v>167</v>
      </c>
      <c r="JB110" s="37">
        <f t="shared" si="317"/>
        <v>167</v>
      </c>
      <c r="JC110" s="37">
        <f t="shared" si="317"/>
        <v>167</v>
      </c>
      <c r="JD110" s="37">
        <f t="shared" si="317"/>
        <v>167</v>
      </c>
      <c r="JE110" s="37">
        <f t="shared" si="317"/>
        <v>167</v>
      </c>
      <c r="JF110" s="37">
        <f t="shared" si="317"/>
        <v>167</v>
      </c>
      <c r="JG110" s="37">
        <f t="shared" si="317"/>
        <v>167</v>
      </c>
      <c r="JH110" s="37">
        <f t="shared" si="317"/>
        <v>167</v>
      </c>
      <c r="JI110" s="37">
        <f t="shared" si="317"/>
        <v>167</v>
      </c>
      <c r="JJ110" s="37">
        <f t="shared" si="317"/>
        <v>167</v>
      </c>
      <c r="JK110" s="37">
        <f t="shared" si="317"/>
        <v>167</v>
      </c>
      <c r="JL110" s="37">
        <f t="shared" si="317"/>
        <v>167</v>
      </c>
      <c r="JM110" s="37">
        <f t="shared" si="317"/>
        <v>167</v>
      </c>
      <c r="JN110" s="37">
        <f t="shared" si="317"/>
        <v>167</v>
      </c>
      <c r="JO110" s="37">
        <f t="shared" ref="JO110:LZ110" si="318">+$I$110-JO$53</f>
        <v>167</v>
      </c>
      <c r="JP110" s="37">
        <f t="shared" si="318"/>
        <v>167</v>
      </c>
      <c r="JQ110" s="37">
        <f t="shared" si="318"/>
        <v>167</v>
      </c>
      <c r="JR110" s="37">
        <f t="shared" si="318"/>
        <v>167</v>
      </c>
      <c r="JS110" s="37">
        <f t="shared" si="318"/>
        <v>167</v>
      </c>
      <c r="JT110" s="37">
        <f t="shared" si="318"/>
        <v>167</v>
      </c>
      <c r="JU110" s="37">
        <f t="shared" si="318"/>
        <v>167</v>
      </c>
      <c r="JV110" s="37">
        <f t="shared" si="318"/>
        <v>167</v>
      </c>
      <c r="JW110" s="37">
        <f t="shared" si="318"/>
        <v>167</v>
      </c>
      <c r="JX110" s="37">
        <f t="shared" si="318"/>
        <v>167</v>
      </c>
      <c r="JY110" s="37">
        <f t="shared" si="318"/>
        <v>167</v>
      </c>
      <c r="JZ110" s="37">
        <f t="shared" si="318"/>
        <v>167</v>
      </c>
      <c r="KA110" s="37">
        <f t="shared" si="318"/>
        <v>167</v>
      </c>
      <c r="KB110" s="37">
        <f t="shared" si="318"/>
        <v>167</v>
      </c>
      <c r="KC110" s="37">
        <f t="shared" si="318"/>
        <v>167</v>
      </c>
      <c r="KD110" s="37">
        <f t="shared" si="318"/>
        <v>167</v>
      </c>
      <c r="KE110" s="37">
        <f t="shared" si="318"/>
        <v>167</v>
      </c>
      <c r="KF110" s="37">
        <f t="shared" si="318"/>
        <v>167</v>
      </c>
      <c r="KG110" s="37">
        <f t="shared" si="318"/>
        <v>167</v>
      </c>
      <c r="KH110" s="37">
        <f t="shared" si="318"/>
        <v>167</v>
      </c>
      <c r="KI110" s="37">
        <f t="shared" si="318"/>
        <v>167</v>
      </c>
      <c r="KJ110" s="37">
        <f t="shared" si="318"/>
        <v>167</v>
      </c>
      <c r="KK110" s="37">
        <f t="shared" si="318"/>
        <v>167</v>
      </c>
      <c r="KL110" s="37">
        <f t="shared" si="318"/>
        <v>167</v>
      </c>
      <c r="KM110" s="37">
        <f t="shared" si="318"/>
        <v>167</v>
      </c>
      <c r="KN110" s="37">
        <f t="shared" si="318"/>
        <v>167</v>
      </c>
      <c r="KO110" s="37">
        <f t="shared" si="318"/>
        <v>167</v>
      </c>
      <c r="KP110" s="37">
        <f t="shared" si="318"/>
        <v>167</v>
      </c>
      <c r="KQ110" s="37">
        <f t="shared" si="318"/>
        <v>167</v>
      </c>
      <c r="KR110" s="37">
        <f t="shared" si="318"/>
        <v>167</v>
      </c>
      <c r="KS110" s="37">
        <f t="shared" si="318"/>
        <v>167</v>
      </c>
      <c r="KT110" s="37">
        <f t="shared" si="318"/>
        <v>167</v>
      </c>
      <c r="KU110" s="37">
        <f t="shared" si="318"/>
        <v>167</v>
      </c>
      <c r="KV110" s="37">
        <f t="shared" si="318"/>
        <v>167</v>
      </c>
      <c r="KW110" s="37">
        <f t="shared" si="318"/>
        <v>167</v>
      </c>
      <c r="KX110" s="37">
        <f t="shared" si="318"/>
        <v>167</v>
      </c>
      <c r="KY110" s="37">
        <f t="shared" si="318"/>
        <v>167</v>
      </c>
      <c r="KZ110" s="37">
        <f t="shared" si="318"/>
        <v>167</v>
      </c>
      <c r="LA110" s="37">
        <f t="shared" si="318"/>
        <v>167</v>
      </c>
      <c r="LB110" s="37">
        <f t="shared" si="318"/>
        <v>167</v>
      </c>
      <c r="LC110" s="37">
        <f t="shared" si="318"/>
        <v>167</v>
      </c>
      <c r="LD110" s="37">
        <f t="shared" si="318"/>
        <v>167</v>
      </c>
      <c r="LE110" s="37">
        <f t="shared" si="318"/>
        <v>167</v>
      </c>
      <c r="LF110" s="37">
        <f t="shared" si="318"/>
        <v>167</v>
      </c>
      <c r="LG110" s="37">
        <f t="shared" si="318"/>
        <v>167</v>
      </c>
      <c r="LH110" s="37">
        <f t="shared" si="318"/>
        <v>167</v>
      </c>
      <c r="LI110" s="37">
        <f t="shared" si="318"/>
        <v>167</v>
      </c>
      <c r="LJ110" s="37">
        <f t="shared" si="318"/>
        <v>167</v>
      </c>
      <c r="LK110" s="37">
        <f t="shared" si="318"/>
        <v>167</v>
      </c>
      <c r="LL110" s="37">
        <f t="shared" si="318"/>
        <v>167</v>
      </c>
      <c r="LM110" s="37">
        <f t="shared" si="318"/>
        <v>167</v>
      </c>
      <c r="LN110" s="37">
        <f t="shared" si="318"/>
        <v>167</v>
      </c>
      <c r="LO110" s="37">
        <f t="shared" si="318"/>
        <v>167</v>
      </c>
      <c r="LP110" s="37">
        <f t="shared" si="318"/>
        <v>167</v>
      </c>
      <c r="LQ110" s="37">
        <f t="shared" si="318"/>
        <v>167</v>
      </c>
      <c r="LR110" s="37">
        <f t="shared" si="318"/>
        <v>167</v>
      </c>
      <c r="LS110" s="37">
        <f t="shared" si="318"/>
        <v>167</v>
      </c>
      <c r="LT110" s="37">
        <f t="shared" si="318"/>
        <v>167</v>
      </c>
      <c r="LU110" s="37">
        <f t="shared" si="318"/>
        <v>167</v>
      </c>
      <c r="LV110" s="37">
        <f t="shared" si="318"/>
        <v>167</v>
      </c>
      <c r="LW110" s="37">
        <f t="shared" si="318"/>
        <v>167</v>
      </c>
      <c r="LX110" s="37">
        <f t="shared" si="318"/>
        <v>167</v>
      </c>
      <c r="LY110" s="37">
        <f t="shared" si="318"/>
        <v>167</v>
      </c>
      <c r="LZ110" s="37">
        <f t="shared" si="318"/>
        <v>167</v>
      </c>
      <c r="MA110" s="37">
        <f t="shared" ref="MA110:NT110" si="319">+$I$110-MA$53</f>
        <v>167</v>
      </c>
      <c r="MB110" s="37">
        <f t="shared" si="319"/>
        <v>167</v>
      </c>
      <c r="MC110" s="37">
        <f t="shared" si="319"/>
        <v>167</v>
      </c>
      <c r="MD110" s="37">
        <f t="shared" si="319"/>
        <v>167</v>
      </c>
      <c r="ME110" s="37">
        <f t="shared" si="319"/>
        <v>167</v>
      </c>
      <c r="MF110" s="37">
        <f t="shared" si="319"/>
        <v>167</v>
      </c>
      <c r="MG110" s="37">
        <f t="shared" si="319"/>
        <v>167</v>
      </c>
      <c r="MH110" s="37">
        <f t="shared" si="319"/>
        <v>167</v>
      </c>
      <c r="MI110" s="37">
        <f t="shared" si="319"/>
        <v>167</v>
      </c>
      <c r="MJ110" s="37">
        <f t="shared" si="319"/>
        <v>167</v>
      </c>
      <c r="MK110" s="37">
        <f t="shared" si="319"/>
        <v>167</v>
      </c>
      <c r="ML110" s="37">
        <f t="shared" si="319"/>
        <v>167</v>
      </c>
      <c r="MM110" s="37">
        <f t="shared" si="319"/>
        <v>167</v>
      </c>
      <c r="MN110" s="37">
        <f t="shared" si="319"/>
        <v>167</v>
      </c>
      <c r="MO110" s="37">
        <f t="shared" si="319"/>
        <v>167</v>
      </c>
      <c r="MP110" s="37">
        <f t="shared" si="319"/>
        <v>167</v>
      </c>
      <c r="MQ110" s="37">
        <f t="shared" si="319"/>
        <v>167</v>
      </c>
      <c r="MR110" s="37">
        <f t="shared" si="319"/>
        <v>167</v>
      </c>
      <c r="MS110" s="37">
        <f t="shared" si="319"/>
        <v>167</v>
      </c>
      <c r="MT110" s="37">
        <f t="shared" si="319"/>
        <v>167</v>
      </c>
      <c r="MU110" s="37">
        <f t="shared" si="319"/>
        <v>167</v>
      </c>
      <c r="MV110" s="37">
        <f t="shared" si="319"/>
        <v>167</v>
      </c>
      <c r="MW110" s="37">
        <f t="shared" si="319"/>
        <v>167</v>
      </c>
      <c r="MX110" s="37">
        <f t="shared" si="319"/>
        <v>167</v>
      </c>
      <c r="MY110" s="37">
        <f t="shared" si="319"/>
        <v>167</v>
      </c>
      <c r="MZ110" s="37">
        <f t="shared" si="319"/>
        <v>167</v>
      </c>
      <c r="NA110" s="37">
        <f t="shared" si="319"/>
        <v>167</v>
      </c>
      <c r="NB110" s="37">
        <f t="shared" si="319"/>
        <v>167</v>
      </c>
      <c r="NC110" s="37">
        <f t="shared" si="319"/>
        <v>167</v>
      </c>
      <c r="ND110" s="37">
        <f t="shared" si="319"/>
        <v>167</v>
      </c>
      <c r="NE110" s="37">
        <f t="shared" si="319"/>
        <v>167</v>
      </c>
      <c r="NF110" s="37">
        <f t="shared" si="319"/>
        <v>167</v>
      </c>
      <c r="NG110" s="37">
        <f t="shared" si="319"/>
        <v>167</v>
      </c>
      <c r="NH110" s="37">
        <f t="shared" si="319"/>
        <v>167</v>
      </c>
      <c r="NI110" s="37">
        <f t="shared" si="319"/>
        <v>167</v>
      </c>
      <c r="NJ110" s="37">
        <f t="shared" si="319"/>
        <v>167</v>
      </c>
      <c r="NK110" s="37">
        <f t="shared" si="319"/>
        <v>167</v>
      </c>
      <c r="NL110" s="37">
        <f t="shared" si="319"/>
        <v>167</v>
      </c>
      <c r="NM110" s="37">
        <f t="shared" si="319"/>
        <v>167</v>
      </c>
      <c r="NN110" s="37">
        <f t="shared" si="319"/>
        <v>167</v>
      </c>
      <c r="NO110" s="37">
        <f t="shared" si="319"/>
        <v>167</v>
      </c>
      <c r="NP110" s="37">
        <f t="shared" si="319"/>
        <v>167</v>
      </c>
      <c r="NQ110" s="37">
        <f t="shared" si="319"/>
        <v>167</v>
      </c>
      <c r="NR110" s="37">
        <f t="shared" si="319"/>
        <v>167</v>
      </c>
      <c r="NS110" s="37">
        <f t="shared" si="319"/>
        <v>167</v>
      </c>
      <c r="NT110" s="38">
        <f t="shared" si="319"/>
        <v>167</v>
      </c>
    </row>
    <row r="111" spans="1:384" x14ac:dyDescent="0.6">
      <c r="A111" s="141" t="s">
        <v>71</v>
      </c>
      <c r="B111" s="301"/>
      <c r="C111" s="322"/>
      <c r="D111" s="299"/>
      <c r="E111" s="53">
        <v>30</v>
      </c>
      <c r="F111" s="276"/>
      <c r="G111" s="53">
        <v>34</v>
      </c>
      <c r="H111" s="46">
        <v>626</v>
      </c>
      <c r="I111" s="6">
        <f t="shared" ref="I111" si="320">SUM(J111:Q111)</f>
        <v>261</v>
      </c>
      <c r="J111" s="12">
        <v>0</v>
      </c>
      <c r="K111" s="4">
        <v>0</v>
      </c>
      <c r="L111" s="4">
        <v>0</v>
      </c>
      <c r="M111" s="4">
        <v>0</v>
      </c>
      <c r="N111" s="4">
        <v>261</v>
      </c>
      <c r="O111" s="4">
        <v>0</v>
      </c>
      <c r="P111" s="33">
        <v>0</v>
      </c>
      <c r="Q111" s="34">
        <v>0</v>
      </c>
      <c r="R111" s="7"/>
      <c r="S111" s="36">
        <f t="shared" ref="S111:CD111" si="321">+$I$111-S$54</f>
        <v>97</v>
      </c>
      <c r="T111" s="37">
        <f t="shared" si="321"/>
        <v>97</v>
      </c>
      <c r="U111" s="37">
        <f t="shared" si="321"/>
        <v>98</v>
      </c>
      <c r="V111" s="37">
        <f t="shared" si="321"/>
        <v>97</v>
      </c>
      <c r="W111" s="37">
        <f t="shared" si="321"/>
        <v>97</v>
      </c>
      <c r="X111" s="37">
        <f t="shared" si="321"/>
        <v>97</v>
      </c>
      <c r="Y111" s="37">
        <f t="shared" si="321"/>
        <v>98</v>
      </c>
      <c r="Z111" s="37">
        <f t="shared" si="321"/>
        <v>98</v>
      </c>
      <c r="AA111" s="37">
        <f t="shared" si="321"/>
        <v>93</v>
      </c>
      <c r="AB111" s="37">
        <f t="shared" si="321"/>
        <v>78</v>
      </c>
      <c r="AC111" s="37">
        <f t="shared" si="321"/>
        <v>79</v>
      </c>
      <c r="AD111" s="37">
        <f t="shared" si="321"/>
        <v>70</v>
      </c>
      <c r="AE111" s="37">
        <f t="shared" si="321"/>
        <v>40</v>
      </c>
      <c r="AF111" s="37">
        <f t="shared" si="321"/>
        <v>41</v>
      </c>
      <c r="AG111" s="37">
        <f t="shared" si="321"/>
        <v>41</v>
      </c>
      <c r="AH111" s="37">
        <f t="shared" si="321"/>
        <v>24</v>
      </c>
      <c r="AI111" s="37">
        <f t="shared" si="321"/>
        <v>24</v>
      </c>
      <c r="AJ111" s="37">
        <f t="shared" si="321"/>
        <v>25</v>
      </c>
      <c r="AK111" s="37">
        <f t="shared" si="321"/>
        <v>28</v>
      </c>
      <c r="AL111" s="37">
        <f t="shared" si="321"/>
        <v>24</v>
      </c>
      <c r="AM111" s="37">
        <f t="shared" si="321"/>
        <v>24</v>
      </c>
      <c r="AN111" s="37">
        <f t="shared" si="321"/>
        <v>24</v>
      </c>
      <c r="AO111" s="37">
        <f t="shared" si="321"/>
        <v>24</v>
      </c>
      <c r="AP111" s="37">
        <f t="shared" si="321"/>
        <v>24</v>
      </c>
      <c r="AQ111" s="37">
        <f t="shared" si="321"/>
        <v>24</v>
      </c>
      <c r="AR111" s="37">
        <f t="shared" si="321"/>
        <v>24</v>
      </c>
      <c r="AS111" s="37">
        <f t="shared" si="321"/>
        <v>22</v>
      </c>
      <c r="AT111" s="37">
        <f t="shared" si="321"/>
        <v>31</v>
      </c>
      <c r="AU111" s="37">
        <f t="shared" si="321"/>
        <v>31</v>
      </c>
      <c r="AV111" s="37">
        <f t="shared" si="321"/>
        <v>31</v>
      </c>
      <c r="AW111" s="37">
        <f t="shared" si="321"/>
        <v>28</v>
      </c>
      <c r="AX111" s="37">
        <f t="shared" si="321"/>
        <v>23</v>
      </c>
      <c r="AY111" s="37">
        <f t="shared" si="321"/>
        <v>23</v>
      </c>
      <c r="AZ111" s="37">
        <f t="shared" si="321"/>
        <v>23</v>
      </c>
      <c r="BA111" s="37">
        <f t="shared" si="321"/>
        <v>24</v>
      </c>
      <c r="BB111" s="37">
        <f t="shared" si="321"/>
        <v>24</v>
      </c>
      <c r="BC111" s="37">
        <f t="shared" si="321"/>
        <v>24</v>
      </c>
      <c r="BD111" s="37">
        <f t="shared" si="321"/>
        <v>33</v>
      </c>
      <c r="BE111" s="37">
        <f t="shared" si="321"/>
        <v>26</v>
      </c>
      <c r="BF111" s="37">
        <f t="shared" si="321"/>
        <v>26</v>
      </c>
      <c r="BG111" s="37">
        <f t="shared" si="321"/>
        <v>26</v>
      </c>
      <c r="BH111" s="37">
        <f t="shared" si="321"/>
        <v>26</v>
      </c>
      <c r="BI111" s="37">
        <f t="shared" si="321"/>
        <v>26</v>
      </c>
      <c r="BJ111" s="37">
        <f t="shared" si="321"/>
        <v>27</v>
      </c>
      <c r="BK111" s="37">
        <f t="shared" si="321"/>
        <v>27</v>
      </c>
      <c r="BL111" s="37">
        <f t="shared" si="321"/>
        <v>23</v>
      </c>
      <c r="BM111" s="37">
        <f t="shared" si="321"/>
        <v>27</v>
      </c>
      <c r="BN111" s="37">
        <f t="shared" si="321"/>
        <v>23</v>
      </c>
      <c r="BO111" s="37">
        <f t="shared" si="321"/>
        <v>24</v>
      </c>
      <c r="BP111" s="37">
        <f t="shared" si="321"/>
        <v>24</v>
      </c>
      <c r="BQ111" s="37">
        <f t="shared" si="321"/>
        <v>25</v>
      </c>
      <c r="BR111" s="37">
        <f t="shared" si="321"/>
        <v>15</v>
      </c>
      <c r="BS111" s="37">
        <f t="shared" si="321"/>
        <v>19</v>
      </c>
      <c r="BT111" s="37">
        <f t="shared" si="321"/>
        <v>13</v>
      </c>
      <c r="BU111" s="37">
        <f t="shared" si="321"/>
        <v>14</v>
      </c>
      <c r="BV111" s="37">
        <f t="shared" si="321"/>
        <v>15</v>
      </c>
      <c r="BW111" s="37">
        <f t="shared" si="321"/>
        <v>15</v>
      </c>
      <c r="BX111" s="37">
        <f t="shared" si="321"/>
        <v>16</v>
      </c>
      <c r="BY111" s="37">
        <f t="shared" si="321"/>
        <v>16</v>
      </c>
      <c r="BZ111" s="37">
        <f t="shared" si="321"/>
        <v>16</v>
      </c>
      <c r="CA111" s="37">
        <f t="shared" si="321"/>
        <v>16</v>
      </c>
      <c r="CB111" s="37">
        <f t="shared" si="321"/>
        <v>16</v>
      </c>
      <c r="CC111" s="37">
        <f t="shared" si="321"/>
        <v>19</v>
      </c>
      <c r="CD111" s="37">
        <f t="shared" si="321"/>
        <v>19</v>
      </c>
      <c r="CE111" s="37">
        <f t="shared" ref="CE111:EP111" si="322">+$I$111-CE$54</f>
        <v>26</v>
      </c>
      <c r="CF111" s="37">
        <f t="shared" si="322"/>
        <v>35</v>
      </c>
      <c r="CG111" s="37">
        <f t="shared" si="322"/>
        <v>35</v>
      </c>
      <c r="CH111" s="37">
        <f t="shared" si="322"/>
        <v>36</v>
      </c>
      <c r="CI111" s="37">
        <f t="shared" si="322"/>
        <v>32</v>
      </c>
      <c r="CJ111" s="37">
        <f t="shared" si="322"/>
        <v>35</v>
      </c>
      <c r="CK111" s="37">
        <f t="shared" si="322"/>
        <v>35</v>
      </c>
      <c r="CL111" s="37">
        <f t="shared" si="322"/>
        <v>35</v>
      </c>
      <c r="CM111" s="37">
        <f t="shared" si="322"/>
        <v>39</v>
      </c>
      <c r="CN111" s="37">
        <f t="shared" si="322"/>
        <v>28</v>
      </c>
      <c r="CO111" s="37">
        <f t="shared" si="322"/>
        <v>33</v>
      </c>
      <c r="CP111" s="37">
        <f t="shared" si="322"/>
        <v>33</v>
      </c>
      <c r="CQ111" s="37">
        <f t="shared" si="322"/>
        <v>33</v>
      </c>
      <c r="CR111" s="37">
        <f t="shared" si="322"/>
        <v>33</v>
      </c>
      <c r="CS111" s="37">
        <f t="shared" si="322"/>
        <v>31</v>
      </c>
      <c r="CT111" s="37">
        <f t="shared" si="322"/>
        <v>35</v>
      </c>
      <c r="CU111" s="37">
        <f t="shared" si="322"/>
        <v>31</v>
      </c>
      <c r="CV111" s="37">
        <f t="shared" si="322"/>
        <v>35</v>
      </c>
      <c r="CW111" s="37">
        <f t="shared" si="322"/>
        <v>35</v>
      </c>
      <c r="CX111" s="37">
        <f t="shared" si="322"/>
        <v>35</v>
      </c>
      <c r="CY111" s="37">
        <f t="shared" si="322"/>
        <v>35</v>
      </c>
      <c r="CZ111" s="37">
        <f t="shared" si="322"/>
        <v>36</v>
      </c>
      <c r="DA111" s="37">
        <f t="shared" si="322"/>
        <v>36</v>
      </c>
      <c r="DB111" s="37">
        <f t="shared" si="322"/>
        <v>38</v>
      </c>
      <c r="DC111" s="37">
        <f t="shared" si="322"/>
        <v>35</v>
      </c>
      <c r="DD111" s="37">
        <f t="shared" si="322"/>
        <v>26</v>
      </c>
      <c r="DE111" s="37">
        <f t="shared" si="322"/>
        <v>29</v>
      </c>
      <c r="DF111" s="37">
        <f t="shared" si="322"/>
        <v>29</v>
      </c>
      <c r="DG111" s="37">
        <f t="shared" si="322"/>
        <v>30</v>
      </c>
      <c r="DH111" s="37">
        <f t="shared" si="322"/>
        <v>36</v>
      </c>
      <c r="DI111" s="37">
        <f t="shared" si="322"/>
        <v>36</v>
      </c>
      <c r="DJ111" s="37">
        <f t="shared" si="322"/>
        <v>47</v>
      </c>
      <c r="DK111" s="37">
        <f t="shared" si="322"/>
        <v>49</v>
      </c>
      <c r="DL111" s="37">
        <f t="shared" si="322"/>
        <v>50</v>
      </c>
      <c r="DM111" s="37">
        <f t="shared" si="322"/>
        <v>50</v>
      </c>
      <c r="DN111" s="37">
        <f t="shared" si="322"/>
        <v>49</v>
      </c>
      <c r="DO111" s="37">
        <f t="shared" si="322"/>
        <v>53</v>
      </c>
      <c r="DP111" s="37">
        <f t="shared" si="322"/>
        <v>56</v>
      </c>
      <c r="DQ111" s="37">
        <f t="shared" si="322"/>
        <v>52</v>
      </c>
      <c r="DR111" s="37">
        <f t="shared" si="322"/>
        <v>52</v>
      </c>
      <c r="DS111" s="37">
        <f t="shared" si="322"/>
        <v>53</v>
      </c>
      <c r="DT111" s="37">
        <f t="shared" si="322"/>
        <v>53</v>
      </c>
      <c r="DU111" s="37">
        <f t="shared" si="322"/>
        <v>53</v>
      </c>
      <c r="DV111" s="37">
        <f t="shared" si="322"/>
        <v>51</v>
      </c>
      <c r="DW111" s="37">
        <f t="shared" si="322"/>
        <v>47</v>
      </c>
      <c r="DX111" s="37">
        <f t="shared" si="322"/>
        <v>48</v>
      </c>
      <c r="DY111" s="37">
        <f t="shared" si="322"/>
        <v>55</v>
      </c>
      <c r="DZ111" s="37">
        <f t="shared" si="322"/>
        <v>61</v>
      </c>
      <c r="EA111" s="37">
        <f t="shared" si="322"/>
        <v>61</v>
      </c>
      <c r="EB111" s="37">
        <f t="shared" si="322"/>
        <v>64</v>
      </c>
      <c r="EC111" s="37">
        <f t="shared" si="322"/>
        <v>70</v>
      </c>
      <c r="ED111" s="37">
        <f t="shared" si="322"/>
        <v>70</v>
      </c>
      <c r="EE111" s="37">
        <f t="shared" si="322"/>
        <v>68</v>
      </c>
      <c r="EF111" s="37">
        <f t="shared" si="322"/>
        <v>64</v>
      </c>
      <c r="EG111" s="37">
        <f t="shared" si="322"/>
        <v>64</v>
      </c>
      <c r="EH111" s="37">
        <f t="shared" si="322"/>
        <v>64</v>
      </c>
      <c r="EI111" s="37">
        <f t="shared" si="322"/>
        <v>64</v>
      </c>
      <c r="EJ111" s="37">
        <f t="shared" si="322"/>
        <v>63</v>
      </c>
      <c r="EK111" s="37">
        <f t="shared" si="322"/>
        <v>63</v>
      </c>
      <c r="EL111" s="37">
        <f t="shared" si="322"/>
        <v>65</v>
      </c>
      <c r="EM111" s="37">
        <f t="shared" si="322"/>
        <v>69</v>
      </c>
      <c r="EN111" s="37">
        <f t="shared" si="322"/>
        <v>73</v>
      </c>
      <c r="EO111" s="37">
        <f t="shared" si="322"/>
        <v>73</v>
      </c>
      <c r="EP111" s="37">
        <f t="shared" si="322"/>
        <v>72</v>
      </c>
      <c r="EQ111" s="37">
        <f t="shared" ref="EQ111:HB111" si="323">+$I$111-EQ$54</f>
        <v>71</v>
      </c>
      <c r="ER111" s="37">
        <f t="shared" si="323"/>
        <v>68</v>
      </c>
      <c r="ES111" s="37">
        <f t="shared" si="323"/>
        <v>68</v>
      </c>
      <c r="ET111" s="37">
        <f t="shared" si="323"/>
        <v>56</v>
      </c>
      <c r="EU111" s="37">
        <f t="shared" si="323"/>
        <v>60</v>
      </c>
      <c r="EV111" s="37">
        <f t="shared" si="323"/>
        <v>60</v>
      </c>
      <c r="EW111" s="37">
        <f t="shared" si="323"/>
        <v>62</v>
      </c>
      <c r="EX111" s="37">
        <f t="shared" si="323"/>
        <v>55</v>
      </c>
      <c r="EY111" s="37">
        <f t="shared" si="323"/>
        <v>62</v>
      </c>
      <c r="EZ111" s="37">
        <f t="shared" si="323"/>
        <v>65</v>
      </c>
      <c r="FA111" s="37">
        <f t="shared" si="323"/>
        <v>65</v>
      </c>
      <c r="FB111" s="37">
        <f t="shared" si="323"/>
        <v>66</v>
      </c>
      <c r="FC111" s="37">
        <f t="shared" si="323"/>
        <v>66</v>
      </c>
      <c r="FD111" s="37">
        <f t="shared" si="323"/>
        <v>66</v>
      </c>
      <c r="FE111" s="37">
        <f t="shared" si="323"/>
        <v>68</v>
      </c>
      <c r="FF111" s="37">
        <f t="shared" si="323"/>
        <v>72</v>
      </c>
      <c r="FG111" s="37">
        <f t="shared" si="323"/>
        <v>75</v>
      </c>
      <c r="FH111" s="37">
        <f t="shared" si="323"/>
        <v>85</v>
      </c>
      <c r="FI111" s="37">
        <f t="shared" si="323"/>
        <v>89</v>
      </c>
      <c r="FJ111" s="37">
        <f t="shared" si="323"/>
        <v>89</v>
      </c>
      <c r="FK111" s="37">
        <f t="shared" si="323"/>
        <v>85</v>
      </c>
      <c r="FL111" s="37">
        <f t="shared" si="323"/>
        <v>84</v>
      </c>
      <c r="FM111" s="37">
        <f t="shared" si="323"/>
        <v>85</v>
      </c>
      <c r="FN111" s="37">
        <f t="shared" si="323"/>
        <v>82</v>
      </c>
      <c r="FO111" s="37">
        <f t="shared" si="323"/>
        <v>89</v>
      </c>
      <c r="FP111" s="37">
        <f t="shared" si="323"/>
        <v>97</v>
      </c>
      <c r="FQ111" s="37">
        <f t="shared" si="323"/>
        <v>97</v>
      </c>
      <c r="FR111" s="37">
        <f t="shared" si="323"/>
        <v>105</v>
      </c>
      <c r="FS111" s="37">
        <f t="shared" si="323"/>
        <v>109</v>
      </c>
      <c r="FT111" s="37">
        <f t="shared" si="323"/>
        <v>103</v>
      </c>
      <c r="FU111" s="37">
        <f t="shared" si="323"/>
        <v>107</v>
      </c>
      <c r="FV111" s="37">
        <f t="shared" si="323"/>
        <v>112</v>
      </c>
      <c r="FW111" s="37">
        <f t="shared" si="323"/>
        <v>119</v>
      </c>
      <c r="FX111" s="37">
        <f t="shared" si="323"/>
        <v>119</v>
      </c>
      <c r="FY111" s="37">
        <f t="shared" si="323"/>
        <v>115</v>
      </c>
      <c r="FZ111" s="37">
        <f t="shared" si="323"/>
        <v>121</v>
      </c>
      <c r="GA111" s="37">
        <f t="shared" si="323"/>
        <v>121</v>
      </c>
      <c r="GB111" s="37">
        <f t="shared" si="323"/>
        <v>101</v>
      </c>
      <c r="GC111" s="37">
        <f t="shared" si="323"/>
        <v>101</v>
      </c>
      <c r="GD111" s="37">
        <f t="shared" si="323"/>
        <v>102</v>
      </c>
      <c r="GE111" s="37">
        <f t="shared" si="323"/>
        <v>102</v>
      </c>
      <c r="GF111" s="37">
        <f t="shared" si="323"/>
        <v>105</v>
      </c>
      <c r="GG111" s="37">
        <f t="shared" si="323"/>
        <v>107</v>
      </c>
      <c r="GH111" s="37">
        <f t="shared" si="323"/>
        <v>106</v>
      </c>
      <c r="GI111" s="37">
        <f t="shared" si="323"/>
        <v>105</v>
      </c>
      <c r="GJ111" s="37">
        <f t="shared" si="323"/>
        <v>109</v>
      </c>
      <c r="GK111" s="37">
        <f t="shared" si="323"/>
        <v>111</v>
      </c>
      <c r="GL111" s="37">
        <f t="shared" si="323"/>
        <v>111</v>
      </c>
      <c r="GM111" s="37">
        <f t="shared" si="323"/>
        <v>109</v>
      </c>
      <c r="GN111" s="37">
        <f t="shared" si="323"/>
        <v>102</v>
      </c>
      <c r="GO111" s="37">
        <f t="shared" si="323"/>
        <v>95</v>
      </c>
      <c r="GP111" s="37">
        <f t="shared" si="323"/>
        <v>85</v>
      </c>
      <c r="GQ111" s="37">
        <f t="shared" si="323"/>
        <v>92</v>
      </c>
      <c r="GR111" s="37">
        <f t="shared" si="323"/>
        <v>97</v>
      </c>
      <c r="GS111" s="37">
        <f t="shared" si="323"/>
        <v>97</v>
      </c>
      <c r="GT111" s="37">
        <f t="shared" si="323"/>
        <v>99</v>
      </c>
      <c r="GU111" s="37">
        <f t="shared" si="323"/>
        <v>99</v>
      </c>
      <c r="GV111" s="37">
        <f t="shared" si="323"/>
        <v>98</v>
      </c>
      <c r="GW111" s="37">
        <f t="shared" si="323"/>
        <v>95</v>
      </c>
      <c r="GX111" s="37">
        <f t="shared" si="323"/>
        <v>101</v>
      </c>
      <c r="GY111" s="37">
        <f t="shared" si="323"/>
        <v>108</v>
      </c>
      <c r="GZ111" s="37">
        <f t="shared" si="323"/>
        <v>108</v>
      </c>
      <c r="HA111" s="37">
        <f t="shared" si="323"/>
        <v>116</v>
      </c>
      <c r="HB111" s="37">
        <f t="shared" si="323"/>
        <v>105</v>
      </c>
      <c r="HC111" s="37">
        <f t="shared" ref="HC111:JN111" si="324">+$I$111-HC$54</f>
        <v>105</v>
      </c>
      <c r="HD111" s="37">
        <f t="shared" si="324"/>
        <v>90</v>
      </c>
      <c r="HE111" s="37">
        <f t="shared" si="324"/>
        <v>94</v>
      </c>
      <c r="HF111" s="37">
        <f t="shared" si="324"/>
        <v>97</v>
      </c>
      <c r="HG111" s="37">
        <f t="shared" si="324"/>
        <v>97</v>
      </c>
      <c r="HH111" s="37">
        <f t="shared" si="324"/>
        <v>85</v>
      </c>
      <c r="HI111" s="37">
        <f t="shared" si="324"/>
        <v>85</v>
      </c>
      <c r="HJ111" s="37">
        <f t="shared" si="324"/>
        <v>82</v>
      </c>
      <c r="HK111" s="37">
        <f t="shared" si="324"/>
        <v>82</v>
      </c>
      <c r="HL111" s="37">
        <f t="shared" si="324"/>
        <v>90</v>
      </c>
      <c r="HM111" s="37">
        <f t="shared" si="324"/>
        <v>91</v>
      </c>
      <c r="HN111" s="37">
        <f t="shared" si="324"/>
        <v>91</v>
      </c>
      <c r="HO111" s="37">
        <f t="shared" si="324"/>
        <v>98</v>
      </c>
      <c r="HP111" s="37">
        <f t="shared" si="324"/>
        <v>87</v>
      </c>
      <c r="HQ111" s="37">
        <f t="shared" si="324"/>
        <v>88</v>
      </c>
      <c r="HR111" s="37">
        <f t="shared" si="324"/>
        <v>88</v>
      </c>
      <c r="HS111" s="37">
        <f t="shared" si="324"/>
        <v>88</v>
      </c>
      <c r="HT111" s="37">
        <f t="shared" si="324"/>
        <v>90</v>
      </c>
      <c r="HU111" s="37">
        <f t="shared" si="324"/>
        <v>90</v>
      </c>
      <c r="HV111" s="37">
        <f t="shared" si="324"/>
        <v>91</v>
      </c>
      <c r="HW111" s="37">
        <f t="shared" si="324"/>
        <v>80</v>
      </c>
      <c r="HX111" s="37">
        <f t="shared" si="324"/>
        <v>74</v>
      </c>
      <c r="HY111" s="37">
        <f t="shared" si="324"/>
        <v>74</v>
      </c>
      <c r="HZ111" s="37">
        <f t="shared" si="324"/>
        <v>79</v>
      </c>
      <c r="IA111" s="37">
        <f t="shared" si="324"/>
        <v>79</v>
      </c>
      <c r="IB111" s="37">
        <f t="shared" si="324"/>
        <v>79</v>
      </c>
      <c r="IC111" s="37">
        <f t="shared" si="324"/>
        <v>66</v>
      </c>
      <c r="ID111" s="37">
        <f t="shared" si="324"/>
        <v>64</v>
      </c>
      <c r="IE111" s="37">
        <f t="shared" si="324"/>
        <v>60</v>
      </c>
      <c r="IF111" s="37">
        <f t="shared" si="324"/>
        <v>43</v>
      </c>
      <c r="IG111" s="37">
        <f t="shared" si="324"/>
        <v>48</v>
      </c>
      <c r="IH111" s="37">
        <f t="shared" si="324"/>
        <v>48</v>
      </c>
      <c r="II111" s="37">
        <f t="shared" si="324"/>
        <v>48</v>
      </c>
      <c r="IJ111" s="37">
        <f t="shared" si="324"/>
        <v>47</v>
      </c>
      <c r="IK111" s="37">
        <f t="shared" si="324"/>
        <v>27</v>
      </c>
      <c r="IL111" s="37">
        <f t="shared" si="324"/>
        <v>261</v>
      </c>
      <c r="IM111" s="37">
        <f t="shared" si="324"/>
        <v>261</v>
      </c>
      <c r="IN111" s="37">
        <f t="shared" si="324"/>
        <v>261</v>
      </c>
      <c r="IO111" s="37">
        <f t="shared" si="324"/>
        <v>261</v>
      </c>
      <c r="IP111" s="37">
        <f t="shared" si="324"/>
        <v>261</v>
      </c>
      <c r="IQ111" s="37">
        <f t="shared" si="324"/>
        <v>261</v>
      </c>
      <c r="IR111" s="37">
        <f t="shared" si="324"/>
        <v>261</v>
      </c>
      <c r="IS111" s="37">
        <f t="shared" si="324"/>
        <v>261</v>
      </c>
      <c r="IT111" s="37">
        <f t="shared" si="324"/>
        <v>261</v>
      </c>
      <c r="IU111" s="37">
        <f t="shared" si="324"/>
        <v>261</v>
      </c>
      <c r="IV111" s="37">
        <f t="shared" si="324"/>
        <v>261</v>
      </c>
      <c r="IW111" s="37">
        <f t="shared" si="324"/>
        <v>261</v>
      </c>
      <c r="IX111" s="37">
        <f t="shared" si="324"/>
        <v>261</v>
      </c>
      <c r="IY111" s="37">
        <f t="shared" si="324"/>
        <v>261</v>
      </c>
      <c r="IZ111" s="37">
        <f t="shared" si="324"/>
        <v>261</v>
      </c>
      <c r="JA111" s="37">
        <f t="shared" si="324"/>
        <v>261</v>
      </c>
      <c r="JB111" s="37">
        <f t="shared" si="324"/>
        <v>261</v>
      </c>
      <c r="JC111" s="37">
        <f t="shared" si="324"/>
        <v>261</v>
      </c>
      <c r="JD111" s="37">
        <f t="shared" si="324"/>
        <v>261</v>
      </c>
      <c r="JE111" s="37">
        <f t="shared" si="324"/>
        <v>261</v>
      </c>
      <c r="JF111" s="37">
        <f t="shared" si="324"/>
        <v>261</v>
      </c>
      <c r="JG111" s="37">
        <f t="shared" si="324"/>
        <v>261</v>
      </c>
      <c r="JH111" s="37">
        <f t="shared" si="324"/>
        <v>261</v>
      </c>
      <c r="JI111" s="37">
        <f t="shared" si="324"/>
        <v>261</v>
      </c>
      <c r="JJ111" s="37">
        <f t="shared" si="324"/>
        <v>261</v>
      </c>
      <c r="JK111" s="37">
        <f t="shared" si="324"/>
        <v>261</v>
      </c>
      <c r="JL111" s="37">
        <f t="shared" si="324"/>
        <v>261</v>
      </c>
      <c r="JM111" s="37">
        <f t="shared" si="324"/>
        <v>261</v>
      </c>
      <c r="JN111" s="37">
        <f t="shared" si="324"/>
        <v>261</v>
      </c>
      <c r="JO111" s="37">
        <f t="shared" ref="JO111:LZ111" si="325">+$I$111-JO$54</f>
        <v>261</v>
      </c>
      <c r="JP111" s="37">
        <f t="shared" si="325"/>
        <v>261</v>
      </c>
      <c r="JQ111" s="37">
        <f t="shared" si="325"/>
        <v>261</v>
      </c>
      <c r="JR111" s="37">
        <f t="shared" si="325"/>
        <v>261</v>
      </c>
      <c r="JS111" s="37">
        <f t="shared" si="325"/>
        <v>261</v>
      </c>
      <c r="JT111" s="37">
        <f t="shared" si="325"/>
        <v>261</v>
      </c>
      <c r="JU111" s="37">
        <f t="shared" si="325"/>
        <v>261</v>
      </c>
      <c r="JV111" s="37">
        <f t="shared" si="325"/>
        <v>261</v>
      </c>
      <c r="JW111" s="37">
        <f t="shared" si="325"/>
        <v>261</v>
      </c>
      <c r="JX111" s="37">
        <f t="shared" si="325"/>
        <v>261</v>
      </c>
      <c r="JY111" s="37">
        <f t="shared" si="325"/>
        <v>261</v>
      </c>
      <c r="JZ111" s="37">
        <f t="shared" si="325"/>
        <v>261</v>
      </c>
      <c r="KA111" s="37">
        <f t="shared" si="325"/>
        <v>261</v>
      </c>
      <c r="KB111" s="37">
        <f t="shared" si="325"/>
        <v>261</v>
      </c>
      <c r="KC111" s="37">
        <f t="shared" si="325"/>
        <v>261</v>
      </c>
      <c r="KD111" s="37">
        <f t="shared" si="325"/>
        <v>261</v>
      </c>
      <c r="KE111" s="37">
        <f t="shared" si="325"/>
        <v>261</v>
      </c>
      <c r="KF111" s="37">
        <f t="shared" si="325"/>
        <v>261</v>
      </c>
      <c r="KG111" s="37">
        <f t="shared" si="325"/>
        <v>261</v>
      </c>
      <c r="KH111" s="37">
        <f t="shared" si="325"/>
        <v>261</v>
      </c>
      <c r="KI111" s="37">
        <f t="shared" si="325"/>
        <v>261</v>
      </c>
      <c r="KJ111" s="37">
        <f t="shared" si="325"/>
        <v>261</v>
      </c>
      <c r="KK111" s="37">
        <f t="shared" si="325"/>
        <v>261</v>
      </c>
      <c r="KL111" s="37">
        <f t="shared" si="325"/>
        <v>261</v>
      </c>
      <c r="KM111" s="37">
        <f t="shared" si="325"/>
        <v>261</v>
      </c>
      <c r="KN111" s="37">
        <f t="shared" si="325"/>
        <v>261</v>
      </c>
      <c r="KO111" s="37">
        <f t="shared" si="325"/>
        <v>261</v>
      </c>
      <c r="KP111" s="37">
        <f t="shared" si="325"/>
        <v>261</v>
      </c>
      <c r="KQ111" s="37">
        <f t="shared" si="325"/>
        <v>261</v>
      </c>
      <c r="KR111" s="37">
        <f t="shared" si="325"/>
        <v>261</v>
      </c>
      <c r="KS111" s="37">
        <f t="shared" si="325"/>
        <v>261</v>
      </c>
      <c r="KT111" s="37">
        <f t="shared" si="325"/>
        <v>261</v>
      </c>
      <c r="KU111" s="37">
        <f t="shared" si="325"/>
        <v>261</v>
      </c>
      <c r="KV111" s="37">
        <f t="shared" si="325"/>
        <v>261</v>
      </c>
      <c r="KW111" s="37">
        <f t="shared" si="325"/>
        <v>261</v>
      </c>
      <c r="KX111" s="37">
        <f t="shared" si="325"/>
        <v>261</v>
      </c>
      <c r="KY111" s="37">
        <f t="shared" si="325"/>
        <v>261</v>
      </c>
      <c r="KZ111" s="37">
        <f t="shared" si="325"/>
        <v>261</v>
      </c>
      <c r="LA111" s="37">
        <f t="shared" si="325"/>
        <v>261</v>
      </c>
      <c r="LB111" s="37">
        <f t="shared" si="325"/>
        <v>261</v>
      </c>
      <c r="LC111" s="37">
        <f t="shared" si="325"/>
        <v>261</v>
      </c>
      <c r="LD111" s="37">
        <f t="shared" si="325"/>
        <v>261</v>
      </c>
      <c r="LE111" s="37">
        <f t="shared" si="325"/>
        <v>261</v>
      </c>
      <c r="LF111" s="37">
        <f t="shared" si="325"/>
        <v>261</v>
      </c>
      <c r="LG111" s="37">
        <f t="shared" si="325"/>
        <v>261</v>
      </c>
      <c r="LH111" s="37">
        <f t="shared" si="325"/>
        <v>261</v>
      </c>
      <c r="LI111" s="37">
        <f t="shared" si="325"/>
        <v>261</v>
      </c>
      <c r="LJ111" s="37">
        <f t="shared" si="325"/>
        <v>261</v>
      </c>
      <c r="LK111" s="37">
        <f t="shared" si="325"/>
        <v>261</v>
      </c>
      <c r="LL111" s="37">
        <f t="shared" si="325"/>
        <v>261</v>
      </c>
      <c r="LM111" s="37">
        <f t="shared" si="325"/>
        <v>261</v>
      </c>
      <c r="LN111" s="37">
        <f t="shared" si="325"/>
        <v>261</v>
      </c>
      <c r="LO111" s="37">
        <f t="shared" si="325"/>
        <v>261</v>
      </c>
      <c r="LP111" s="37">
        <f t="shared" si="325"/>
        <v>261</v>
      </c>
      <c r="LQ111" s="37">
        <f t="shared" si="325"/>
        <v>261</v>
      </c>
      <c r="LR111" s="37">
        <f t="shared" si="325"/>
        <v>261</v>
      </c>
      <c r="LS111" s="37">
        <f t="shared" si="325"/>
        <v>261</v>
      </c>
      <c r="LT111" s="37">
        <f t="shared" si="325"/>
        <v>261</v>
      </c>
      <c r="LU111" s="37">
        <f t="shared" si="325"/>
        <v>261</v>
      </c>
      <c r="LV111" s="37">
        <f t="shared" si="325"/>
        <v>261</v>
      </c>
      <c r="LW111" s="37">
        <f t="shared" si="325"/>
        <v>261</v>
      </c>
      <c r="LX111" s="37">
        <f t="shared" si="325"/>
        <v>261</v>
      </c>
      <c r="LY111" s="37">
        <f t="shared" si="325"/>
        <v>261</v>
      </c>
      <c r="LZ111" s="37">
        <f t="shared" si="325"/>
        <v>261</v>
      </c>
      <c r="MA111" s="37">
        <f t="shared" ref="MA111:NT111" si="326">+$I$111-MA$54</f>
        <v>261</v>
      </c>
      <c r="MB111" s="37">
        <f t="shared" si="326"/>
        <v>261</v>
      </c>
      <c r="MC111" s="37">
        <f t="shared" si="326"/>
        <v>261</v>
      </c>
      <c r="MD111" s="37">
        <f t="shared" si="326"/>
        <v>261</v>
      </c>
      <c r="ME111" s="37">
        <f t="shared" si="326"/>
        <v>261</v>
      </c>
      <c r="MF111" s="37">
        <f t="shared" si="326"/>
        <v>261</v>
      </c>
      <c r="MG111" s="37">
        <f t="shared" si="326"/>
        <v>261</v>
      </c>
      <c r="MH111" s="37">
        <f t="shared" si="326"/>
        <v>261</v>
      </c>
      <c r="MI111" s="37">
        <f t="shared" si="326"/>
        <v>261</v>
      </c>
      <c r="MJ111" s="37">
        <f t="shared" si="326"/>
        <v>261</v>
      </c>
      <c r="MK111" s="37">
        <f t="shared" si="326"/>
        <v>261</v>
      </c>
      <c r="ML111" s="37">
        <f t="shared" si="326"/>
        <v>261</v>
      </c>
      <c r="MM111" s="37">
        <f t="shared" si="326"/>
        <v>261</v>
      </c>
      <c r="MN111" s="37">
        <f t="shared" si="326"/>
        <v>261</v>
      </c>
      <c r="MO111" s="37">
        <f t="shared" si="326"/>
        <v>261</v>
      </c>
      <c r="MP111" s="37">
        <f t="shared" si="326"/>
        <v>261</v>
      </c>
      <c r="MQ111" s="37">
        <f t="shared" si="326"/>
        <v>261</v>
      </c>
      <c r="MR111" s="37">
        <f t="shared" si="326"/>
        <v>261</v>
      </c>
      <c r="MS111" s="37">
        <f t="shared" si="326"/>
        <v>261</v>
      </c>
      <c r="MT111" s="37">
        <f t="shared" si="326"/>
        <v>261</v>
      </c>
      <c r="MU111" s="37">
        <f t="shared" si="326"/>
        <v>261</v>
      </c>
      <c r="MV111" s="37">
        <f t="shared" si="326"/>
        <v>261</v>
      </c>
      <c r="MW111" s="37">
        <f t="shared" si="326"/>
        <v>261</v>
      </c>
      <c r="MX111" s="37">
        <f t="shared" si="326"/>
        <v>261</v>
      </c>
      <c r="MY111" s="37">
        <f t="shared" si="326"/>
        <v>261</v>
      </c>
      <c r="MZ111" s="37">
        <f t="shared" si="326"/>
        <v>261</v>
      </c>
      <c r="NA111" s="37">
        <f t="shared" si="326"/>
        <v>261</v>
      </c>
      <c r="NB111" s="37">
        <f t="shared" si="326"/>
        <v>261</v>
      </c>
      <c r="NC111" s="37">
        <f t="shared" si="326"/>
        <v>261</v>
      </c>
      <c r="ND111" s="37">
        <f t="shared" si="326"/>
        <v>261</v>
      </c>
      <c r="NE111" s="37">
        <f t="shared" si="326"/>
        <v>261</v>
      </c>
      <c r="NF111" s="37">
        <f t="shared" si="326"/>
        <v>261</v>
      </c>
      <c r="NG111" s="37">
        <f t="shared" si="326"/>
        <v>261</v>
      </c>
      <c r="NH111" s="37">
        <f t="shared" si="326"/>
        <v>261</v>
      </c>
      <c r="NI111" s="37">
        <f t="shared" si="326"/>
        <v>261</v>
      </c>
      <c r="NJ111" s="37">
        <f t="shared" si="326"/>
        <v>261</v>
      </c>
      <c r="NK111" s="37">
        <f t="shared" si="326"/>
        <v>261</v>
      </c>
      <c r="NL111" s="37">
        <f t="shared" si="326"/>
        <v>261</v>
      </c>
      <c r="NM111" s="37">
        <f t="shared" si="326"/>
        <v>261</v>
      </c>
      <c r="NN111" s="37">
        <f t="shared" si="326"/>
        <v>261</v>
      </c>
      <c r="NO111" s="37">
        <f t="shared" si="326"/>
        <v>261</v>
      </c>
      <c r="NP111" s="37">
        <f t="shared" si="326"/>
        <v>261</v>
      </c>
      <c r="NQ111" s="37">
        <f t="shared" si="326"/>
        <v>261</v>
      </c>
      <c r="NR111" s="37">
        <f t="shared" si="326"/>
        <v>261</v>
      </c>
      <c r="NS111" s="37">
        <f t="shared" si="326"/>
        <v>261</v>
      </c>
      <c r="NT111" s="38">
        <f t="shared" si="326"/>
        <v>261</v>
      </c>
    </row>
    <row r="112" spans="1:384" ht="17.25" thickBot="1" x14ac:dyDescent="0.65">
      <c r="A112" s="141" t="s">
        <v>71</v>
      </c>
      <c r="B112" s="301"/>
      <c r="C112" s="322"/>
      <c r="D112" s="51" t="s">
        <v>20</v>
      </c>
      <c r="E112" s="77">
        <v>25</v>
      </c>
      <c r="F112" s="306"/>
      <c r="G112" s="77">
        <v>34</v>
      </c>
      <c r="H112" s="91">
        <v>670</v>
      </c>
      <c r="I112" s="69">
        <f>SUM(J112:Q112)</f>
        <v>724</v>
      </c>
      <c r="J112" s="70">
        <v>86</v>
      </c>
      <c r="K112" s="71">
        <v>86</v>
      </c>
      <c r="L112" s="71">
        <v>115</v>
      </c>
      <c r="M112" s="71">
        <v>0</v>
      </c>
      <c r="N112" s="71">
        <v>437</v>
      </c>
      <c r="O112" s="71">
        <v>0</v>
      </c>
      <c r="P112" s="72">
        <v>0</v>
      </c>
      <c r="Q112" s="73">
        <v>0</v>
      </c>
      <c r="R112" s="7"/>
      <c r="S112" s="114">
        <f t="shared" ref="S112:CD112" si="327">+$I$112-S$55</f>
        <v>191</v>
      </c>
      <c r="T112" s="115">
        <f t="shared" si="327"/>
        <v>191</v>
      </c>
      <c r="U112" s="115">
        <f t="shared" si="327"/>
        <v>195</v>
      </c>
      <c r="V112" s="115">
        <f t="shared" si="327"/>
        <v>198</v>
      </c>
      <c r="W112" s="115">
        <f t="shared" si="327"/>
        <v>200</v>
      </c>
      <c r="X112" s="115">
        <f t="shared" si="327"/>
        <v>182</v>
      </c>
      <c r="Y112" s="115">
        <f t="shared" si="327"/>
        <v>190</v>
      </c>
      <c r="Z112" s="115">
        <f t="shared" si="327"/>
        <v>190</v>
      </c>
      <c r="AA112" s="115">
        <f t="shared" si="327"/>
        <v>175</v>
      </c>
      <c r="AB112" s="115">
        <f t="shared" si="327"/>
        <v>163</v>
      </c>
      <c r="AC112" s="115">
        <f t="shared" si="327"/>
        <v>149</v>
      </c>
      <c r="AD112" s="115">
        <f t="shared" si="327"/>
        <v>148</v>
      </c>
      <c r="AE112" s="115">
        <f t="shared" si="327"/>
        <v>156</v>
      </c>
      <c r="AF112" s="115">
        <f t="shared" si="327"/>
        <v>165</v>
      </c>
      <c r="AG112" s="115">
        <f t="shared" si="327"/>
        <v>165</v>
      </c>
      <c r="AH112" s="115">
        <f t="shared" si="327"/>
        <v>152</v>
      </c>
      <c r="AI112" s="115">
        <f t="shared" si="327"/>
        <v>148</v>
      </c>
      <c r="AJ112" s="115">
        <f t="shared" si="327"/>
        <v>151</v>
      </c>
      <c r="AK112" s="115">
        <f t="shared" si="327"/>
        <v>146</v>
      </c>
      <c r="AL112" s="115">
        <f t="shared" si="327"/>
        <v>146</v>
      </c>
      <c r="AM112" s="115">
        <f t="shared" si="327"/>
        <v>149</v>
      </c>
      <c r="AN112" s="115">
        <f t="shared" si="327"/>
        <v>149</v>
      </c>
      <c r="AO112" s="115">
        <f t="shared" si="327"/>
        <v>159</v>
      </c>
      <c r="AP112" s="115">
        <f t="shared" si="327"/>
        <v>159</v>
      </c>
      <c r="AQ112" s="115">
        <f t="shared" si="327"/>
        <v>160</v>
      </c>
      <c r="AR112" s="115">
        <f t="shared" si="327"/>
        <v>160</v>
      </c>
      <c r="AS112" s="115">
        <f t="shared" si="327"/>
        <v>158</v>
      </c>
      <c r="AT112" s="115">
        <f t="shared" si="327"/>
        <v>169</v>
      </c>
      <c r="AU112" s="115">
        <f t="shared" si="327"/>
        <v>169</v>
      </c>
      <c r="AV112" s="115">
        <f t="shared" si="327"/>
        <v>172</v>
      </c>
      <c r="AW112" s="115">
        <f t="shared" si="327"/>
        <v>163</v>
      </c>
      <c r="AX112" s="115">
        <f t="shared" si="327"/>
        <v>160</v>
      </c>
      <c r="AY112" s="115">
        <f t="shared" si="327"/>
        <v>165</v>
      </c>
      <c r="AZ112" s="115">
        <f t="shared" si="327"/>
        <v>159</v>
      </c>
      <c r="BA112" s="115">
        <f t="shared" si="327"/>
        <v>160</v>
      </c>
      <c r="BB112" s="115">
        <f t="shared" si="327"/>
        <v>160</v>
      </c>
      <c r="BC112" s="115">
        <f t="shared" si="327"/>
        <v>164</v>
      </c>
      <c r="BD112" s="115">
        <f t="shared" si="327"/>
        <v>151</v>
      </c>
      <c r="BE112" s="115">
        <f t="shared" si="327"/>
        <v>141</v>
      </c>
      <c r="BF112" s="115">
        <f t="shared" si="327"/>
        <v>139</v>
      </c>
      <c r="BG112" s="115">
        <f t="shared" si="327"/>
        <v>146</v>
      </c>
      <c r="BH112" s="115">
        <f t="shared" si="327"/>
        <v>146</v>
      </c>
      <c r="BI112" s="115">
        <f t="shared" si="327"/>
        <v>146</v>
      </c>
      <c r="BJ112" s="115">
        <f t="shared" si="327"/>
        <v>150</v>
      </c>
      <c r="BK112" s="115">
        <f t="shared" si="327"/>
        <v>150</v>
      </c>
      <c r="BL112" s="115">
        <f t="shared" si="327"/>
        <v>140</v>
      </c>
      <c r="BM112" s="115">
        <f t="shared" si="327"/>
        <v>128</v>
      </c>
      <c r="BN112" s="115">
        <f t="shared" si="327"/>
        <v>129</v>
      </c>
      <c r="BO112" s="115">
        <f t="shared" si="327"/>
        <v>132</v>
      </c>
      <c r="BP112" s="115">
        <f t="shared" si="327"/>
        <v>132</v>
      </c>
      <c r="BQ112" s="115">
        <f t="shared" si="327"/>
        <v>130</v>
      </c>
      <c r="BR112" s="115">
        <f t="shared" si="327"/>
        <v>141</v>
      </c>
      <c r="BS112" s="115">
        <f t="shared" si="327"/>
        <v>135</v>
      </c>
      <c r="BT112" s="115">
        <f t="shared" si="327"/>
        <v>150</v>
      </c>
      <c r="BU112" s="115">
        <f t="shared" si="327"/>
        <v>155</v>
      </c>
      <c r="BV112" s="115">
        <f t="shared" si="327"/>
        <v>155</v>
      </c>
      <c r="BW112" s="115">
        <f t="shared" si="327"/>
        <v>155</v>
      </c>
      <c r="BX112" s="115">
        <f t="shared" si="327"/>
        <v>159</v>
      </c>
      <c r="BY112" s="115">
        <f t="shared" si="327"/>
        <v>159</v>
      </c>
      <c r="BZ112" s="115">
        <f t="shared" si="327"/>
        <v>162</v>
      </c>
      <c r="CA112" s="115">
        <f t="shared" si="327"/>
        <v>162</v>
      </c>
      <c r="CB112" s="115">
        <f t="shared" si="327"/>
        <v>163</v>
      </c>
      <c r="CC112" s="115">
        <f t="shared" si="327"/>
        <v>166</v>
      </c>
      <c r="CD112" s="115">
        <f t="shared" si="327"/>
        <v>166</v>
      </c>
      <c r="CE112" s="115">
        <f t="shared" ref="CE112:EP112" si="328">+$I$112-CE$55</f>
        <v>151</v>
      </c>
      <c r="CF112" s="115">
        <f t="shared" si="328"/>
        <v>169</v>
      </c>
      <c r="CG112" s="115">
        <f t="shared" si="328"/>
        <v>171</v>
      </c>
      <c r="CH112" s="115">
        <f t="shared" si="328"/>
        <v>170</v>
      </c>
      <c r="CI112" s="115">
        <f t="shared" si="328"/>
        <v>183</v>
      </c>
      <c r="CJ112" s="115">
        <f t="shared" si="328"/>
        <v>186</v>
      </c>
      <c r="CK112" s="115">
        <f t="shared" si="328"/>
        <v>186</v>
      </c>
      <c r="CL112" s="115">
        <f t="shared" si="328"/>
        <v>185</v>
      </c>
      <c r="CM112" s="115">
        <f t="shared" si="328"/>
        <v>185</v>
      </c>
      <c r="CN112" s="115">
        <f t="shared" si="328"/>
        <v>162</v>
      </c>
      <c r="CO112" s="115">
        <f t="shared" si="328"/>
        <v>160</v>
      </c>
      <c r="CP112" s="115">
        <f t="shared" si="328"/>
        <v>163</v>
      </c>
      <c r="CQ112" s="115">
        <f t="shared" si="328"/>
        <v>164</v>
      </c>
      <c r="CR112" s="115">
        <f t="shared" si="328"/>
        <v>164</v>
      </c>
      <c r="CS112" s="115">
        <f t="shared" si="328"/>
        <v>171</v>
      </c>
      <c r="CT112" s="115">
        <f t="shared" si="328"/>
        <v>175</v>
      </c>
      <c r="CU112" s="115">
        <f t="shared" si="328"/>
        <v>187</v>
      </c>
      <c r="CV112" s="115">
        <f t="shared" si="328"/>
        <v>184</v>
      </c>
      <c r="CW112" s="115">
        <f t="shared" si="328"/>
        <v>188</v>
      </c>
      <c r="CX112" s="115">
        <f t="shared" si="328"/>
        <v>191</v>
      </c>
      <c r="CY112" s="115">
        <f t="shared" si="328"/>
        <v>191</v>
      </c>
      <c r="CZ112" s="115">
        <f t="shared" si="328"/>
        <v>197</v>
      </c>
      <c r="DA112" s="115">
        <f t="shared" si="328"/>
        <v>189</v>
      </c>
      <c r="DB112" s="115">
        <f t="shared" si="328"/>
        <v>185</v>
      </c>
      <c r="DC112" s="115">
        <f t="shared" si="328"/>
        <v>189</v>
      </c>
      <c r="DD112" s="115">
        <f t="shared" si="328"/>
        <v>186</v>
      </c>
      <c r="DE112" s="115">
        <f t="shared" si="328"/>
        <v>186</v>
      </c>
      <c r="DF112" s="115">
        <f t="shared" si="328"/>
        <v>186</v>
      </c>
      <c r="DG112" s="115">
        <f t="shared" si="328"/>
        <v>188</v>
      </c>
      <c r="DH112" s="115">
        <f t="shared" si="328"/>
        <v>198</v>
      </c>
      <c r="DI112" s="115">
        <f t="shared" si="328"/>
        <v>185</v>
      </c>
      <c r="DJ112" s="115">
        <f t="shared" si="328"/>
        <v>183</v>
      </c>
      <c r="DK112" s="115">
        <f t="shared" si="328"/>
        <v>182</v>
      </c>
      <c r="DL112" s="115">
        <f t="shared" si="328"/>
        <v>191</v>
      </c>
      <c r="DM112" s="115">
        <f t="shared" si="328"/>
        <v>191</v>
      </c>
      <c r="DN112" s="115">
        <f t="shared" si="328"/>
        <v>189</v>
      </c>
      <c r="DO112" s="115">
        <f t="shared" si="328"/>
        <v>193</v>
      </c>
      <c r="DP112" s="115">
        <f t="shared" si="328"/>
        <v>197</v>
      </c>
      <c r="DQ112" s="115">
        <f t="shared" si="328"/>
        <v>199</v>
      </c>
      <c r="DR112" s="115">
        <f t="shared" si="328"/>
        <v>207</v>
      </c>
      <c r="DS112" s="115">
        <f t="shared" si="328"/>
        <v>212</v>
      </c>
      <c r="DT112" s="115">
        <f t="shared" si="328"/>
        <v>212</v>
      </c>
      <c r="DU112" s="115">
        <f t="shared" si="328"/>
        <v>196</v>
      </c>
      <c r="DV112" s="115">
        <f t="shared" si="328"/>
        <v>182</v>
      </c>
      <c r="DW112" s="115">
        <f t="shared" si="328"/>
        <v>183</v>
      </c>
      <c r="DX112" s="115">
        <f t="shared" si="328"/>
        <v>140</v>
      </c>
      <c r="DY112" s="115">
        <f t="shared" si="328"/>
        <v>101</v>
      </c>
      <c r="DZ112" s="115">
        <f t="shared" si="328"/>
        <v>112</v>
      </c>
      <c r="EA112" s="115">
        <f t="shared" si="328"/>
        <v>112</v>
      </c>
      <c r="EB112" s="115">
        <f t="shared" si="328"/>
        <v>133</v>
      </c>
      <c r="EC112" s="115">
        <f t="shared" si="328"/>
        <v>162</v>
      </c>
      <c r="ED112" s="115">
        <f t="shared" si="328"/>
        <v>174</v>
      </c>
      <c r="EE112" s="115">
        <f t="shared" si="328"/>
        <v>155</v>
      </c>
      <c r="EF112" s="115">
        <f t="shared" si="328"/>
        <v>169</v>
      </c>
      <c r="EG112" s="115">
        <f t="shared" si="328"/>
        <v>175</v>
      </c>
      <c r="EH112" s="115">
        <f t="shared" si="328"/>
        <v>175</v>
      </c>
      <c r="EI112" s="115">
        <f t="shared" si="328"/>
        <v>189</v>
      </c>
      <c r="EJ112" s="115">
        <f t="shared" si="328"/>
        <v>193</v>
      </c>
      <c r="EK112" s="115">
        <f t="shared" si="328"/>
        <v>207</v>
      </c>
      <c r="EL112" s="115">
        <f t="shared" si="328"/>
        <v>199</v>
      </c>
      <c r="EM112" s="115">
        <f t="shared" si="328"/>
        <v>204</v>
      </c>
      <c r="EN112" s="115">
        <f t="shared" si="328"/>
        <v>214</v>
      </c>
      <c r="EO112" s="115">
        <f t="shared" si="328"/>
        <v>214</v>
      </c>
      <c r="EP112" s="115">
        <f t="shared" si="328"/>
        <v>226</v>
      </c>
      <c r="EQ112" s="115">
        <f t="shared" ref="EQ112:HB112" si="329">+$I$112-EQ$55</f>
        <v>228</v>
      </c>
      <c r="ER112" s="115">
        <f t="shared" si="329"/>
        <v>212</v>
      </c>
      <c r="ES112" s="115">
        <f t="shared" si="329"/>
        <v>194</v>
      </c>
      <c r="ET112" s="115">
        <f t="shared" si="329"/>
        <v>195</v>
      </c>
      <c r="EU112" s="115">
        <f t="shared" si="329"/>
        <v>205</v>
      </c>
      <c r="EV112" s="115">
        <f t="shared" si="329"/>
        <v>205</v>
      </c>
      <c r="EW112" s="115">
        <f t="shared" si="329"/>
        <v>199</v>
      </c>
      <c r="EX112" s="115">
        <f t="shared" si="329"/>
        <v>200</v>
      </c>
      <c r="EY112" s="115">
        <f t="shared" si="329"/>
        <v>201</v>
      </c>
      <c r="EZ112" s="115">
        <f t="shared" si="329"/>
        <v>199</v>
      </c>
      <c r="FA112" s="115">
        <f t="shared" si="329"/>
        <v>176</v>
      </c>
      <c r="FB112" s="115">
        <f t="shared" si="329"/>
        <v>178</v>
      </c>
      <c r="FC112" s="115">
        <f t="shared" si="329"/>
        <v>178</v>
      </c>
      <c r="FD112" s="115">
        <f t="shared" si="329"/>
        <v>187</v>
      </c>
      <c r="FE112" s="115">
        <f t="shared" si="329"/>
        <v>209</v>
      </c>
      <c r="FF112" s="115">
        <f t="shared" si="329"/>
        <v>177</v>
      </c>
      <c r="FG112" s="115">
        <f t="shared" si="329"/>
        <v>172</v>
      </c>
      <c r="FH112" s="115">
        <f t="shared" si="329"/>
        <v>164</v>
      </c>
      <c r="FI112" s="115">
        <f t="shared" si="329"/>
        <v>168</v>
      </c>
      <c r="FJ112" s="115">
        <f t="shared" si="329"/>
        <v>168</v>
      </c>
      <c r="FK112" s="115">
        <f t="shared" si="329"/>
        <v>171</v>
      </c>
      <c r="FL112" s="115">
        <f t="shared" si="329"/>
        <v>175</v>
      </c>
      <c r="FM112" s="115">
        <f t="shared" si="329"/>
        <v>175</v>
      </c>
      <c r="FN112" s="115">
        <f t="shared" si="329"/>
        <v>178</v>
      </c>
      <c r="FO112" s="115">
        <f t="shared" si="329"/>
        <v>188</v>
      </c>
      <c r="FP112" s="115">
        <f t="shared" si="329"/>
        <v>198</v>
      </c>
      <c r="FQ112" s="115">
        <f t="shared" si="329"/>
        <v>198</v>
      </c>
      <c r="FR112" s="115">
        <f t="shared" si="329"/>
        <v>219</v>
      </c>
      <c r="FS112" s="115">
        <f t="shared" si="329"/>
        <v>227</v>
      </c>
      <c r="FT112" s="115">
        <f t="shared" si="329"/>
        <v>172</v>
      </c>
      <c r="FU112" s="115">
        <f t="shared" si="329"/>
        <v>185</v>
      </c>
      <c r="FV112" s="115">
        <f t="shared" si="329"/>
        <v>188</v>
      </c>
      <c r="FW112" s="115">
        <f t="shared" si="329"/>
        <v>194</v>
      </c>
      <c r="FX112" s="115">
        <f t="shared" si="329"/>
        <v>194</v>
      </c>
      <c r="FY112" s="115">
        <f t="shared" si="329"/>
        <v>204</v>
      </c>
      <c r="FZ112" s="115">
        <f t="shared" si="329"/>
        <v>198</v>
      </c>
      <c r="GA112" s="115">
        <f t="shared" si="329"/>
        <v>196</v>
      </c>
      <c r="GB112" s="115">
        <f t="shared" si="329"/>
        <v>196</v>
      </c>
      <c r="GC112" s="115">
        <f t="shared" si="329"/>
        <v>189</v>
      </c>
      <c r="GD112" s="115">
        <f t="shared" si="329"/>
        <v>222</v>
      </c>
      <c r="GE112" s="115">
        <f t="shared" si="329"/>
        <v>222</v>
      </c>
      <c r="GF112" s="115">
        <f t="shared" si="329"/>
        <v>224</v>
      </c>
      <c r="GG112" s="115">
        <f t="shared" si="329"/>
        <v>241</v>
      </c>
      <c r="GH112" s="115">
        <f t="shared" si="329"/>
        <v>222</v>
      </c>
      <c r="GI112" s="115">
        <f t="shared" si="329"/>
        <v>198</v>
      </c>
      <c r="GJ112" s="115">
        <f t="shared" si="329"/>
        <v>202</v>
      </c>
      <c r="GK112" s="115">
        <f t="shared" si="329"/>
        <v>213</v>
      </c>
      <c r="GL112" s="115">
        <f t="shared" si="329"/>
        <v>213</v>
      </c>
      <c r="GM112" s="115">
        <f t="shared" si="329"/>
        <v>191</v>
      </c>
      <c r="GN112" s="115">
        <f t="shared" si="329"/>
        <v>193</v>
      </c>
      <c r="GO112" s="115">
        <f t="shared" si="329"/>
        <v>201</v>
      </c>
      <c r="GP112" s="115">
        <f t="shared" si="329"/>
        <v>199</v>
      </c>
      <c r="GQ112" s="115">
        <f t="shared" si="329"/>
        <v>191</v>
      </c>
      <c r="GR112" s="115">
        <f t="shared" si="329"/>
        <v>194</v>
      </c>
      <c r="GS112" s="115">
        <f t="shared" si="329"/>
        <v>194</v>
      </c>
      <c r="GT112" s="115">
        <f t="shared" si="329"/>
        <v>194</v>
      </c>
      <c r="GU112" s="115">
        <f t="shared" si="329"/>
        <v>210</v>
      </c>
      <c r="GV112" s="115">
        <f t="shared" si="329"/>
        <v>217</v>
      </c>
      <c r="GW112" s="115">
        <f t="shared" si="329"/>
        <v>218</v>
      </c>
      <c r="GX112" s="115">
        <f t="shared" si="329"/>
        <v>194</v>
      </c>
      <c r="GY112" s="115">
        <f t="shared" si="329"/>
        <v>210</v>
      </c>
      <c r="GZ112" s="115">
        <f t="shared" si="329"/>
        <v>210</v>
      </c>
      <c r="HA112" s="115">
        <f t="shared" si="329"/>
        <v>210</v>
      </c>
      <c r="HB112" s="115">
        <f t="shared" si="329"/>
        <v>191</v>
      </c>
      <c r="HC112" s="115">
        <f t="shared" ref="HC112:JN112" si="330">+$I$112-HC$55</f>
        <v>175</v>
      </c>
      <c r="HD112" s="115">
        <f t="shared" si="330"/>
        <v>166</v>
      </c>
      <c r="HE112" s="115">
        <f t="shared" si="330"/>
        <v>164</v>
      </c>
      <c r="HF112" s="115">
        <f t="shared" si="330"/>
        <v>170</v>
      </c>
      <c r="HG112" s="115">
        <f t="shared" si="330"/>
        <v>170</v>
      </c>
      <c r="HH112" s="115">
        <f t="shared" si="330"/>
        <v>173</v>
      </c>
      <c r="HI112" s="115">
        <f t="shared" si="330"/>
        <v>156</v>
      </c>
      <c r="HJ112" s="115">
        <f t="shared" si="330"/>
        <v>168</v>
      </c>
      <c r="HK112" s="115">
        <f t="shared" si="330"/>
        <v>166</v>
      </c>
      <c r="HL112" s="115">
        <f t="shared" si="330"/>
        <v>166</v>
      </c>
      <c r="HM112" s="115">
        <f t="shared" si="330"/>
        <v>164</v>
      </c>
      <c r="HN112" s="115">
        <f t="shared" si="330"/>
        <v>164</v>
      </c>
      <c r="HO112" s="115">
        <f t="shared" si="330"/>
        <v>169</v>
      </c>
      <c r="HP112" s="115">
        <f t="shared" si="330"/>
        <v>171</v>
      </c>
      <c r="HQ112" s="115">
        <f t="shared" si="330"/>
        <v>159</v>
      </c>
      <c r="HR112" s="115">
        <f t="shared" si="330"/>
        <v>167</v>
      </c>
      <c r="HS112" s="115">
        <f t="shared" si="330"/>
        <v>165</v>
      </c>
      <c r="HT112" s="115">
        <f t="shared" si="330"/>
        <v>166</v>
      </c>
      <c r="HU112" s="115">
        <f t="shared" si="330"/>
        <v>166</v>
      </c>
      <c r="HV112" s="115">
        <f t="shared" si="330"/>
        <v>174</v>
      </c>
      <c r="HW112" s="115">
        <f t="shared" si="330"/>
        <v>159</v>
      </c>
      <c r="HX112" s="115">
        <f t="shared" si="330"/>
        <v>151</v>
      </c>
      <c r="HY112" s="115">
        <f t="shared" si="330"/>
        <v>152</v>
      </c>
      <c r="HZ112" s="115">
        <f t="shared" si="330"/>
        <v>167</v>
      </c>
      <c r="IA112" s="115">
        <f t="shared" si="330"/>
        <v>175</v>
      </c>
      <c r="IB112" s="115">
        <f t="shared" si="330"/>
        <v>175</v>
      </c>
      <c r="IC112" s="115">
        <f t="shared" si="330"/>
        <v>180</v>
      </c>
      <c r="ID112" s="115">
        <f t="shared" si="330"/>
        <v>155</v>
      </c>
      <c r="IE112" s="115">
        <f t="shared" si="330"/>
        <v>159</v>
      </c>
      <c r="IF112" s="115">
        <f t="shared" si="330"/>
        <v>159</v>
      </c>
      <c r="IG112" s="115">
        <f t="shared" si="330"/>
        <v>163</v>
      </c>
      <c r="IH112" s="115">
        <f t="shared" si="330"/>
        <v>166</v>
      </c>
      <c r="II112" s="115">
        <f t="shared" si="330"/>
        <v>166</v>
      </c>
      <c r="IJ112" s="115">
        <f t="shared" si="330"/>
        <v>166</v>
      </c>
      <c r="IK112" s="115">
        <f t="shared" si="330"/>
        <v>136</v>
      </c>
      <c r="IL112" s="115">
        <f t="shared" si="330"/>
        <v>724</v>
      </c>
      <c r="IM112" s="115">
        <f t="shared" si="330"/>
        <v>724</v>
      </c>
      <c r="IN112" s="115">
        <f t="shared" si="330"/>
        <v>724</v>
      </c>
      <c r="IO112" s="115">
        <f t="shared" si="330"/>
        <v>724</v>
      </c>
      <c r="IP112" s="115">
        <f t="shared" si="330"/>
        <v>724</v>
      </c>
      <c r="IQ112" s="115">
        <f t="shared" si="330"/>
        <v>724</v>
      </c>
      <c r="IR112" s="115">
        <f t="shared" si="330"/>
        <v>724</v>
      </c>
      <c r="IS112" s="115">
        <f t="shared" si="330"/>
        <v>724</v>
      </c>
      <c r="IT112" s="115">
        <f t="shared" si="330"/>
        <v>724</v>
      </c>
      <c r="IU112" s="115">
        <f t="shared" si="330"/>
        <v>724</v>
      </c>
      <c r="IV112" s="115">
        <f t="shared" si="330"/>
        <v>724</v>
      </c>
      <c r="IW112" s="115">
        <f t="shared" si="330"/>
        <v>724</v>
      </c>
      <c r="IX112" s="115">
        <f t="shared" si="330"/>
        <v>724</v>
      </c>
      <c r="IY112" s="115">
        <f t="shared" si="330"/>
        <v>724</v>
      </c>
      <c r="IZ112" s="115">
        <f t="shared" si="330"/>
        <v>724</v>
      </c>
      <c r="JA112" s="115">
        <f t="shared" si="330"/>
        <v>724</v>
      </c>
      <c r="JB112" s="115">
        <f t="shared" si="330"/>
        <v>724</v>
      </c>
      <c r="JC112" s="115">
        <f t="shared" si="330"/>
        <v>724</v>
      </c>
      <c r="JD112" s="115">
        <f t="shared" si="330"/>
        <v>724</v>
      </c>
      <c r="JE112" s="115">
        <f t="shared" si="330"/>
        <v>724</v>
      </c>
      <c r="JF112" s="115">
        <f t="shared" si="330"/>
        <v>724</v>
      </c>
      <c r="JG112" s="115">
        <f t="shared" si="330"/>
        <v>724</v>
      </c>
      <c r="JH112" s="115">
        <f t="shared" si="330"/>
        <v>724</v>
      </c>
      <c r="JI112" s="115">
        <f t="shared" si="330"/>
        <v>724</v>
      </c>
      <c r="JJ112" s="115">
        <f t="shared" si="330"/>
        <v>724</v>
      </c>
      <c r="JK112" s="115">
        <f t="shared" si="330"/>
        <v>724</v>
      </c>
      <c r="JL112" s="115">
        <f t="shared" si="330"/>
        <v>724</v>
      </c>
      <c r="JM112" s="115">
        <f t="shared" si="330"/>
        <v>724</v>
      </c>
      <c r="JN112" s="115">
        <f t="shared" si="330"/>
        <v>724</v>
      </c>
      <c r="JO112" s="115">
        <f t="shared" ref="JO112:LZ112" si="331">+$I$112-JO$55</f>
        <v>724</v>
      </c>
      <c r="JP112" s="115">
        <f t="shared" si="331"/>
        <v>724</v>
      </c>
      <c r="JQ112" s="115">
        <f t="shared" si="331"/>
        <v>724</v>
      </c>
      <c r="JR112" s="115">
        <f t="shared" si="331"/>
        <v>724</v>
      </c>
      <c r="JS112" s="115">
        <f t="shared" si="331"/>
        <v>724</v>
      </c>
      <c r="JT112" s="115">
        <f t="shared" si="331"/>
        <v>724</v>
      </c>
      <c r="JU112" s="115">
        <f t="shared" si="331"/>
        <v>724</v>
      </c>
      <c r="JV112" s="115">
        <f t="shared" si="331"/>
        <v>724</v>
      </c>
      <c r="JW112" s="115">
        <f t="shared" si="331"/>
        <v>724</v>
      </c>
      <c r="JX112" s="115">
        <f t="shared" si="331"/>
        <v>724</v>
      </c>
      <c r="JY112" s="115">
        <f t="shared" si="331"/>
        <v>724</v>
      </c>
      <c r="JZ112" s="115">
        <f t="shared" si="331"/>
        <v>724</v>
      </c>
      <c r="KA112" s="115">
        <f t="shared" si="331"/>
        <v>724</v>
      </c>
      <c r="KB112" s="115">
        <f t="shared" si="331"/>
        <v>724</v>
      </c>
      <c r="KC112" s="115">
        <f t="shared" si="331"/>
        <v>724</v>
      </c>
      <c r="KD112" s="115">
        <f t="shared" si="331"/>
        <v>724</v>
      </c>
      <c r="KE112" s="115">
        <f t="shared" si="331"/>
        <v>724</v>
      </c>
      <c r="KF112" s="115">
        <f t="shared" si="331"/>
        <v>724</v>
      </c>
      <c r="KG112" s="115">
        <f t="shared" si="331"/>
        <v>724</v>
      </c>
      <c r="KH112" s="115">
        <f t="shared" si="331"/>
        <v>724</v>
      </c>
      <c r="KI112" s="115">
        <f t="shared" si="331"/>
        <v>724</v>
      </c>
      <c r="KJ112" s="115">
        <f t="shared" si="331"/>
        <v>724</v>
      </c>
      <c r="KK112" s="115">
        <f t="shared" si="331"/>
        <v>724</v>
      </c>
      <c r="KL112" s="115">
        <f t="shared" si="331"/>
        <v>724</v>
      </c>
      <c r="KM112" s="115">
        <f t="shared" si="331"/>
        <v>724</v>
      </c>
      <c r="KN112" s="115">
        <f t="shared" si="331"/>
        <v>724</v>
      </c>
      <c r="KO112" s="115">
        <f t="shared" si="331"/>
        <v>724</v>
      </c>
      <c r="KP112" s="115">
        <f t="shared" si="331"/>
        <v>724</v>
      </c>
      <c r="KQ112" s="115">
        <f t="shared" si="331"/>
        <v>724</v>
      </c>
      <c r="KR112" s="115">
        <f t="shared" si="331"/>
        <v>724</v>
      </c>
      <c r="KS112" s="115">
        <f t="shared" si="331"/>
        <v>724</v>
      </c>
      <c r="KT112" s="115">
        <f t="shared" si="331"/>
        <v>724</v>
      </c>
      <c r="KU112" s="115">
        <f t="shared" si="331"/>
        <v>724</v>
      </c>
      <c r="KV112" s="115">
        <f t="shared" si="331"/>
        <v>724</v>
      </c>
      <c r="KW112" s="115">
        <f t="shared" si="331"/>
        <v>724</v>
      </c>
      <c r="KX112" s="115">
        <f t="shared" si="331"/>
        <v>724</v>
      </c>
      <c r="KY112" s="115">
        <f t="shared" si="331"/>
        <v>724</v>
      </c>
      <c r="KZ112" s="115">
        <f t="shared" si="331"/>
        <v>724</v>
      </c>
      <c r="LA112" s="115">
        <f t="shared" si="331"/>
        <v>724</v>
      </c>
      <c r="LB112" s="115">
        <f t="shared" si="331"/>
        <v>724</v>
      </c>
      <c r="LC112" s="115">
        <f t="shared" si="331"/>
        <v>724</v>
      </c>
      <c r="LD112" s="115">
        <f t="shared" si="331"/>
        <v>724</v>
      </c>
      <c r="LE112" s="115">
        <f t="shared" si="331"/>
        <v>724</v>
      </c>
      <c r="LF112" s="115">
        <f t="shared" si="331"/>
        <v>724</v>
      </c>
      <c r="LG112" s="115">
        <f t="shared" si="331"/>
        <v>724</v>
      </c>
      <c r="LH112" s="115">
        <f t="shared" si="331"/>
        <v>724</v>
      </c>
      <c r="LI112" s="115">
        <f t="shared" si="331"/>
        <v>724</v>
      </c>
      <c r="LJ112" s="115">
        <f t="shared" si="331"/>
        <v>724</v>
      </c>
      <c r="LK112" s="115">
        <f t="shared" si="331"/>
        <v>724</v>
      </c>
      <c r="LL112" s="115">
        <f t="shared" si="331"/>
        <v>724</v>
      </c>
      <c r="LM112" s="115">
        <f t="shared" si="331"/>
        <v>724</v>
      </c>
      <c r="LN112" s="115">
        <f t="shared" si="331"/>
        <v>724</v>
      </c>
      <c r="LO112" s="115">
        <f t="shared" si="331"/>
        <v>724</v>
      </c>
      <c r="LP112" s="115">
        <f t="shared" si="331"/>
        <v>724</v>
      </c>
      <c r="LQ112" s="115">
        <f t="shared" si="331"/>
        <v>724</v>
      </c>
      <c r="LR112" s="115">
        <f t="shared" si="331"/>
        <v>724</v>
      </c>
      <c r="LS112" s="115">
        <f t="shared" si="331"/>
        <v>724</v>
      </c>
      <c r="LT112" s="115">
        <f t="shared" si="331"/>
        <v>724</v>
      </c>
      <c r="LU112" s="115">
        <f t="shared" si="331"/>
        <v>724</v>
      </c>
      <c r="LV112" s="115">
        <f t="shared" si="331"/>
        <v>724</v>
      </c>
      <c r="LW112" s="115">
        <f t="shared" si="331"/>
        <v>724</v>
      </c>
      <c r="LX112" s="115">
        <f t="shared" si="331"/>
        <v>724</v>
      </c>
      <c r="LY112" s="115">
        <f t="shared" si="331"/>
        <v>724</v>
      </c>
      <c r="LZ112" s="115">
        <f t="shared" si="331"/>
        <v>724</v>
      </c>
      <c r="MA112" s="115">
        <f t="shared" ref="MA112:NT112" si="332">+$I$112-MA$55</f>
        <v>724</v>
      </c>
      <c r="MB112" s="115">
        <f t="shared" si="332"/>
        <v>724</v>
      </c>
      <c r="MC112" s="115">
        <f t="shared" si="332"/>
        <v>724</v>
      </c>
      <c r="MD112" s="115">
        <f t="shared" si="332"/>
        <v>724</v>
      </c>
      <c r="ME112" s="115">
        <f t="shared" si="332"/>
        <v>724</v>
      </c>
      <c r="MF112" s="115">
        <f t="shared" si="332"/>
        <v>724</v>
      </c>
      <c r="MG112" s="115">
        <f t="shared" si="332"/>
        <v>724</v>
      </c>
      <c r="MH112" s="115">
        <f t="shared" si="332"/>
        <v>724</v>
      </c>
      <c r="MI112" s="115">
        <f t="shared" si="332"/>
        <v>724</v>
      </c>
      <c r="MJ112" s="115">
        <f t="shared" si="332"/>
        <v>724</v>
      </c>
      <c r="MK112" s="115">
        <f t="shared" si="332"/>
        <v>724</v>
      </c>
      <c r="ML112" s="115">
        <f t="shared" si="332"/>
        <v>724</v>
      </c>
      <c r="MM112" s="115">
        <f t="shared" si="332"/>
        <v>724</v>
      </c>
      <c r="MN112" s="115">
        <f t="shared" si="332"/>
        <v>724</v>
      </c>
      <c r="MO112" s="115">
        <f t="shared" si="332"/>
        <v>724</v>
      </c>
      <c r="MP112" s="115">
        <f t="shared" si="332"/>
        <v>724</v>
      </c>
      <c r="MQ112" s="115">
        <f t="shared" si="332"/>
        <v>724</v>
      </c>
      <c r="MR112" s="115">
        <f t="shared" si="332"/>
        <v>724</v>
      </c>
      <c r="MS112" s="115">
        <f t="shared" si="332"/>
        <v>724</v>
      </c>
      <c r="MT112" s="115">
        <f t="shared" si="332"/>
        <v>724</v>
      </c>
      <c r="MU112" s="115">
        <f t="shared" si="332"/>
        <v>724</v>
      </c>
      <c r="MV112" s="115">
        <f t="shared" si="332"/>
        <v>724</v>
      </c>
      <c r="MW112" s="115">
        <f t="shared" si="332"/>
        <v>724</v>
      </c>
      <c r="MX112" s="115">
        <f t="shared" si="332"/>
        <v>724</v>
      </c>
      <c r="MY112" s="115">
        <f t="shared" si="332"/>
        <v>724</v>
      </c>
      <c r="MZ112" s="115">
        <f t="shared" si="332"/>
        <v>724</v>
      </c>
      <c r="NA112" s="115">
        <f t="shared" si="332"/>
        <v>724</v>
      </c>
      <c r="NB112" s="115">
        <f t="shared" si="332"/>
        <v>724</v>
      </c>
      <c r="NC112" s="115">
        <f t="shared" si="332"/>
        <v>724</v>
      </c>
      <c r="ND112" s="115">
        <f t="shared" si="332"/>
        <v>724</v>
      </c>
      <c r="NE112" s="115">
        <f t="shared" si="332"/>
        <v>724</v>
      </c>
      <c r="NF112" s="115">
        <f t="shared" si="332"/>
        <v>724</v>
      </c>
      <c r="NG112" s="115">
        <f t="shared" si="332"/>
        <v>724</v>
      </c>
      <c r="NH112" s="115">
        <f t="shared" si="332"/>
        <v>724</v>
      </c>
      <c r="NI112" s="115">
        <f t="shared" si="332"/>
        <v>724</v>
      </c>
      <c r="NJ112" s="115">
        <f t="shared" si="332"/>
        <v>724</v>
      </c>
      <c r="NK112" s="115">
        <f t="shared" si="332"/>
        <v>724</v>
      </c>
      <c r="NL112" s="115">
        <f t="shared" si="332"/>
        <v>724</v>
      </c>
      <c r="NM112" s="115">
        <f t="shared" si="332"/>
        <v>724</v>
      </c>
      <c r="NN112" s="115">
        <f t="shared" si="332"/>
        <v>724</v>
      </c>
      <c r="NO112" s="115">
        <f t="shared" si="332"/>
        <v>724</v>
      </c>
      <c r="NP112" s="115">
        <f t="shared" si="332"/>
        <v>724</v>
      </c>
      <c r="NQ112" s="115">
        <f t="shared" si="332"/>
        <v>724</v>
      </c>
      <c r="NR112" s="115">
        <f t="shared" si="332"/>
        <v>724</v>
      </c>
      <c r="NS112" s="115">
        <f t="shared" si="332"/>
        <v>724</v>
      </c>
      <c r="NT112" s="116">
        <f t="shared" si="332"/>
        <v>724</v>
      </c>
    </row>
    <row r="113" spans="1:384" x14ac:dyDescent="0.6">
      <c r="A113" s="141" t="s">
        <v>71</v>
      </c>
      <c r="B113" s="301"/>
      <c r="C113" s="322"/>
      <c r="D113" s="298" t="s">
        <v>15</v>
      </c>
      <c r="E113" s="59">
        <v>20</v>
      </c>
      <c r="F113" s="293" t="s">
        <v>58</v>
      </c>
      <c r="G113" s="59">
        <v>37</v>
      </c>
      <c r="H113" s="90">
        <v>847</v>
      </c>
      <c r="I113" s="61">
        <f t="shared" si="251"/>
        <v>702</v>
      </c>
      <c r="J113" s="74">
        <v>0</v>
      </c>
      <c r="K113" s="65">
        <v>0</v>
      </c>
      <c r="L113" s="65">
        <v>0</v>
      </c>
      <c r="M113" s="65">
        <v>0</v>
      </c>
      <c r="N113" s="65">
        <v>0</v>
      </c>
      <c r="O113" s="65">
        <v>0</v>
      </c>
      <c r="P113" s="63">
        <v>702</v>
      </c>
      <c r="Q113" s="92">
        <v>0</v>
      </c>
      <c r="R113" s="7"/>
      <c r="S113" s="111">
        <f t="shared" ref="S113:CD113" si="333">+$I$113-S$56</f>
        <v>568</v>
      </c>
      <c r="T113" s="112">
        <f t="shared" si="333"/>
        <v>568</v>
      </c>
      <c r="U113" s="112">
        <f t="shared" si="333"/>
        <v>568</v>
      </c>
      <c r="V113" s="112">
        <f t="shared" si="333"/>
        <v>567</v>
      </c>
      <c r="W113" s="112">
        <f t="shared" si="333"/>
        <v>562</v>
      </c>
      <c r="X113" s="112">
        <f t="shared" si="333"/>
        <v>560</v>
      </c>
      <c r="Y113" s="112">
        <f t="shared" si="333"/>
        <v>568</v>
      </c>
      <c r="Z113" s="112">
        <f t="shared" si="333"/>
        <v>568</v>
      </c>
      <c r="AA113" s="112">
        <f t="shared" si="333"/>
        <v>554</v>
      </c>
      <c r="AB113" s="112">
        <f t="shared" si="333"/>
        <v>522</v>
      </c>
      <c r="AC113" s="112">
        <f t="shared" si="333"/>
        <v>537</v>
      </c>
      <c r="AD113" s="112">
        <f t="shared" si="333"/>
        <v>537</v>
      </c>
      <c r="AE113" s="112">
        <f t="shared" si="333"/>
        <v>545</v>
      </c>
      <c r="AF113" s="112">
        <f t="shared" si="333"/>
        <v>552</v>
      </c>
      <c r="AG113" s="112">
        <f t="shared" si="333"/>
        <v>552</v>
      </c>
      <c r="AH113" s="112">
        <f t="shared" si="333"/>
        <v>554</v>
      </c>
      <c r="AI113" s="112">
        <f t="shared" si="333"/>
        <v>554</v>
      </c>
      <c r="AJ113" s="112">
        <f t="shared" si="333"/>
        <v>544</v>
      </c>
      <c r="AK113" s="112">
        <f t="shared" si="333"/>
        <v>544</v>
      </c>
      <c r="AL113" s="112">
        <f t="shared" si="333"/>
        <v>545</v>
      </c>
      <c r="AM113" s="112">
        <f t="shared" si="333"/>
        <v>555</v>
      </c>
      <c r="AN113" s="112">
        <f t="shared" si="333"/>
        <v>555</v>
      </c>
      <c r="AO113" s="112">
        <f t="shared" si="333"/>
        <v>557</v>
      </c>
      <c r="AP113" s="112">
        <f t="shared" si="333"/>
        <v>557</v>
      </c>
      <c r="AQ113" s="112">
        <f t="shared" si="333"/>
        <v>562</v>
      </c>
      <c r="AR113" s="112">
        <f t="shared" si="333"/>
        <v>562</v>
      </c>
      <c r="AS113" s="112">
        <f t="shared" si="333"/>
        <v>563</v>
      </c>
      <c r="AT113" s="112">
        <f t="shared" si="333"/>
        <v>567</v>
      </c>
      <c r="AU113" s="112">
        <f t="shared" si="333"/>
        <v>567</v>
      </c>
      <c r="AV113" s="112">
        <f t="shared" si="333"/>
        <v>568</v>
      </c>
      <c r="AW113" s="112">
        <f t="shared" si="333"/>
        <v>558</v>
      </c>
      <c r="AX113" s="112">
        <f t="shared" si="333"/>
        <v>558</v>
      </c>
      <c r="AY113" s="112">
        <f t="shared" si="333"/>
        <v>558</v>
      </c>
      <c r="AZ113" s="112">
        <f t="shared" si="333"/>
        <v>562</v>
      </c>
      <c r="BA113" s="112">
        <f t="shared" si="333"/>
        <v>566</v>
      </c>
      <c r="BB113" s="112">
        <f t="shared" si="333"/>
        <v>566</v>
      </c>
      <c r="BC113" s="112">
        <f t="shared" si="333"/>
        <v>567</v>
      </c>
      <c r="BD113" s="112">
        <f t="shared" si="333"/>
        <v>556</v>
      </c>
      <c r="BE113" s="112">
        <f t="shared" si="333"/>
        <v>562</v>
      </c>
      <c r="BF113" s="112">
        <f t="shared" si="333"/>
        <v>563</v>
      </c>
      <c r="BG113" s="112">
        <f t="shared" si="333"/>
        <v>568</v>
      </c>
      <c r="BH113" s="112">
        <f t="shared" si="333"/>
        <v>568</v>
      </c>
      <c r="BI113" s="112">
        <f t="shared" si="333"/>
        <v>568</v>
      </c>
      <c r="BJ113" s="112">
        <f t="shared" si="333"/>
        <v>568</v>
      </c>
      <c r="BK113" s="112">
        <f t="shared" si="333"/>
        <v>568</v>
      </c>
      <c r="BL113" s="112">
        <f t="shared" si="333"/>
        <v>532</v>
      </c>
      <c r="BM113" s="112">
        <f t="shared" si="333"/>
        <v>533</v>
      </c>
      <c r="BN113" s="112">
        <f t="shared" si="333"/>
        <v>521</v>
      </c>
      <c r="BO113" s="112">
        <f t="shared" si="333"/>
        <v>529</v>
      </c>
      <c r="BP113" s="112">
        <f t="shared" si="333"/>
        <v>529</v>
      </c>
      <c r="BQ113" s="112">
        <f t="shared" si="333"/>
        <v>528</v>
      </c>
      <c r="BR113" s="112">
        <f t="shared" si="333"/>
        <v>501</v>
      </c>
      <c r="BS113" s="112">
        <f t="shared" si="333"/>
        <v>504</v>
      </c>
      <c r="BT113" s="112">
        <f t="shared" si="333"/>
        <v>505</v>
      </c>
      <c r="BU113" s="112">
        <f t="shared" si="333"/>
        <v>508</v>
      </c>
      <c r="BV113" s="112">
        <f t="shared" si="333"/>
        <v>514</v>
      </c>
      <c r="BW113" s="112">
        <f t="shared" si="333"/>
        <v>514</v>
      </c>
      <c r="BX113" s="112">
        <f t="shared" si="333"/>
        <v>515</v>
      </c>
      <c r="BY113" s="112">
        <f t="shared" si="333"/>
        <v>515</v>
      </c>
      <c r="BZ113" s="112">
        <f t="shared" si="333"/>
        <v>518</v>
      </c>
      <c r="CA113" s="112">
        <f t="shared" si="333"/>
        <v>518</v>
      </c>
      <c r="CB113" s="112">
        <f t="shared" si="333"/>
        <v>521</v>
      </c>
      <c r="CC113" s="112">
        <f t="shared" si="333"/>
        <v>524</v>
      </c>
      <c r="CD113" s="112">
        <f t="shared" si="333"/>
        <v>524</v>
      </c>
      <c r="CE113" s="112">
        <f t="shared" ref="CE113:EP113" si="334">+$I$113-CE$56</f>
        <v>525</v>
      </c>
      <c r="CF113" s="112">
        <f t="shared" si="334"/>
        <v>497</v>
      </c>
      <c r="CG113" s="112">
        <f t="shared" si="334"/>
        <v>500</v>
      </c>
      <c r="CH113" s="112">
        <f t="shared" si="334"/>
        <v>505</v>
      </c>
      <c r="CI113" s="112">
        <f t="shared" si="334"/>
        <v>474</v>
      </c>
      <c r="CJ113" s="112">
        <f t="shared" si="334"/>
        <v>483</v>
      </c>
      <c r="CK113" s="112">
        <f t="shared" si="334"/>
        <v>483</v>
      </c>
      <c r="CL113" s="112">
        <f t="shared" si="334"/>
        <v>477</v>
      </c>
      <c r="CM113" s="112">
        <f t="shared" si="334"/>
        <v>468</v>
      </c>
      <c r="CN113" s="112">
        <f t="shared" si="334"/>
        <v>473</v>
      </c>
      <c r="CO113" s="112">
        <f t="shared" si="334"/>
        <v>473</v>
      </c>
      <c r="CP113" s="112">
        <f t="shared" si="334"/>
        <v>471</v>
      </c>
      <c r="CQ113" s="112">
        <f t="shared" si="334"/>
        <v>476</v>
      </c>
      <c r="CR113" s="112">
        <f t="shared" si="334"/>
        <v>476</v>
      </c>
      <c r="CS113" s="112">
        <f t="shared" si="334"/>
        <v>472</v>
      </c>
      <c r="CT113" s="112">
        <f t="shared" si="334"/>
        <v>472</v>
      </c>
      <c r="CU113" s="112">
        <f t="shared" si="334"/>
        <v>478</v>
      </c>
      <c r="CV113" s="112">
        <f t="shared" si="334"/>
        <v>470</v>
      </c>
      <c r="CW113" s="112">
        <f t="shared" si="334"/>
        <v>473</v>
      </c>
      <c r="CX113" s="112">
        <f t="shared" si="334"/>
        <v>476</v>
      </c>
      <c r="CY113" s="112">
        <f t="shared" si="334"/>
        <v>476</v>
      </c>
      <c r="CZ113" s="112">
        <f t="shared" si="334"/>
        <v>477</v>
      </c>
      <c r="DA113" s="112">
        <f t="shared" si="334"/>
        <v>448</v>
      </c>
      <c r="DB113" s="112">
        <f t="shared" si="334"/>
        <v>467</v>
      </c>
      <c r="DC113" s="112">
        <f t="shared" si="334"/>
        <v>467</v>
      </c>
      <c r="DD113" s="112">
        <f t="shared" si="334"/>
        <v>474</v>
      </c>
      <c r="DE113" s="112">
        <f t="shared" si="334"/>
        <v>484</v>
      </c>
      <c r="DF113" s="112">
        <f t="shared" si="334"/>
        <v>484</v>
      </c>
      <c r="DG113" s="112">
        <f t="shared" si="334"/>
        <v>481</v>
      </c>
      <c r="DH113" s="112">
        <f t="shared" si="334"/>
        <v>485</v>
      </c>
      <c r="DI113" s="112">
        <f t="shared" si="334"/>
        <v>488</v>
      </c>
      <c r="DJ113" s="112">
        <f t="shared" si="334"/>
        <v>482</v>
      </c>
      <c r="DK113" s="112">
        <f t="shared" si="334"/>
        <v>484</v>
      </c>
      <c r="DL113" s="112">
        <f t="shared" si="334"/>
        <v>489</v>
      </c>
      <c r="DM113" s="112">
        <f t="shared" si="334"/>
        <v>489</v>
      </c>
      <c r="DN113" s="112">
        <f t="shared" si="334"/>
        <v>493</v>
      </c>
      <c r="DO113" s="112">
        <f t="shared" si="334"/>
        <v>484</v>
      </c>
      <c r="DP113" s="112">
        <f t="shared" si="334"/>
        <v>488</v>
      </c>
      <c r="DQ113" s="112">
        <f t="shared" si="334"/>
        <v>465</v>
      </c>
      <c r="DR113" s="112">
        <f t="shared" si="334"/>
        <v>434</v>
      </c>
      <c r="DS113" s="112">
        <f t="shared" si="334"/>
        <v>439</v>
      </c>
      <c r="DT113" s="112">
        <f t="shared" si="334"/>
        <v>439</v>
      </c>
      <c r="DU113" s="112">
        <f t="shared" si="334"/>
        <v>446</v>
      </c>
      <c r="DV113" s="112">
        <f t="shared" si="334"/>
        <v>430</v>
      </c>
      <c r="DW113" s="112">
        <f t="shared" si="334"/>
        <v>423</v>
      </c>
      <c r="DX113" s="112">
        <f t="shared" si="334"/>
        <v>428</v>
      </c>
      <c r="DY113" s="112">
        <f t="shared" si="334"/>
        <v>420</v>
      </c>
      <c r="DZ113" s="112">
        <f t="shared" si="334"/>
        <v>433</v>
      </c>
      <c r="EA113" s="112">
        <f t="shared" si="334"/>
        <v>433</v>
      </c>
      <c r="EB113" s="112">
        <f t="shared" si="334"/>
        <v>441</v>
      </c>
      <c r="EC113" s="112">
        <f t="shared" si="334"/>
        <v>420</v>
      </c>
      <c r="ED113" s="112">
        <f t="shared" si="334"/>
        <v>419</v>
      </c>
      <c r="EE113" s="112">
        <f t="shared" si="334"/>
        <v>409</v>
      </c>
      <c r="EF113" s="112">
        <f t="shared" si="334"/>
        <v>395</v>
      </c>
      <c r="EG113" s="112">
        <f t="shared" si="334"/>
        <v>405</v>
      </c>
      <c r="EH113" s="112">
        <f t="shared" si="334"/>
        <v>405</v>
      </c>
      <c r="EI113" s="112">
        <f t="shared" si="334"/>
        <v>380</v>
      </c>
      <c r="EJ113" s="112">
        <f t="shared" si="334"/>
        <v>362</v>
      </c>
      <c r="EK113" s="112">
        <f t="shared" si="334"/>
        <v>366</v>
      </c>
      <c r="EL113" s="112">
        <f t="shared" si="334"/>
        <v>372</v>
      </c>
      <c r="EM113" s="112">
        <f t="shared" si="334"/>
        <v>381</v>
      </c>
      <c r="EN113" s="112">
        <f t="shared" si="334"/>
        <v>394</v>
      </c>
      <c r="EO113" s="112">
        <f t="shared" si="334"/>
        <v>394</v>
      </c>
      <c r="EP113" s="112">
        <f t="shared" si="334"/>
        <v>404</v>
      </c>
      <c r="EQ113" s="112">
        <f t="shared" ref="EQ113:HB113" si="335">+$I$113-EQ$56</f>
        <v>390</v>
      </c>
      <c r="ER113" s="112">
        <f t="shared" si="335"/>
        <v>381</v>
      </c>
      <c r="ES113" s="112">
        <f t="shared" si="335"/>
        <v>370</v>
      </c>
      <c r="ET113" s="112">
        <f t="shared" si="335"/>
        <v>375</v>
      </c>
      <c r="EU113" s="112">
        <f t="shared" si="335"/>
        <v>385</v>
      </c>
      <c r="EV113" s="112">
        <f t="shared" si="335"/>
        <v>385</v>
      </c>
      <c r="EW113" s="112">
        <f t="shared" si="335"/>
        <v>363</v>
      </c>
      <c r="EX113" s="112">
        <f t="shared" si="335"/>
        <v>344</v>
      </c>
      <c r="EY113" s="112">
        <f t="shared" si="335"/>
        <v>352</v>
      </c>
      <c r="EZ113" s="112">
        <f t="shared" si="335"/>
        <v>320</v>
      </c>
      <c r="FA113" s="112">
        <f t="shared" si="335"/>
        <v>303</v>
      </c>
      <c r="FB113" s="112">
        <f t="shared" si="335"/>
        <v>317</v>
      </c>
      <c r="FC113" s="112">
        <f t="shared" si="335"/>
        <v>317</v>
      </c>
      <c r="FD113" s="112">
        <f t="shared" si="335"/>
        <v>237</v>
      </c>
      <c r="FE113" s="112">
        <f t="shared" si="335"/>
        <v>216</v>
      </c>
      <c r="FF113" s="112">
        <f t="shared" si="335"/>
        <v>214</v>
      </c>
      <c r="FG113" s="112">
        <f t="shared" si="335"/>
        <v>227</v>
      </c>
      <c r="FH113" s="112">
        <f t="shared" si="335"/>
        <v>232</v>
      </c>
      <c r="FI113" s="112">
        <f t="shared" si="335"/>
        <v>247</v>
      </c>
      <c r="FJ113" s="112">
        <f t="shared" si="335"/>
        <v>247</v>
      </c>
      <c r="FK113" s="112">
        <f t="shared" si="335"/>
        <v>204</v>
      </c>
      <c r="FL113" s="112">
        <f t="shared" si="335"/>
        <v>196</v>
      </c>
      <c r="FM113" s="112">
        <f t="shared" si="335"/>
        <v>213</v>
      </c>
      <c r="FN113" s="112">
        <f t="shared" si="335"/>
        <v>215</v>
      </c>
      <c r="FO113" s="112">
        <f t="shared" si="335"/>
        <v>232</v>
      </c>
      <c r="FP113" s="112">
        <f t="shared" si="335"/>
        <v>253</v>
      </c>
      <c r="FQ113" s="112">
        <f t="shared" si="335"/>
        <v>253</v>
      </c>
      <c r="FR113" s="112">
        <f t="shared" si="335"/>
        <v>245</v>
      </c>
      <c r="FS113" s="112">
        <f t="shared" si="335"/>
        <v>242</v>
      </c>
      <c r="FT113" s="112">
        <f t="shared" si="335"/>
        <v>254</v>
      </c>
      <c r="FU113" s="112">
        <f t="shared" si="335"/>
        <v>254</v>
      </c>
      <c r="FV113" s="112">
        <f t="shared" si="335"/>
        <v>269</v>
      </c>
      <c r="FW113" s="112">
        <f t="shared" si="335"/>
        <v>277</v>
      </c>
      <c r="FX113" s="112">
        <f t="shared" si="335"/>
        <v>277</v>
      </c>
      <c r="FY113" s="112">
        <f t="shared" si="335"/>
        <v>274</v>
      </c>
      <c r="FZ113" s="112">
        <f t="shared" si="335"/>
        <v>271</v>
      </c>
      <c r="GA113" s="112">
        <f t="shared" si="335"/>
        <v>265</v>
      </c>
      <c r="GB113" s="112">
        <f t="shared" si="335"/>
        <v>270</v>
      </c>
      <c r="GC113" s="112">
        <f t="shared" si="335"/>
        <v>265</v>
      </c>
      <c r="GD113" s="112">
        <f t="shared" si="335"/>
        <v>272</v>
      </c>
      <c r="GE113" s="112">
        <f t="shared" si="335"/>
        <v>272</v>
      </c>
      <c r="GF113" s="112">
        <f t="shared" si="335"/>
        <v>267</v>
      </c>
      <c r="GG113" s="112">
        <f t="shared" si="335"/>
        <v>280</v>
      </c>
      <c r="GH113" s="112">
        <f t="shared" si="335"/>
        <v>282</v>
      </c>
      <c r="GI113" s="112">
        <f t="shared" si="335"/>
        <v>215</v>
      </c>
      <c r="GJ113" s="112">
        <f t="shared" si="335"/>
        <v>217</v>
      </c>
      <c r="GK113" s="112">
        <f t="shared" si="335"/>
        <v>233</v>
      </c>
      <c r="GL113" s="112">
        <f t="shared" si="335"/>
        <v>233</v>
      </c>
      <c r="GM113" s="112">
        <f t="shared" si="335"/>
        <v>234</v>
      </c>
      <c r="GN113" s="112">
        <f t="shared" si="335"/>
        <v>215</v>
      </c>
      <c r="GO113" s="112">
        <f t="shared" si="335"/>
        <v>215</v>
      </c>
      <c r="GP113" s="112">
        <f t="shared" si="335"/>
        <v>205</v>
      </c>
      <c r="GQ113" s="112">
        <f t="shared" si="335"/>
        <v>219</v>
      </c>
      <c r="GR113" s="112">
        <f t="shared" si="335"/>
        <v>233</v>
      </c>
      <c r="GS113" s="112">
        <f t="shared" si="335"/>
        <v>233</v>
      </c>
      <c r="GT113" s="112">
        <f t="shared" si="335"/>
        <v>203</v>
      </c>
      <c r="GU113" s="112">
        <f t="shared" si="335"/>
        <v>213</v>
      </c>
      <c r="GV113" s="112">
        <f t="shared" si="335"/>
        <v>213</v>
      </c>
      <c r="GW113" s="112">
        <f t="shared" si="335"/>
        <v>213</v>
      </c>
      <c r="GX113" s="112">
        <f t="shared" si="335"/>
        <v>139</v>
      </c>
      <c r="GY113" s="112">
        <f t="shared" si="335"/>
        <v>153</v>
      </c>
      <c r="GZ113" s="112">
        <f t="shared" si="335"/>
        <v>153</v>
      </c>
      <c r="HA113" s="112">
        <f t="shared" si="335"/>
        <v>159</v>
      </c>
      <c r="HB113" s="112">
        <f t="shared" si="335"/>
        <v>166</v>
      </c>
      <c r="HC113" s="112">
        <f t="shared" ref="HC113:JN113" si="336">+$I$113-HC$56</f>
        <v>155</v>
      </c>
      <c r="HD113" s="112">
        <f t="shared" si="336"/>
        <v>159</v>
      </c>
      <c r="HE113" s="112">
        <f t="shared" si="336"/>
        <v>153</v>
      </c>
      <c r="HF113" s="112">
        <f t="shared" si="336"/>
        <v>162</v>
      </c>
      <c r="HG113" s="112">
        <f t="shared" si="336"/>
        <v>162</v>
      </c>
      <c r="HH113" s="112">
        <f t="shared" si="336"/>
        <v>139</v>
      </c>
      <c r="HI113" s="112">
        <f t="shared" si="336"/>
        <v>140</v>
      </c>
      <c r="HJ113" s="112">
        <f t="shared" si="336"/>
        <v>131</v>
      </c>
      <c r="HK113" s="112">
        <f t="shared" si="336"/>
        <v>126</v>
      </c>
      <c r="HL113" s="112">
        <f t="shared" si="336"/>
        <v>123</v>
      </c>
      <c r="HM113" s="112">
        <f t="shared" si="336"/>
        <v>143</v>
      </c>
      <c r="HN113" s="112">
        <f t="shared" si="336"/>
        <v>143</v>
      </c>
      <c r="HO113" s="112">
        <f t="shared" si="336"/>
        <v>114</v>
      </c>
      <c r="HP113" s="112">
        <f t="shared" si="336"/>
        <v>128</v>
      </c>
      <c r="HQ113" s="112">
        <f t="shared" si="336"/>
        <v>126</v>
      </c>
      <c r="HR113" s="112">
        <f t="shared" si="336"/>
        <v>93</v>
      </c>
      <c r="HS113" s="112">
        <f t="shared" si="336"/>
        <v>100</v>
      </c>
      <c r="HT113" s="112">
        <f t="shared" si="336"/>
        <v>110</v>
      </c>
      <c r="HU113" s="112">
        <f t="shared" si="336"/>
        <v>110</v>
      </c>
      <c r="HV113" s="112">
        <f t="shared" si="336"/>
        <v>111</v>
      </c>
      <c r="HW113" s="112">
        <f t="shared" si="336"/>
        <v>98</v>
      </c>
      <c r="HX113" s="112">
        <f t="shared" si="336"/>
        <v>101</v>
      </c>
      <c r="HY113" s="112">
        <f t="shared" si="336"/>
        <v>107</v>
      </c>
      <c r="HZ113" s="112">
        <f t="shared" si="336"/>
        <v>104</v>
      </c>
      <c r="IA113" s="112">
        <f t="shared" si="336"/>
        <v>119</v>
      </c>
      <c r="IB113" s="112">
        <f t="shared" si="336"/>
        <v>119</v>
      </c>
      <c r="IC113" s="112">
        <f t="shared" si="336"/>
        <v>122</v>
      </c>
      <c r="ID113" s="112">
        <f t="shared" si="336"/>
        <v>123</v>
      </c>
      <c r="IE113" s="112">
        <f t="shared" si="336"/>
        <v>115</v>
      </c>
      <c r="IF113" s="112">
        <f t="shared" si="336"/>
        <v>124</v>
      </c>
      <c r="IG113" s="112">
        <f t="shared" si="336"/>
        <v>127</v>
      </c>
      <c r="IH113" s="112">
        <f t="shared" si="336"/>
        <v>130</v>
      </c>
      <c r="II113" s="112">
        <f t="shared" si="336"/>
        <v>130</v>
      </c>
      <c r="IJ113" s="112">
        <f t="shared" si="336"/>
        <v>127</v>
      </c>
      <c r="IK113" s="112">
        <f t="shared" si="336"/>
        <v>128</v>
      </c>
      <c r="IL113" s="112">
        <f t="shared" si="336"/>
        <v>702</v>
      </c>
      <c r="IM113" s="112">
        <f t="shared" si="336"/>
        <v>702</v>
      </c>
      <c r="IN113" s="112">
        <f t="shared" si="336"/>
        <v>702</v>
      </c>
      <c r="IO113" s="112">
        <f t="shared" si="336"/>
        <v>702</v>
      </c>
      <c r="IP113" s="112">
        <f t="shared" si="336"/>
        <v>702</v>
      </c>
      <c r="IQ113" s="112">
        <f t="shared" si="336"/>
        <v>702</v>
      </c>
      <c r="IR113" s="112">
        <f t="shared" si="336"/>
        <v>702</v>
      </c>
      <c r="IS113" s="112">
        <f t="shared" si="336"/>
        <v>702</v>
      </c>
      <c r="IT113" s="112">
        <f t="shared" si="336"/>
        <v>702</v>
      </c>
      <c r="IU113" s="112">
        <f t="shared" si="336"/>
        <v>702</v>
      </c>
      <c r="IV113" s="112">
        <f t="shared" si="336"/>
        <v>702</v>
      </c>
      <c r="IW113" s="112">
        <f t="shared" si="336"/>
        <v>702</v>
      </c>
      <c r="IX113" s="112">
        <f t="shared" si="336"/>
        <v>702</v>
      </c>
      <c r="IY113" s="112">
        <f t="shared" si="336"/>
        <v>702</v>
      </c>
      <c r="IZ113" s="112">
        <f t="shared" si="336"/>
        <v>702</v>
      </c>
      <c r="JA113" s="112">
        <f t="shared" si="336"/>
        <v>702</v>
      </c>
      <c r="JB113" s="112">
        <f t="shared" si="336"/>
        <v>702</v>
      </c>
      <c r="JC113" s="112">
        <f t="shared" si="336"/>
        <v>702</v>
      </c>
      <c r="JD113" s="112">
        <f t="shared" si="336"/>
        <v>702</v>
      </c>
      <c r="JE113" s="112">
        <f t="shared" si="336"/>
        <v>702</v>
      </c>
      <c r="JF113" s="112">
        <f t="shared" si="336"/>
        <v>702</v>
      </c>
      <c r="JG113" s="112">
        <f t="shared" si="336"/>
        <v>702</v>
      </c>
      <c r="JH113" s="112">
        <f t="shared" si="336"/>
        <v>702</v>
      </c>
      <c r="JI113" s="112">
        <f t="shared" si="336"/>
        <v>702</v>
      </c>
      <c r="JJ113" s="112">
        <f t="shared" si="336"/>
        <v>702</v>
      </c>
      <c r="JK113" s="112">
        <f t="shared" si="336"/>
        <v>702</v>
      </c>
      <c r="JL113" s="112">
        <f t="shared" si="336"/>
        <v>702</v>
      </c>
      <c r="JM113" s="112">
        <f t="shared" si="336"/>
        <v>702</v>
      </c>
      <c r="JN113" s="112">
        <f t="shared" si="336"/>
        <v>702</v>
      </c>
      <c r="JO113" s="112">
        <f t="shared" ref="JO113:LZ113" si="337">+$I$113-JO$56</f>
        <v>702</v>
      </c>
      <c r="JP113" s="112">
        <f t="shared" si="337"/>
        <v>702</v>
      </c>
      <c r="JQ113" s="112">
        <f t="shared" si="337"/>
        <v>702</v>
      </c>
      <c r="JR113" s="112">
        <f t="shared" si="337"/>
        <v>702</v>
      </c>
      <c r="JS113" s="112">
        <f t="shared" si="337"/>
        <v>702</v>
      </c>
      <c r="JT113" s="112">
        <f t="shared" si="337"/>
        <v>702</v>
      </c>
      <c r="JU113" s="112">
        <f t="shared" si="337"/>
        <v>702</v>
      </c>
      <c r="JV113" s="112">
        <f t="shared" si="337"/>
        <v>702</v>
      </c>
      <c r="JW113" s="112">
        <f t="shared" si="337"/>
        <v>702</v>
      </c>
      <c r="JX113" s="112">
        <f t="shared" si="337"/>
        <v>702</v>
      </c>
      <c r="JY113" s="112">
        <f t="shared" si="337"/>
        <v>702</v>
      </c>
      <c r="JZ113" s="112">
        <f t="shared" si="337"/>
        <v>702</v>
      </c>
      <c r="KA113" s="112">
        <f t="shared" si="337"/>
        <v>702</v>
      </c>
      <c r="KB113" s="112">
        <f t="shared" si="337"/>
        <v>702</v>
      </c>
      <c r="KC113" s="112">
        <f t="shared" si="337"/>
        <v>702</v>
      </c>
      <c r="KD113" s="112">
        <f t="shared" si="337"/>
        <v>702</v>
      </c>
      <c r="KE113" s="112">
        <f t="shared" si="337"/>
        <v>702</v>
      </c>
      <c r="KF113" s="112">
        <f t="shared" si="337"/>
        <v>702</v>
      </c>
      <c r="KG113" s="112">
        <f t="shared" si="337"/>
        <v>702</v>
      </c>
      <c r="KH113" s="112">
        <f t="shared" si="337"/>
        <v>702</v>
      </c>
      <c r="KI113" s="112">
        <f t="shared" si="337"/>
        <v>702</v>
      </c>
      <c r="KJ113" s="112">
        <f t="shared" si="337"/>
        <v>702</v>
      </c>
      <c r="KK113" s="112">
        <f t="shared" si="337"/>
        <v>702</v>
      </c>
      <c r="KL113" s="112">
        <f t="shared" si="337"/>
        <v>702</v>
      </c>
      <c r="KM113" s="112">
        <f t="shared" si="337"/>
        <v>702</v>
      </c>
      <c r="KN113" s="112">
        <f t="shared" si="337"/>
        <v>702</v>
      </c>
      <c r="KO113" s="112">
        <f t="shared" si="337"/>
        <v>702</v>
      </c>
      <c r="KP113" s="112">
        <f t="shared" si="337"/>
        <v>702</v>
      </c>
      <c r="KQ113" s="112">
        <f t="shared" si="337"/>
        <v>702</v>
      </c>
      <c r="KR113" s="112">
        <f t="shared" si="337"/>
        <v>702</v>
      </c>
      <c r="KS113" s="112">
        <f t="shared" si="337"/>
        <v>702</v>
      </c>
      <c r="KT113" s="112">
        <f t="shared" si="337"/>
        <v>702</v>
      </c>
      <c r="KU113" s="112">
        <f t="shared" si="337"/>
        <v>702</v>
      </c>
      <c r="KV113" s="112">
        <f t="shared" si="337"/>
        <v>702</v>
      </c>
      <c r="KW113" s="112">
        <f t="shared" si="337"/>
        <v>702</v>
      </c>
      <c r="KX113" s="112">
        <f t="shared" si="337"/>
        <v>702</v>
      </c>
      <c r="KY113" s="112">
        <f t="shared" si="337"/>
        <v>702</v>
      </c>
      <c r="KZ113" s="112">
        <f t="shared" si="337"/>
        <v>702</v>
      </c>
      <c r="LA113" s="112">
        <f t="shared" si="337"/>
        <v>702</v>
      </c>
      <c r="LB113" s="112">
        <f t="shared" si="337"/>
        <v>702</v>
      </c>
      <c r="LC113" s="112">
        <f t="shared" si="337"/>
        <v>702</v>
      </c>
      <c r="LD113" s="112">
        <f t="shared" si="337"/>
        <v>702</v>
      </c>
      <c r="LE113" s="112">
        <f t="shared" si="337"/>
        <v>702</v>
      </c>
      <c r="LF113" s="112">
        <f t="shared" si="337"/>
        <v>702</v>
      </c>
      <c r="LG113" s="112">
        <f t="shared" si="337"/>
        <v>702</v>
      </c>
      <c r="LH113" s="112">
        <f t="shared" si="337"/>
        <v>702</v>
      </c>
      <c r="LI113" s="112">
        <f t="shared" si="337"/>
        <v>702</v>
      </c>
      <c r="LJ113" s="112">
        <f t="shared" si="337"/>
        <v>702</v>
      </c>
      <c r="LK113" s="112">
        <f t="shared" si="337"/>
        <v>702</v>
      </c>
      <c r="LL113" s="112">
        <f t="shared" si="337"/>
        <v>702</v>
      </c>
      <c r="LM113" s="112">
        <f t="shared" si="337"/>
        <v>702</v>
      </c>
      <c r="LN113" s="112">
        <f t="shared" si="337"/>
        <v>702</v>
      </c>
      <c r="LO113" s="112">
        <f t="shared" si="337"/>
        <v>702</v>
      </c>
      <c r="LP113" s="112">
        <f t="shared" si="337"/>
        <v>702</v>
      </c>
      <c r="LQ113" s="112">
        <f t="shared" si="337"/>
        <v>702</v>
      </c>
      <c r="LR113" s="112">
        <f t="shared" si="337"/>
        <v>702</v>
      </c>
      <c r="LS113" s="112">
        <f t="shared" si="337"/>
        <v>702</v>
      </c>
      <c r="LT113" s="112">
        <f t="shared" si="337"/>
        <v>702</v>
      </c>
      <c r="LU113" s="112">
        <f t="shared" si="337"/>
        <v>702</v>
      </c>
      <c r="LV113" s="112">
        <f t="shared" si="337"/>
        <v>702</v>
      </c>
      <c r="LW113" s="112">
        <f t="shared" si="337"/>
        <v>702</v>
      </c>
      <c r="LX113" s="112">
        <f t="shared" si="337"/>
        <v>702</v>
      </c>
      <c r="LY113" s="112">
        <f t="shared" si="337"/>
        <v>702</v>
      </c>
      <c r="LZ113" s="112">
        <f t="shared" si="337"/>
        <v>702</v>
      </c>
      <c r="MA113" s="112">
        <f t="shared" ref="MA113:NT113" si="338">+$I$113-MA$56</f>
        <v>702</v>
      </c>
      <c r="MB113" s="112">
        <f t="shared" si="338"/>
        <v>702</v>
      </c>
      <c r="MC113" s="112">
        <f t="shared" si="338"/>
        <v>702</v>
      </c>
      <c r="MD113" s="112">
        <f t="shared" si="338"/>
        <v>702</v>
      </c>
      <c r="ME113" s="112">
        <f t="shared" si="338"/>
        <v>702</v>
      </c>
      <c r="MF113" s="112">
        <f t="shared" si="338"/>
        <v>702</v>
      </c>
      <c r="MG113" s="112">
        <f t="shared" si="338"/>
        <v>702</v>
      </c>
      <c r="MH113" s="112">
        <f t="shared" si="338"/>
        <v>702</v>
      </c>
      <c r="MI113" s="112">
        <f t="shared" si="338"/>
        <v>702</v>
      </c>
      <c r="MJ113" s="112">
        <f t="shared" si="338"/>
        <v>702</v>
      </c>
      <c r="MK113" s="112">
        <f t="shared" si="338"/>
        <v>702</v>
      </c>
      <c r="ML113" s="112">
        <f t="shared" si="338"/>
        <v>702</v>
      </c>
      <c r="MM113" s="112">
        <f t="shared" si="338"/>
        <v>702</v>
      </c>
      <c r="MN113" s="112">
        <f t="shared" si="338"/>
        <v>702</v>
      </c>
      <c r="MO113" s="112">
        <f t="shared" si="338"/>
        <v>702</v>
      </c>
      <c r="MP113" s="112">
        <f t="shared" si="338"/>
        <v>702</v>
      </c>
      <c r="MQ113" s="112">
        <f t="shared" si="338"/>
        <v>702</v>
      </c>
      <c r="MR113" s="112">
        <f t="shared" si="338"/>
        <v>702</v>
      </c>
      <c r="MS113" s="112">
        <f t="shared" si="338"/>
        <v>702</v>
      </c>
      <c r="MT113" s="112">
        <f t="shared" si="338"/>
        <v>702</v>
      </c>
      <c r="MU113" s="112">
        <f t="shared" si="338"/>
        <v>702</v>
      </c>
      <c r="MV113" s="112">
        <f t="shared" si="338"/>
        <v>702</v>
      </c>
      <c r="MW113" s="112">
        <f t="shared" si="338"/>
        <v>702</v>
      </c>
      <c r="MX113" s="112">
        <f t="shared" si="338"/>
        <v>702</v>
      </c>
      <c r="MY113" s="112">
        <f t="shared" si="338"/>
        <v>702</v>
      </c>
      <c r="MZ113" s="112">
        <f t="shared" si="338"/>
        <v>702</v>
      </c>
      <c r="NA113" s="112">
        <f t="shared" si="338"/>
        <v>702</v>
      </c>
      <c r="NB113" s="112">
        <f t="shared" si="338"/>
        <v>702</v>
      </c>
      <c r="NC113" s="112">
        <f t="shared" si="338"/>
        <v>702</v>
      </c>
      <c r="ND113" s="112">
        <f t="shared" si="338"/>
        <v>702</v>
      </c>
      <c r="NE113" s="112">
        <f t="shared" si="338"/>
        <v>702</v>
      </c>
      <c r="NF113" s="112">
        <f t="shared" si="338"/>
        <v>702</v>
      </c>
      <c r="NG113" s="112">
        <f t="shared" si="338"/>
        <v>702</v>
      </c>
      <c r="NH113" s="112">
        <f t="shared" si="338"/>
        <v>702</v>
      </c>
      <c r="NI113" s="112">
        <f t="shared" si="338"/>
        <v>702</v>
      </c>
      <c r="NJ113" s="112">
        <f t="shared" si="338"/>
        <v>702</v>
      </c>
      <c r="NK113" s="112">
        <f t="shared" si="338"/>
        <v>702</v>
      </c>
      <c r="NL113" s="112">
        <f t="shared" si="338"/>
        <v>702</v>
      </c>
      <c r="NM113" s="112">
        <f t="shared" si="338"/>
        <v>702</v>
      </c>
      <c r="NN113" s="112">
        <f t="shared" si="338"/>
        <v>702</v>
      </c>
      <c r="NO113" s="112">
        <f t="shared" si="338"/>
        <v>702</v>
      </c>
      <c r="NP113" s="112">
        <f t="shared" si="338"/>
        <v>702</v>
      </c>
      <c r="NQ113" s="112">
        <f t="shared" si="338"/>
        <v>702</v>
      </c>
      <c r="NR113" s="112">
        <f t="shared" si="338"/>
        <v>702</v>
      </c>
      <c r="NS113" s="112">
        <f t="shared" si="338"/>
        <v>702</v>
      </c>
      <c r="NT113" s="113">
        <f t="shared" si="338"/>
        <v>702</v>
      </c>
    </row>
    <row r="114" spans="1:384" x14ac:dyDescent="0.6">
      <c r="A114" s="141" t="s">
        <v>71</v>
      </c>
      <c r="B114" s="301"/>
      <c r="C114" s="322"/>
      <c r="D114" s="299"/>
      <c r="E114" s="47">
        <v>26</v>
      </c>
      <c r="F114" s="294"/>
      <c r="G114" s="47">
        <v>37</v>
      </c>
      <c r="H114" s="46">
        <v>847</v>
      </c>
      <c r="I114" s="6">
        <f t="shared" ref="I114:I124" si="339">SUM(J114:Q114)</f>
        <v>0</v>
      </c>
      <c r="J114" s="32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4">
        <v>0</v>
      </c>
      <c r="Q114" s="9">
        <v>0</v>
      </c>
      <c r="R114" s="7"/>
      <c r="S114" s="36">
        <f t="shared" ref="S114:CD114" si="340">+$I$114-S$57</f>
        <v>0</v>
      </c>
      <c r="T114" s="37">
        <f t="shared" si="340"/>
        <v>0</v>
      </c>
      <c r="U114" s="37">
        <f t="shared" si="340"/>
        <v>0</v>
      </c>
      <c r="V114" s="37">
        <f t="shared" si="340"/>
        <v>0</v>
      </c>
      <c r="W114" s="37">
        <f t="shared" si="340"/>
        <v>0</v>
      </c>
      <c r="X114" s="37">
        <f t="shared" si="340"/>
        <v>0</v>
      </c>
      <c r="Y114" s="37">
        <f t="shared" si="340"/>
        <v>0</v>
      </c>
      <c r="Z114" s="37">
        <f t="shared" si="340"/>
        <v>0</v>
      </c>
      <c r="AA114" s="37">
        <f t="shared" si="340"/>
        <v>0</v>
      </c>
      <c r="AB114" s="37">
        <f t="shared" si="340"/>
        <v>0</v>
      </c>
      <c r="AC114" s="37">
        <f t="shared" si="340"/>
        <v>0</v>
      </c>
      <c r="AD114" s="37">
        <f t="shared" si="340"/>
        <v>0</v>
      </c>
      <c r="AE114" s="37">
        <f t="shared" si="340"/>
        <v>0</v>
      </c>
      <c r="AF114" s="37">
        <f t="shared" si="340"/>
        <v>0</v>
      </c>
      <c r="AG114" s="37">
        <f t="shared" si="340"/>
        <v>0</v>
      </c>
      <c r="AH114" s="37">
        <f t="shared" si="340"/>
        <v>0</v>
      </c>
      <c r="AI114" s="37">
        <f t="shared" si="340"/>
        <v>0</v>
      </c>
      <c r="AJ114" s="37">
        <f t="shared" si="340"/>
        <v>0</v>
      </c>
      <c r="AK114" s="37">
        <f t="shared" si="340"/>
        <v>0</v>
      </c>
      <c r="AL114" s="37">
        <f t="shared" si="340"/>
        <v>0</v>
      </c>
      <c r="AM114" s="37">
        <f t="shared" si="340"/>
        <v>0</v>
      </c>
      <c r="AN114" s="37">
        <f t="shared" si="340"/>
        <v>0</v>
      </c>
      <c r="AO114" s="37">
        <f t="shared" si="340"/>
        <v>0</v>
      </c>
      <c r="AP114" s="37">
        <f t="shared" si="340"/>
        <v>0</v>
      </c>
      <c r="AQ114" s="37">
        <f t="shared" si="340"/>
        <v>0</v>
      </c>
      <c r="AR114" s="37">
        <f t="shared" si="340"/>
        <v>0</v>
      </c>
      <c r="AS114" s="37">
        <f t="shared" si="340"/>
        <v>0</v>
      </c>
      <c r="AT114" s="37">
        <f t="shared" si="340"/>
        <v>0</v>
      </c>
      <c r="AU114" s="37">
        <f t="shared" si="340"/>
        <v>0</v>
      </c>
      <c r="AV114" s="37">
        <f t="shared" si="340"/>
        <v>0</v>
      </c>
      <c r="AW114" s="37">
        <f t="shared" si="340"/>
        <v>0</v>
      </c>
      <c r="AX114" s="37">
        <f t="shared" si="340"/>
        <v>0</v>
      </c>
      <c r="AY114" s="37">
        <f t="shared" si="340"/>
        <v>0</v>
      </c>
      <c r="AZ114" s="37">
        <f t="shared" si="340"/>
        <v>0</v>
      </c>
      <c r="BA114" s="37">
        <f t="shared" si="340"/>
        <v>0</v>
      </c>
      <c r="BB114" s="37">
        <f t="shared" si="340"/>
        <v>0</v>
      </c>
      <c r="BC114" s="37">
        <f t="shared" si="340"/>
        <v>0</v>
      </c>
      <c r="BD114" s="37">
        <f t="shared" si="340"/>
        <v>0</v>
      </c>
      <c r="BE114" s="37">
        <f t="shared" si="340"/>
        <v>0</v>
      </c>
      <c r="BF114" s="37">
        <f t="shared" si="340"/>
        <v>0</v>
      </c>
      <c r="BG114" s="37">
        <f t="shared" si="340"/>
        <v>0</v>
      </c>
      <c r="BH114" s="37">
        <f t="shared" si="340"/>
        <v>0</v>
      </c>
      <c r="BI114" s="37">
        <f t="shared" si="340"/>
        <v>0</v>
      </c>
      <c r="BJ114" s="37">
        <f t="shared" si="340"/>
        <v>0</v>
      </c>
      <c r="BK114" s="37">
        <f t="shared" si="340"/>
        <v>0</v>
      </c>
      <c r="BL114" s="37">
        <f t="shared" si="340"/>
        <v>0</v>
      </c>
      <c r="BM114" s="37">
        <f t="shared" si="340"/>
        <v>0</v>
      </c>
      <c r="BN114" s="37">
        <f t="shared" si="340"/>
        <v>0</v>
      </c>
      <c r="BO114" s="37">
        <f t="shared" si="340"/>
        <v>0</v>
      </c>
      <c r="BP114" s="37">
        <f t="shared" si="340"/>
        <v>0</v>
      </c>
      <c r="BQ114" s="37">
        <f t="shared" si="340"/>
        <v>0</v>
      </c>
      <c r="BR114" s="37">
        <f t="shared" si="340"/>
        <v>0</v>
      </c>
      <c r="BS114" s="37">
        <f t="shared" si="340"/>
        <v>0</v>
      </c>
      <c r="BT114" s="37">
        <f t="shared" si="340"/>
        <v>0</v>
      </c>
      <c r="BU114" s="37">
        <f t="shared" si="340"/>
        <v>0</v>
      </c>
      <c r="BV114" s="37">
        <f t="shared" si="340"/>
        <v>0</v>
      </c>
      <c r="BW114" s="37">
        <f t="shared" si="340"/>
        <v>0</v>
      </c>
      <c r="BX114" s="37">
        <f t="shared" si="340"/>
        <v>0</v>
      </c>
      <c r="BY114" s="37">
        <f t="shared" si="340"/>
        <v>0</v>
      </c>
      <c r="BZ114" s="37">
        <f t="shared" si="340"/>
        <v>0</v>
      </c>
      <c r="CA114" s="37">
        <f t="shared" si="340"/>
        <v>0</v>
      </c>
      <c r="CB114" s="37">
        <f t="shared" si="340"/>
        <v>0</v>
      </c>
      <c r="CC114" s="37">
        <f t="shared" si="340"/>
        <v>0</v>
      </c>
      <c r="CD114" s="37">
        <f t="shared" si="340"/>
        <v>0</v>
      </c>
      <c r="CE114" s="37">
        <f t="shared" ref="CE114:EP114" si="341">+$I$114-CE$57</f>
        <v>0</v>
      </c>
      <c r="CF114" s="37">
        <f t="shared" si="341"/>
        <v>0</v>
      </c>
      <c r="CG114" s="37">
        <f t="shared" si="341"/>
        <v>0</v>
      </c>
      <c r="CH114" s="37">
        <f t="shared" si="341"/>
        <v>0</v>
      </c>
      <c r="CI114" s="37">
        <f t="shared" si="341"/>
        <v>0</v>
      </c>
      <c r="CJ114" s="37">
        <f t="shared" si="341"/>
        <v>0</v>
      </c>
      <c r="CK114" s="37">
        <f t="shared" si="341"/>
        <v>0</v>
      </c>
      <c r="CL114" s="37">
        <f t="shared" si="341"/>
        <v>0</v>
      </c>
      <c r="CM114" s="37">
        <f t="shared" si="341"/>
        <v>0</v>
      </c>
      <c r="CN114" s="37">
        <f t="shared" si="341"/>
        <v>0</v>
      </c>
      <c r="CO114" s="37">
        <f t="shared" si="341"/>
        <v>0</v>
      </c>
      <c r="CP114" s="37">
        <f t="shared" si="341"/>
        <v>0</v>
      </c>
      <c r="CQ114" s="37">
        <f t="shared" si="341"/>
        <v>0</v>
      </c>
      <c r="CR114" s="37">
        <f t="shared" si="341"/>
        <v>0</v>
      </c>
      <c r="CS114" s="37">
        <f t="shared" si="341"/>
        <v>0</v>
      </c>
      <c r="CT114" s="37">
        <f t="shared" si="341"/>
        <v>0</v>
      </c>
      <c r="CU114" s="37">
        <f t="shared" si="341"/>
        <v>0</v>
      </c>
      <c r="CV114" s="37">
        <f t="shared" si="341"/>
        <v>0</v>
      </c>
      <c r="CW114" s="37">
        <f t="shared" si="341"/>
        <v>0</v>
      </c>
      <c r="CX114" s="37">
        <f t="shared" si="341"/>
        <v>0</v>
      </c>
      <c r="CY114" s="37">
        <f t="shared" si="341"/>
        <v>0</v>
      </c>
      <c r="CZ114" s="37">
        <f t="shared" si="341"/>
        <v>0</v>
      </c>
      <c r="DA114" s="37">
        <f t="shared" si="341"/>
        <v>0</v>
      </c>
      <c r="DB114" s="37">
        <f t="shared" si="341"/>
        <v>0</v>
      </c>
      <c r="DC114" s="37">
        <f t="shared" si="341"/>
        <v>0</v>
      </c>
      <c r="DD114" s="37">
        <f t="shared" si="341"/>
        <v>0</v>
      </c>
      <c r="DE114" s="37">
        <f t="shared" si="341"/>
        <v>0</v>
      </c>
      <c r="DF114" s="37">
        <f t="shared" si="341"/>
        <v>0</v>
      </c>
      <c r="DG114" s="37">
        <f t="shared" si="341"/>
        <v>0</v>
      </c>
      <c r="DH114" s="37">
        <f t="shared" si="341"/>
        <v>0</v>
      </c>
      <c r="DI114" s="37">
        <f t="shared" si="341"/>
        <v>0</v>
      </c>
      <c r="DJ114" s="37">
        <f t="shared" si="341"/>
        <v>0</v>
      </c>
      <c r="DK114" s="37">
        <f t="shared" si="341"/>
        <v>0</v>
      </c>
      <c r="DL114" s="37">
        <f t="shared" si="341"/>
        <v>0</v>
      </c>
      <c r="DM114" s="37">
        <f t="shared" si="341"/>
        <v>0</v>
      </c>
      <c r="DN114" s="37">
        <f t="shared" si="341"/>
        <v>0</v>
      </c>
      <c r="DO114" s="37">
        <f t="shared" si="341"/>
        <v>0</v>
      </c>
      <c r="DP114" s="37">
        <f t="shared" si="341"/>
        <v>0</v>
      </c>
      <c r="DQ114" s="37">
        <f t="shared" si="341"/>
        <v>0</v>
      </c>
      <c r="DR114" s="37">
        <f t="shared" si="341"/>
        <v>0</v>
      </c>
      <c r="DS114" s="37">
        <f t="shared" si="341"/>
        <v>0</v>
      </c>
      <c r="DT114" s="37">
        <f t="shared" si="341"/>
        <v>0</v>
      </c>
      <c r="DU114" s="37">
        <f t="shared" si="341"/>
        <v>0</v>
      </c>
      <c r="DV114" s="37">
        <f t="shared" si="341"/>
        <v>0</v>
      </c>
      <c r="DW114" s="37">
        <f t="shared" si="341"/>
        <v>0</v>
      </c>
      <c r="DX114" s="37">
        <f t="shared" si="341"/>
        <v>0</v>
      </c>
      <c r="DY114" s="37">
        <f t="shared" si="341"/>
        <v>0</v>
      </c>
      <c r="DZ114" s="37">
        <f t="shared" si="341"/>
        <v>0</v>
      </c>
      <c r="EA114" s="37">
        <f t="shared" si="341"/>
        <v>0</v>
      </c>
      <c r="EB114" s="37">
        <f t="shared" si="341"/>
        <v>0</v>
      </c>
      <c r="EC114" s="37">
        <f t="shared" si="341"/>
        <v>0</v>
      </c>
      <c r="ED114" s="37">
        <f t="shared" si="341"/>
        <v>0</v>
      </c>
      <c r="EE114" s="37">
        <f t="shared" si="341"/>
        <v>0</v>
      </c>
      <c r="EF114" s="37">
        <f t="shared" si="341"/>
        <v>0</v>
      </c>
      <c r="EG114" s="37">
        <f t="shared" si="341"/>
        <v>0</v>
      </c>
      <c r="EH114" s="37">
        <f t="shared" si="341"/>
        <v>0</v>
      </c>
      <c r="EI114" s="37">
        <f t="shared" si="341"/>
        <v>0</v>
      </c>
      <c r="EJ114" s="37">
        <f t="shared" si="341"/>
        <v>0</v>
      </c>
      <c r="EK114" s="37">
        <f t="shared" si="341"/>
        <v>0</v>
      </c>
      <c r="EL114" s="37">
        <f t="shared" si="341"/>
        <v>0</v>
      </c>
      <c r="EM114" s="37">
        <f t="shared" si="341"/>
        <v>0</v>
      </c>
      <c r="EN114" s="37">
        <f t="shared" si="341"/>
        <v>0</v>
      </c>
      <c r="EO114" s="37">
        <f t="shared" si="341"/>
        <v>0</v>
      </c>
      <c r="EP114" s="37">
        <f t="shared" si="341"/>
        <v>0</v>
      </c>
      <c r="EQ114" s="37">
        <f t="shared" ref="EQ114:HB114" si="342">+$I$114-EQ$57</f>
        <v>0</v>
      </c>
      <c r="ER114" s="37">
        <f t="shared" si="342"/>
        <v>0</v>
      </c>
      <c r="ES114" s="37">
        <f t="shared" si="342"/>
        <v>0</v>
      </c>
      <c r="ET114" s="37">
        <f t="shared" si="342"/>
        <v>0</v>
      </c>
      <c r="EU114" s="37">
        <f t="shared" si="342"/>
        <v>0</v>
      </c>
      <c r="EV114" s="37">
        <f t="shared" si="342"/>
        <v>0</v>
      </c>
      <c r="EW114" s="37">
        <f t="shared" si="342"/>
        <v>0</v>
      </c>
      <c r="EX114" s="37">
        <f t="shared" si="342"/>
        <v>0</v>
      </c>
      <c r="EY114" s="37">
        <f t="shared" si="342"/>
        <v>0</v>
      </c>
      <c r="EZ114" s="37">
        <f t="shared" si="342"/>
        <v>0</v>
      </c>
      <c r="FA114" s="37">
        <f t="shared" si="342"/>
        <v>0</v>
      </c>
      <c r="FB114" s="37">
        <f t="shared" si="342"/>
        <v>0</v>
      </c>
      <c r="FC114" s="37">
        <f t="shared" si="342"/>
        <v>0</v>
      </c>
      <c r="FD114" s="37">
        <f t="shared" si="342"/>
        <v>0</v>
      </c>
      <c r="FE114" s="37">
        <f t="shared" si="342"/>
        <v>0</v>
      </c>
      <c r="FF114" s="37">
        <f t="shared" si="342"/>
        <v>0</v>
      </c>
      <c r="FG114" s="37">
        <f t="shared" si="342"/>
        <v>0</v>
      </c>
      <c r="FH114" s="37">
        <f t="shared" si="342"/>
        <v>0</v>
      </c>
      <c r="FI114" s="37">
        <f t="shared" si="342"/>
        <v>0</v>
      </c>
      <c r="FJ114" s="37">
        <f t="shared" si="342"/>
        <v>0</v>
      </c>
      <c r="FK114" s="37">
        <f t="shared" si="342"/>
        <v>0</v>
      </c>
      <c r="FL114" s="37">
        <f t="shared" si="342"/>
        <v>0</v>
      </c>
      <c r="FM114" s="37">
        <f t="shared" si="342"/>
        <v>0</v>
      </c>
      <c r="FN114" s="37">
        <f t="shared" si="342"/>
        <v>0</v>
      </c>
      <c r="FO114" s="37">
        <f t="shared" si="342"/>
        <v>0</v>
      </c>
      <c r="FP114" s="37">
        <f t="shared" si="342"/>
        <v>0</v>
      </c>
      <c r="FQ114" s="37">
        <f t="shared" si="342"/>
        <v>0</v>
      </c>
      <c r="FR114" s="37">
        <f t="shared" si="342"/>
        <v>0</v>
      </c>
      <c r="FS114" s="37">
        <f t="shared" si="342"/>
        <v>0</v>
      </c>
      <c r="FT114" s="37">
        <f t="shared" si="342"/>
        <v>0</v>
      </c>
      <c r="FU114" s="37">
        <f t="shared" si="342"/>
        <v>0</v>
      </c>
      <c r="FV114" s="37">
        <f t="shared" si="342"/>
        <v>0</v>
      </c>
      <c r="FW114" s="37">
        <f t="shared" si="342"/>
        <v>0</v>
      </c>
      <c r="FX114" s="37">
        <f t="shared" si="342"/>
        <v>0</v>
      </c>
      <c r="FY114" s="37">
        <f t="shared" si="342"/>
        <v>0</v>
      </c>
      <c r="FZ114" s="37">
        <f t="shared" si="342"/>
        <v>0</v>
      </c>
      <c r="GA114" s="37">
        <f t="shared" si="342"/>
        <v>0</v>
      </c>
      <c r="GB114" s="37">
        <f t="shared" si="342"/>
        <v>0</v>
      </c>
      <c r="GC114" s="37">
        <f t="shared" si="342"/>
        <v>0</v>
      </c>
      <c r="GD114" s="37">
        <f t="shared" si="342"/>
        <v>0</v>
      </c>
      <c r="GE114" s="37">
        <f t="shared" si="342"/>
        <v>0</v>
      </c>
      <c r="GF114" s="37">
        <f t="shared" si="342"/>
        <v>0</v>
      </c>
      <c r="GG114" s="37">
        <f t="shared" si="342"/>
        <v>0</v>
      </c>
      <c r="GH114" s="37">
        <f t="shared" si="342"/>
        <v>0</v>
      </c>
      <c r="GI114" s="37">
        <f t="shared" si="342"/>
        <v>0</v>
      </c>
      <c r="GJ114" s="37">
        <f t="shared" si="342"/>
        <v>0</v>
      </c>
      <c r="GK114" s="37">
        <f t="shared" si="342"/>
        <v>0</v>
      </c>
      <c r="GL114" s="37">
        <f t="shared" si="342"/>
        <v>0</v>
      </c>
      <c r="GM114" s="37">
        <f t="shared" si="342"/>
        <v>0</v>
      </c>
      <c r="GN114" s="37">
        <f t="shared" si="342"/>
        <v>0</v>
      </c>
      <c r="GO114" s="37">
        <f t="shared" si="342"/>
        <v>0</v>
      </c>
      <c r="GP114" s="37">
        <f t="shared" si="342"/>
        <v>0</v>
      </c>
      <c r="GQ114" s="37">
        <f t="shared" si="342"/>
        <v>0</v>
      </c>
      <c r="GR114" s="37">
        <f t="shared" si="342"/>
        <v>0</v>
      </c>
      <c r="GS114" s="37">
        <f t="shared" si="342"/>
        <v>0</v>
      </c>
      <c r="GT114" s="37">
        <f t="shared" si="342"/>
        <v>0</v>
      </c>
      <c r="GU114" s="37">
        <f t="shared" si="342"/>
        <v>0</v>
      </c>
      <c r="GV114" s="37">
        <f t="shared" si="342"/>
        <v>0</v>
      </c>
      <c r="GW114" s="37">
        <f t="shared" si="342"/>
        <v>0</v>
      </c>
      <c r="GX114" s="37">
        <f t="shared" si="342"/>
        <v>0</v>
      </c>
      <c r="GY114" s="37">
        <f t="shared" si="342"/>
        <v>0</v>
      </c>
      <c r="GZ114" s="37">
        <f t="shared" si="342"/>
        <v>0</v>
      </c>
      <c r="HA114" s="37">
        <f t="shared" si="342"/>
        <v>0</v>
      </c>
      <c r="HB114" s="37">
        <f t="shared" si="342"/>
        <v>0</v>
      </c>
      <c r="HC114" s="37">
        <f t="shared" ref="HC114:JN114" si="343">+$I$114-HC$57</f>
        <v>0</v>
      </c>
      <c r="HD114" s="37">
        <f t="shared" si="343"/>
        <v>0</v>
      </c>
      <c r="HE114" s="37">
        <f t="shared" si="343"/>
        <v>0</v>
      </c>
      <c r="HF114" s="37">
        <f t="shared" si="343"/>
        <v>0</v>
      </c>
      <c r="HG114" s="37">
        <f t="shared" si="343"/>
        <v>0</v>
      </c>
      <c r="HH114" s="37">
        <f t="shared" si="343"/>
        <v>0</v>
      </c>
      <c r="HI114" s="37">
        <f t="shared" si="343"/>
        <v>0</v>
      </c>
      <c r="HJ114" s="37">
        <f t="shared" si="343"/>
        <v>0</v>
      </c>
      <c r="HK114" s="37">
        <f t="shared" si="343"/>
        <v>0</v>
      </c>
      <c r="HL114" s="37">
        <f t="shared" si="343"/>
        <v>0</v>
      </c>
      <c r="HM114" s="37">
        <f t="shared" si="343"/>
        <v>0</v>
      </c>
      <c r="HN114" s="37">
        <f t="shared" si="343"/>
        <v>0</v>
      </c>
      <c r="HO114" s="37">
        <f t="shared" si="343"/>
        <v>0</v>
      </c>
      <c r="HP114" s="37">
        <f t="shared" si="343"/>
        <v>0</v>
      </c>
      <c r="HQ114" s="37">
        <f t="shared" si="343"/>
        <v>0</v>
      </c>
      <c r="HR114" s="37">
        <f t="shared" si="343"/>
        <v>0</v>
      </c>
      <c r="HS114" s="37">
        <f t="shared" si="343"/>
        <v>0</v>
      </c>
      <c r="HT114" s="37">
        <f t="shared" si="343"/>
        <v>0</v>
      </c>
      <c r="HU114" s="37">
        <f t="shared" si="343"/>
        <v>0</v>
      </c>
      <c r="HV114" s="37">
        <f t="shared" si="343"/>
        <v>0</v>
      </c>
      <c r="HW114" s="37">
        <f t="shared" si="343"/>
        <v>0</v>
      </c>
      <c r="HX114" s="37">
        <f t="shared" si="343"/>
        <v>0</v>
      </c>
      <c r="HY114" s="37">
        <f t="shared" si="343"/>
        <v>0</v>
      </c>
      <c r="HZ114" s="37">
        <f t="shared" si="343"/>
        <v>0</v>
      </c>
      <c r="IA114" s="37">
        <f t="shared" si="343"/>
        <v>0</v>
      </c>
      <c r="IB114" s="37">
        <f t="shared" si="343"/>
        <v>0</v>
      </c>
      <c r="IC114" s="37">
        <f t="shared" si="343"/>
        <v>0</v>
      </c>
      <c r="ID114" s="37">
        <f t="shared" si="343"/>
        <v>0</v>
      </c>
      <c r="IE114" s="37">
        <f t="shared" si="343"/>
        <v>0</v>
      </c>
      <c r="IF114" s="37">
        <f t="shared" si="343"/>
        <v>0</v>
      </c>
      <c r="IG114" s="37">
        <f t="shared" si="343"/>
        <v>0</v>
      </c>
      <c r="IH114" s="37">
        <f t="shared" si="343"/>
        <v>0</v>
      </c>
      <c r="II114" s="37">
        <f t="shared" si="343"/>
        <v>0</v>
      </c>
      <c r="IJ114" s="37">
        <f t="shared" si="343"/>
        <v>0</v>
      </c>
      <c r="IK114" s="37">
        <f t="shared" si="343"/>
        <v>0</v>
      </c>
      <c r="IL114" s="37">
        <f t="shared" si="343"/>
        <v>0</v>
      </c>
      <c r="IM114" s="37">
        <f t="shared" si="343"/>
        <v>0</v>
      </c>
      <c r="IN114" s="37">
        <f t="shared" si="343"/>
        <v>0</v>
      </c>
      <c r="IO114" s="37">
        <f t="shared" si="343"/>
        <v>0</v>
      </c>
      <c r="IP114" s="37">
        <f t="shared" si="343"/>
        <v>0</v>
      </c>
      <c r="IQ114" s="37">
        <f t="shared" si="343"/>
        <v>0</v>
      </c>
      <c r="IR114" s="37">
        <f t="shared" si="343"/>
        <v>0</v>
      </c>
      <c r="IS114" s="37">
        <f t="shared" si="343"/>
        <v>0</v>
      </c>
      <c r="IT114" s="37">
        <f t="shared" si="343"/>
        <v>0</v>
      </c>
      <c r="IU114" s="37">
        <f t="shared" si="343"/>
        <v>0</v>
      </c>
      <c r="IV114" s="37">
        <f t="shared" si="343"/>
        <v>0</v>
      </c>
      <c r="IW114" s="37">
        <f t="shared" si="343"/>
        <v>0</v>
      </c>
      <c r="IX114" s="37">
        <f t="shared" si="343"/>
        <v>0</v>
      </c>
      <c r="IY114" s="37">
        <f t="shared" si="343"/>
        <v>0</v>
      </c>
      <c r="IZ114" s="37">
        <f t="shared" si="343"/>
        <v>0</v>
      </c>
      <c r="JA114" s="37">
        <f t="shared" si="343"/>
        <v>0</v>
      </c>
      <c r="JB114" s="37">
        <f t="shared" si="343"/>
        <v>0</v>
      </c>
      <c r="JC114" s="37">
        <f t="shared" si="343"/>
        <v>0</v>
      </c>
      <c r="JD114" s="37">
        <f t="shared" si="343"/>
        <v>0</v>
      </c>
      <c r="JE114" s="37">
        <f t="shared" si="343"/>
        <v>0</v>
      </c>
      <c r="JF114" s="37">
        <f t="shared" si="343"/>
        <v>0</v>
      </c>
      <c r="JG114" s="37">
        <f t="shared" si="343"/>
        <v>0</v>
      </c>
      <c r="JH114" s="37">
        <f t="shared" si="343"/>
        <v>0</v>
      </c>
      <c r="JI114" s="37">
        <f t="shared" si="343"/>
        <v>0</v>
      </c>
      <c r="JJ114" s="37">
        <f t="shared" si="343"/>
        <v>0</v>
      </c>
      <c r="JK114" s="37">
        <f t="shared" si="343"/>
        <v>0</v>
      </c>
      <c r="JL114" s="37">
        <f t="shared" si="343"/>
        <v>0</v>
      </c>
      <c r="JM114" s="37">
        <f t="shared" si="343"/>
        <v>0</v>
      </c>
      <c r="JN114" s="37">
        <f t="shared" si="343"/>
        <v>0</v>
      </c>
      <c r="JO114" s="37">
        <f t="shared" ref="JO114:LZ114" si="344">+$I$114-JO$57</f>
        <v>0</v>
      </c>
      <c r="JP114" s="37">
        <f t="shared" si="344"/>
        <v>0</v>
      </c>
      <c r="JQ114" s="37">
        <f t="shared" si="344"/>
        <v>0</v>
      </c>
      <c r="JR114" s="37">
        <f t="shared" si="344"/>
        <v>0</v>
      </c>
      <c r="JS114" s="37">
        <f t="shared" si="344"/>
        <v>0</v>
      </c>
      <c r="JT114" s="37">
        <f t="shared" si="344"/>
        <v>0</v>
      </c>
      <c r="JU114" s="37">
        <f t="shared" si="344"/>
        <v>0</v>
      </c>
      <c r="JV114" s="37">
        <f t="shared" si="344"/>
        <v>0</v>
      </c>
      <c r="JW114" s="37">
        <f t="shared" si="344"/>
        <v>0</v>
      </c>
      <c r="JX114" s="37">
        <f t="shared" si="344"/>
        <v>0</v>
      </c>
      <c r="JY114" s="37">
        <f t="shared" si="344"/>
        <v>0</v>
      </c>
      <c r="JZ114" s="37">
        <f t="shared" si="344"/>
        <v>0</v>
      </c>
      <c r="KA114" s="37">
        <f t="shared" si="344"/>
        <v>0</v>
      </c>
      <c r="KB114" s="37">
        <f t="shared" si="344"/>
        <v>0</v>
      </c>
      <c r="KC114" s="37">
        <f t="shared" si="344"/>
        <v>0</v>
      </c>
      <c r="KD114" s="37">
        <f t="shared" si="344"/>
        <v>0</v>
      </c>
      <c r="KE114" s="37">
        <f t="shared" si="344"/>
        <v>0</v>
      </c>
      <c r="KF114" s="37">
        <f t="shared" si="344"/>
        <v>0</v>
      </c>
      <c r="KG114" s="37">
        <f t="shared" si="344"/>
        <v>0</v>
      </c>
      <c r="KH114" s="37">
        <f t="shared" si="344"/>
        <v>0</v>
      </c>
      <c r="KI114" s="37">
        <f t="shared" si="344"/>
        <v>0</v>
      </c>
      <c r="KJ114" s="37">
        <f t="shared" si="344"/>
        <v>0</v>
      </c>
      <c r="KK114" s="37">
        <f t="shared" si="344"/>
        <v>0</v>
      </c>
      <c r="KL114" s="37">
        <f t="shared" si="344"/>
        <v>0</v>
      </c>
      <c r="KM114" s="37">
        <f t="shared" si="344"/>
        <v>0</v>
      </c>
      <c r="KN114" s="37">
        <f t="shared" si="344"/>
        <v>0</v>
      </c>
      <c r="KO114" s="37">
        <f t="shared" si="344"/>
        <v>0</v>
      </c>
      <c r="KP114" s="37">
        <f t="shared" si="344"/>
        <v>0</v>
      </c>
      <c r="KQ114" s="37">
        <f t="shared" si="344"/>
        <v>0</v>
      </c>
      <c r="KR114" s="37">
        <f t="shared" si="344"/>
        <v>0</v>
      </c>
      <c r="KS114" s="37">
        <f t="shared" si="344"/>
        <v>0</v>
      </c>
      <c r="KT114" s="37">
        <f t="shared" si="344"/>
        <v>0</v>
      </c>
      <c r="KU114" s="37">
        <f t="shared" si="344"/>
        <v>0</v>
      </c>
      <c r="KV114" s="37">
        <f t="shared" si="344"/>
        <v>0</v>
      </c>
      <c r="KW114" s="37">
        <f t="shared" si="344"/>
        <v>0</v>
      </c>
      <c r="KX114" s="37">
        <f t="shared" si="344"/>
        <v>0</v>
      </c>
      <c r="KY114" s="37">
        <f t="shared" si="344"/>
        <v>0</v>
      </c>
      <c r="KZ114" s="37">
        <f t="shared" si="344"/>
        <v>0</v>
      </c>
      <c r="LA114" s="37">
        <f t="shared" si="344"/>
        <v>0</v>
      </c>
      <c r="LB114" s="37">
        <f t="shared" si="344"/>
        <v>0</v>
      </c>
      <c r="LC114" s="37">
        <f t="shared" si="344"/>
        <v>0</v>
      </c>
      <c r="LD114" s="37">
        <f t="shared" si="344"/>
        <v>0</v>
      </c>
      <c r="LE114" s="37">
        <f t="shared" si="344"/>
        <v>0</v>
      </c>
      <c r="LF114" s="37">
        <f t="shared" si="344"/>
        <v>0</v>
      </c>
      <c r="LG114" s="37">
        <f t="shared" si="344"/>
        <v>0</v>
      </c>
      <c r="LH114" s="37">
        <f t="shared" si="344"/>
        <v>0</v>
      </c>
      <c r="LI114" s="37">
        <f t="shared" si="344"/>
        <v>0</v>
      </c>
      <c r="LJ114" s="37">
        <f t="shared" si="344"/>
        <v>0</v>
      </c>
      <c r="LK114" s="37">
        <f t="shared" si="344"/>
        <v>0</v>
      </c>
      <c r="LL114" s="37">
        <f t="shared" si="344"/>
        <v>0</v>
      </c>
      <c r="LM114" s="37">
        <f t="shared" si="344"/>
        <v>0</v>
      </c>
      <c r="LN114" s="37">
        <f t="shared" si="344"/>
        <v>0</v>
      </c>
      <c r="LO114" s="37">
        <f t="shared" si="344"/>
        <v>0</v>
      </c>
      <c r="LP114" s="37">
        <f t="shared" si="344"/>
        <v>0</v>
      </c>
      <c r="LQ114" s="37">
        <f t="shared" si="344"/>
        <v>0</v>
      </c>
      <c r="LR114" s="37">
        <f t="shared" si="344"/>
        <v>0</v>
      </c>
      <c r="LS114" s="37">
        <f t="shared" si="344"/>
        <v>0</v>
      </c>
      <c r="LT114" s="37">
        <f t="shared" si="344"/>
        <v>0</v>
      </c>
      <c r="LU114" s="37">
        <f t="shared" si="344"/>
        <v>0</v>
      </c>
      <c r="LV114" s="37">
        <f t="shared" si="344"/>
        <v>0</v>
      </c>
      <c r="LW114" s="37">
        <f t="shared" si="344"/>
        <v>0</v>
      </c>
      <c r="LX114" s="37">
        <f t="shared" si="344"/>
        <v>0</v>
      </c>
      <c r="LY114" s="37">
        <f t="shared" si="344"/>
        <v>0</v>
      </c>
      <c r="LZ114" s="37">
        <f t="shared" si="344"/>
        <v>0</v>
      </c>
      <c r="MA114" s="37">
        <f t="shared" ref="MA114:NT114" si="345">+$I$114-MA$57</f>
        <v>0</v>
      </c>
      <c r="MB114" s="37">
        <f t="shared" si="345"/>
        <v>0</v>
      </c>
      <c r="MC114" s="37">
        <f t="shared" si="345"/>
        <v>0</v>
      </c>
      <c r="MD114" s="37">
        <f t="shared" si="345"/>
        <v>0</v>
      </c>
      <c r="ME114" s="37">
        <f t="shared" si="345"/>
        <v>0</v>
      </c>
      <c r="MF114" s="37">
        <f t="shared" si="345"/>
        <v>0</v>
      </c>
      <c r="MG114" s="37">
        <f t="shared" si="345"/>
        <v>0</v>
      </c>
      <c r="MH114" s="37">
        <f t="shared" si="345"/>
        <v>0</v>
      </c>
      <c r="MI114" s="37">
        <f t="shared" si="345"/>
        <v>0</v>
      </c>
      <c r="MJ114" s="37">
        <f t="shared" si="345"/>
        <v>0</v>
      </c>
      <c r="MK114" s="37">
        <f t="shared" si="345"/>
        <v>0</v>
      </c>
      <c r="ML114" s="37">
        <f t="shared" si="345"/>
        <v>0</v>
      </c>
      <c r="MM114" s="37">
        <f t="shared" si="345"/>
        <v>0</v>
      </c>
      <c r="MN114" s="37">
        <f t="shared" si="345"/>
        <v>0</v>
      </c>
      <c r="MO114" s="37">
        <f t="shared" si="345"/>
        <v>0</v>
      </c>
      <c r="MP114" s="37">
        <f t="shared" si="345"/>
        <v>0</v>
      </c>
      <c r="MQ114" s="37">
        <f t="shared" si="345"/>
        <v>0</v>
      </c>
      <c r="MR114" s="37">
        <f t="shared" si="345"/>
        <v>0</v>
      </c>
      <c r="MS114" s="37">
        <f t="shared" si="345"/>
        <v>0</v>
      </c>
      <c r="MT114" s="37">
        <f t="shared" si="345"/>
        <v>0</v>
      </c>
      <c r="MU114" s="37">
        <f t="shared" si="345"/>
        <v>0</v>
      </c>
      <c r="MV114" s="37">
        <f t="shared" si="345"/>
        <v>0</v>
      </c>
      <c r="MW114" s="37">
        <f t="shared" si="345"/>
        <v>0</v>
      </c>
      <c r="MX114" s="37">
        <f t="shared" si="345"/>
        <v>0</v>
      </c>
      <c r="MY114" s="37">
        <f t="shared" si="345"/>
        <v>0</v>
      </c>
      <c r="MZ114" s="37">
        <f t="shared" si="345"/>
        <v>0</v>
      </c>
      <c r="NA114" s="37">
        <f t="shared" si="345"/>
        <v>0</v>
      </c>
      <c r="NB114" s="37">
        <f t="shared" si="345"/>
        <v>0</v>
      </c>
      <c r="NC114" s="37">
        <f t="shared" si="345"/>
        <v>0</v>
      </c>
      <c r="ND114" s="37">
        <f t="shared" si="345"/>
        <v>0</v>
      </c>
      <c r="NE114" s="37">
        <f t="shared" si="345"/>
        <v>0</v>
      </c>
      <c r="NF114" s="37">
        <f t="shared" si="345"/>
        <v>0</v>
      </c>
      <c r="NG114" s="37">
        <f t="shared" si="345"/>
        <v>0</v>
      </c>
      <c r="NH114" s="37">
        <f t="shared" si="345"/>
        <v>0</v>
      </c>
      <c r="NI114" s="37">
        <f t="shared" si="345"/>
        <v>0</v>
      </c>
      <c r="NJ114" s="37">
        <f t="shared" si="345"/>
        <v>0</v>
      </c>
      <c r="NK114" s="37">
        <f t="shared" si="345"/>
        <v>0</v>
      </c>
      <c r="NL114" s="37">
        <f t="shared" si="345"/>
        <v>0</v>
      </c>
      <c r="NM114" s="37">
        <f t="shared" si="345"/>
        <v>0</v>
      </c>
      <c r="NN114" s="37">
        <f t="shared" si="345"/>
        <v>0</v>
      </c>
      <c r="NO114" s="37">
        <f t="shared" si="345"/>
        <v>0</v>
      </c>
      <c r="NP114" s="37">
        <f t="shared" si="345"/>
        <v>0</v>
      </c>
      <c r="NQ114" s="37">
        <f t="shared" si="345"/>
        <v>0</v>
      </c>
      <c r="NR114" s="37">
        <f t="shared" si="345"/>
        <v>0</v>
      </c>
      <c r="NS114" s="37">
        <f t="shared" si="345"/>
        <v>0</v>
      </c>
      <c r="NT114" s="38">
        <f t="shared" si="345"/>
        <v>0</v>
      </c>
    </row>
    <row r="115" spans="1:384" x14ac:dyDescent="0.6">
      <c r="A115" s="141" t="s">
        <v>71</v>
      </c>
      <c r="B115" s="301"/>
      <c r="C115" s="322"/>
      <c r="D115" s="300" t="s">
        <v>16</v>
      </c>
      <c r="E115" s="47">
        <v>21</v>
      </c>
      <c r="F115" s="294"/>
      <c r="G115" s="47">
        <v>37</v>
      </c>
      <c r="H115" s="46">
        <v>626</v>
      </c>
      <c r="I115" s="6">
        <f t="shared" si="339"/>
        <v>428</v>
      </c>
      <c r="J115" s="32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4">
        <v>376</v>
      </c>
      <c r="Q115" s="9">
        <v>52</v>
      </c>
      <c r="R115" s="7"/>
      <c r="S115" s="36">
        <f t="shared" ref="S115:CD115" si="346">+$I$115-S$58</f>
        <v>223</v>
      </c>
      <c r="T115" s="37">
        <f t="shared" si="346"/>
        <v>223</v>
      </c>
      <c r="U115" s="37">
        <f t="shared" si="346"/>
        <v>223</v>
      </c>
      <c r="V115" s="37">
        <f t="shared" si="346"/>
        <v>209</v>
      </c>
      <c r="W115" s="37">
        <f t="shared" si="346"/>
        <v>211</v>
      </c>
      <c r="X115" s="37">
        <f t="shared" si="346"/>
        <v>214</v>
      </c>
      <c r="Y115" s="37">
        <f t="shared" si="346"/>
        <v>219</v>
      </c>
      <c r="Z115" s="37">
        <f t="shared" si="346"/>
        <v>219</v>
      </c>
      <c r="AA115" s="37">
        <f t="shared" si="346"/>
        <v>219</v>
      </c>
      <c r="AB115" s="37">
        <f t="shared" si="346"/>
        <v>221</v>
      </c>
      <c r="AC115" s="37">
        <f t="shared" si="346"/>
        <v>207</v>
      </c>
      <c r="AD115" s="37">
        <f t="shared" si="346"/>
        <v>206</v>
      </c>
      <c r="AE115" s="37">
        <f t="shared" si="346"/>
        <v>192</v>
      </c>
      <c r="AF115" s="37">
        <f t="shared" si="346"/>
        <v>189</v>
      </c>
      <c r="AG115" s="37">
        <f t="shared" si="346"/>
        <v>189</v>
      </c>
      <c r="AH115" s="37">
        <f t="shared" si="346"/>
        <v>176</v>
      </c>
      <c r="AI115" s="37">
        <f t="shared" si="346"/>
        <v>176</v>
      </c>
      <c r="AJ115" s="37">
        <f t="shared" si="346"/>
        <v>176</v>
      </c>
      <c r="AK115" s="37">
        <f t="shared" si="346"/>
        <v>177</v>
      </c>
      <c r="AL115" s="37">
        <f t="shared" si="346"/>
        <v>179</v>
      </c>
      <c r="AM115" s="37">
        <f t="shared" si="346"/>
        <v>188</v>
      </c>
      <c r="AN115" s="37">
        <f t="shared" si="346"/>
        <v>188</v>
      </c>
      <c r="AO115" s="37">
        <f t="shared" si="346"/>
        <v>181</v>
      </c>
      <c r="AP115" s="37">
        <f t="shared" si="346"/>
        <v>181</v>
      </c>
      <c r="AQ115" s="37">
        <f t="shared" si="346"/>
        <v>177</v>
      </c>
      <c r="AR115" s="37">
        <f t="shared" si="346"/>
        <v>177</v>
      </c>
      <c r="AS115" s="37">
        <f t="shared" si="346"/>
        <v>158</v>
      </c>
      <c r="AT115" s="37">
        <f t="shared" si="346"/>
        <v>166</v>
      </c>
      <c r="AU115" s="37">
        <f t="shared" si="346"/>
        <v>166</v>
      </c>
      <c r="AV115" s="37">
        <f t="shared" si="346"/>
        <v>167</v>
      </c>
      <c r="AW115" s="37">
        <f t="shared" si="346"/>
        <v>166</v>
      </c>
      <c r="AX115" s="37">
        <f t="shared" si="346"/>
        <v>166</v>
      </c>
      <c r="AY115" s="37">
        <f t="shared" si="346"/>
        <v>138</v>
      </c>
      <c r="AZ115" s="37">
        <f t="shared" si="346"/>
        <v>167</v>
      </c>
      <c r="BA115" s="37">
        <f t="shared" si="346"/>
        <v>169</v>
      </c>
      <c r="BB115" s="37">
        <f t="shared" si="346"/>
        <v>169</v>
      </c>
      <c r="BC115" s="37">
        <f t="shared" si="346"/>
        <v>171</v>
      </c>
      <c r="BD115" s="37">
        <f t="shared" si="346"/>
        <v>167</v>
      </c>
      <c r="BE115" s="37">
        <f t="shared" si="346"/>
        <v>158</v>
      </c>
      <c r="BF115" s="37">
        <f t="shared" si="346"/>
        <v>137</v>
      </c>
      <c r="BG115" s="37">
        <f t="shared" si="346"/>
        <v>140</v>
      </c>
      <c r="BH115" s="37">
        <f t="shared" si="346"/>
        <v>140</v>
      </c>
      <c r="BI115" s="37">
        <f t="shared" si="346"/>
        <v>140</v>
      </c>
      <c r="BJ115" s="37">
        <f t="shared" si="346"/>
        <v>145</v>
      </c>
      <c r="BK115" s="37">
        <f t="shared" si="346"/>
        <v>151</v>
      </c>
      <c r="BL115" s="37">
        <f t="shared" si="346"/>
        <v>154</v>
      </c>
      <c r="BM115" s="37">
        <f t="shared" si="346"/>
        <v>156</v>
      </c>
      <c r="BN115" s="37">
        <f t="shared" si="346"/>
        <v>158</v>
      </c>
      <c r="BO115" s="37">
        <f t="shared" si="346"/>
        <v>166</v>
      </c>
      <c r="BP115" s="37">
        <f t="shared" si="346"/>
        <v>166</v>
      </c>
      <c r="BQ115" s="37">
        <f t="shared" si="346"/>
        <v>165</v>
      </c>
      <c r="BR115" s="37">
        <f t="shared" si="346"/>
        <v>158</v>
      </c>
      <c r="BS115" s="37">
        <f t="shared" si="346"/>
        <v>140</v>
      </c>
      <c r="BT115" s="37">
        <f t="shared" si="346"/>
        <v>150</v>
      </c>
      <c r="BU115" s="37">
        <f t="shared" si="346"/>
        <v>156</v>
      </c>
      <c r="BV115" s="37">
        <f t="shared" si="346"/>
        <v>158</v>
      </c>
      <c r="BW115" s="37">
        <f t="shared" si="346"/>
        <v>158</v>
      </c>
      <c r="BX115" s="37">
        <f t="shared" si="346"/>
        <v>163</v>
      </c>
      <c r="BY115" s="37">
        <f t="shared" si="346"/>
        <v>152</v>
      </c>
      <c r="BZ115" s="37">
        <f t="shared" si="346"/>
        <v>158</v>
      </c>
      <c r="CA115" s="37">
        <f t="shared" si="346"/>
        <v>158</v>
      </c>
      <c r="CB115" s="37">
        <f t="shared" si="346"/>
        <v>158</v>
      </c>
      <c r="CC115" s="37">
        <f t="shared" si="346"/>
        <v>159</v>
      </c>
      <c r="CD115" s="37">
        <f t="shared" si="346"/>
        <v>159</v>
      </c>
      <c r="CE115" s="37">
        <f t="shared" ref="CE115:EP115" si="347">+$I$115-CE$58</f>
        <v>138</v>
      </c>
      <c r="CF115" s="37">
        <f t="shared" si="347"/>
        <v>136</v>
      </c>
      <c r="CG115" s="37">
        <f t="shared" si="347"/>
        <v>147</v>
      </c>
      <c r="CH115" s="37">
        <f t="shared" si="347"/>
        <v>156</v>
      </c>
      <c r="CI115" s="37">
        <f t="shared" si="347"/>
        <v>158</v>
      </c>
      <c r="CJ115" s="37">
        <f t="shared" si="347"/>
        <v>163</v>
      </c>
      <c r="CK115" s="37">
        <f t="shared" si="347"/>
        <v>163</v>
      </c>
      <c r="CL115" s="37">
        <f t="shared" si="347"/>
        <v>158</v>
      </c>
      <c r="CM115" s="37">
        <f t="shared" si="347"/>
        <v>151</v>
      </c>
      <c r="CN115" s="37">
        <f t="shared" si="347"/>
        <v>157</v>
      </c>
      <c r="CO115" s="37">
        <f t="shared" si="347"/>
        <v>151</v>
      </c>
      <c r="CP115" s="37">
        <f t="shared" si="347"/>
        <v>153</v>
      </c>
      <c r="CQ115" s="37">
        <f t="shared" si="347"/>
        <v>160</v>
      </c>
      <c r="CR115" s="37">
        <f t="shared" si="347"/>
        <v>160</v>
      </c>
      <c r="CS115" s="37">
        <f t="shared" si="347"/>
        <v>170</v>
      </c>
      <c r="CT115" s="37">
        <f t="shared" si="347"/>
        <v>172</v>
      </c>
      <c r="CU115" s="37">
        <f t="shared" si="347"/>
        <v>139</v>
      </c>
      <c r="CV115" s="37">
        <f t="shared" si="347"/>
        <v>125</v>
      </c>
      <c r="CW115" s="37">
        <f t="shared" si="347"/>
        <v>129</v>
      </c>
      <c r="CX115" s="37">
        <f t="shared" si="347"/>
        <v>132</v>
      </c>
      <c r="CY115" s="37">
        <f t="shared" si="347"/>
        <v>132</v>
      </c>
      <c r="CZ115" s="37">
        <f t="shared" si="347"/>
        <v>133</v>
      </c>
      <c r="DA115" s="37">
        <f t="shared" si="347"/>
        <v>135</v>
      </c>
      <c r="DB115" s="37">
        <f t="shared" si="347"/>
        <v>138</v>
      </c>
      <c r="DC115" s="37">
        <f t="shared" si="347"/>
        <v>123</v>
      </c>
      <c r="DD115" s="37">
        <f t="shared" si="347"/>
        <v>124</v>
      </c>
      <c r="DE115" s="37">
        <f t="shared" si="347"/>
        <v>132</v>
      </c>
      <c r="DF115" s="37">
        <f t="shared" si="347"/>
        <v>132</v>
      </c>
      <c r="DG115" s="37">
        <f t="shared" si="347"/>
        <v>138</v>
      </c>
      <c r="DH115" s="37">
        <f t="shared" si="347"/>
        <v>146</v>
      </c>
      <c r="DI115" s="37">
        <f t="shared" si="347"/>
        <v>131</v>
      </c>
      <c r="DJ115" s="37">
        <f t="shared" si="347"/>
        <v>125</v>
      </c>
      <c r="DK115" s="37">
        <f t="shared" si="347"/>
        <v>131</v>
      </c>
      <c r="DL115" s="37">
        <f t="shared" si="347"/>
        <v>141</v>
      </c>
      <c r="DM115" s="37">
        <f t="shared" si="347"/>
        <v>141</v>
      </c>
      <c r="DN115" s="37">
        <f t="shared" si="347"/>
        <v>149</v>
      </c>
      <c r="DO115" s="37">
        <f t="shared" si="347"/>
        <v>149</v>
      </c>
      <c r="DP115" s="37">
        <f t="shared" si="347"/>
        <v>158</v>
      </c>
      <c r="DQ115" s="37">
        <f t="shared" si="347"/>
        <v>142</v>
      </c>
      <c r="DR115" s="37">
        <f t="shared" si="347"/>
        <v>159</v>
      </c>
      <c r="DS115" s="37">
        <f t="shared" si="347"/>
        <v>167</v>
      </c>
      <c r="DT115" s="37">
        <f t="shared" si="347"/>
        <v>167</v>
      </c>
      <c r="DU115" s="37">
        <f t="shared" si="347"/>
        <v>179</v>
      </c>
      <c r="DV115" s="37">
        <f t="shared" si="347"/>
        <v>184</v>
      </c>
      <c r="DW115" s="37">
        <f t="shared" si="347"/>
        <v>187</v>
      </c>
      <c r="DX115" s="37">
        <f t="shared" si="347"/>
        <v>190</v>
      </c>
      <c r="DY115" s="37">
        <f t="shared" si="347"/>
        <v>196</v>
      </c>
      <c r="DZ115" s="37">
        <f t="shared" si="347"/>
        <v>205</v>
      </c>
      <c r="EA115" s="37">
        <f t="shared" si="347"/>
        <v>205</v>
      </c>
      <c r="EB115" s="37">
        <f t="shared" si="347"/>
        <v>203</v>
      </c>
      <c r="EC115" s="37">
        <f t="shared" si="347"/>
        <v>203</v>
      </c>
      <c r="ED115" s="37">
        <f t="shared" si="347"/>
        <v>205</v>
      </c>
      <c r="EE115" s="37">
        <f t="shared" si="347"/>
        <v>201</v>
      </c>
      <c r="EF115" s="37">
        <f t="shared" si="347"/>
        <v>171</v>
      </c>
      <c r="EG115" s="37">
        <f t="shared" si="347"/>
        <v>178</v>
      </c>
      <c r="EH115" s="37">
        <f t="shared" si="347"/>
        <v>178</v>
      </c>
      <c r="EI115" s="37">
        <f t="shared" si="347"/>
        <v>188</v>
      </c>
      <c r="EJ115" s="37">
        <f t="shared" si="347"/>
        <v>179</v>
      </c>
      <c r="EK115" s="37">
        <f t="shared" si="347"/>
        <v>191</v>
      </c>
      <c r="EL115" s="37">
        <f t="shared" si="347"/>
        <v>206</v>
      </c>
      <c r="EM115" s="37">
        <f t="shared" si="347"/>
        <v>206</v>
      </c>
      <c r="EN115" s="37">
        <f t="shared" si="347"/>
        <v>217</v>
      </c>
      <c r="EO115" s="37">
        <f t="shared" si="347"/>
        <v>217</v>
      </c>
      <c r="EP115" s="37">
        <f t="shared" si="347"/>
        <v>230</v>
      </c>
      <c r="EQ115" s="37">
        <f t="shared" ref="EQ115:HB115" si="348">+$I$115-EQ$58</f>
        <v>234</v>
      </c>
      <c r="ER115" s="37">
        <f t="shared" si="348"/>
        <v>230</v>
      </c>
      <c r="ES115" s="37">
        <f t="shared" si="348"/>
        <v>198</v>
      </c>
      <c r="ET115" s="37">
        <f t="shared" si="348"/>
        <v>139</v>
      </c>
      <c r="EU115" s="37">
        <f t="shared" si="348"/>
        <v>142</v>
      </c>
      <c r="EV115" s="37">
        <f t="shared" si="348"/>
        <v>142</v>
      </c>
      <c r="EW115" s="37">
        <f t="shared" si="348"/>
        <v>149</v>
      </c>
      <c r="EX115" s="37">
        <f t="shared" si="348"/>
        <v>143</v>
      </c>
      <c r="EY115" s="37">
        <f t="shared" si="348"/>
        <v>146</v>
      </c>
      <c r="EZ115" s="37">
        <f t="shared" si="348"/>
        <v>148</v>
      </c>
      <c r="FA115" s="37">
        <f t="shared" si="348"/>
        <v>154</v>
      </c>
      <c r="FB115" s="37">
        <f t="shared" si="348"/>
        <v>164</v>
      </c>
      <c r="FC115" s="37">
        <f t="shared" si="348"/>
        <v>164</v>
      </c>
      <c r="FD115" s="37">
        <f t="shared" si="348"/>
        <v>162</v>
      </c>
      <c r="FE115" s="37">
        <f t="shared" si="348"/>
        <v>152</v>
      </c>
      <c r="FF115" s="37">
        <f t="shared" si="348"/>
        <v>166</v>
      </c>
      <c r="FG115" s="37">
        <f t="shared" si="348"/>
        <v>149</v>
      </c>
      <c r="FH115" s="37">
        <f t="shared" si="348"/>
        <v>160</v>
      </c>
      <c r="FI115" s="37">
        <f t="shared" si="348"/>
        <v>176</v>
      </c>
      <c r="FJ115" s="37">
        <f t="shared" si="348"/>
        <v>176</v>
      </c>
      <c r="FK115" s="37">
        <f t="shared" si="348"/>
        <v>177</v>
      </c>
      <c r="FL115" s="37">
        <f t="shared" si="348"/>
        <v>174</v>
      </c>
      <c r="FM115" s="37">
        <f t="shared" si="348"/>
        <v>165</v>
      </c>
      <c r="FN115" s="37">
        <f t="shared" si="348"/>
        <v>167</v>
      </c>
      <c r="FO115" s="37">
        <f t="shared" si="348"/>
        <v>168</v>
      </c>
      <c r="FP115" s="37">
        <f t="shared" si="348"/>
        <v>179</v>
      </c>
      <c r="FQ115" s="37">
        <f t="shared" si="348"/>
        <v>179</v>
      </c>
      <c r="FR115" s="37">
        <f t="shared" si="348"/>
        <v>179</v>
      </c>
      <c r="FS115" s="37">
        <f t="shared" si="348"/>
        <v>194</v>
      </c>
      <c r="FT115" s="37">
        <f t="shared" si="348"/>
        <v>188</v>
      </c>
      <c r="FU115" s="37">
        <f t="shared" si="348"/>
        <v>189</v>
      </c>
      <c r="FV115" s="37">
        <f t="shared" si="348"/>
        <v>199</v>
      </c>
      <c r="FW115" s="37">
        <f t="shared" si="348"/>
        <v>215</v>
      </c>
      <c r="FX115" s="37">
        <f t="shared" si="348"/>
        <v>215</v>
      </c>
      <c r="FY115" s="37">
        <f t="shared" si="348"/>
        <v>224</v>
      </c>
      <c r="FZ115" s="37">
        <f t="shared" si="348"/>
        <v>218</v>
      </c>
      <c r="GA115" s="37">
        <f t="shared" si="348"/>
        <v>220</v>
      </c>
      <c r="GB115" s="37">
        <f t="shared" si="348"/>
        <v>228</v>
      </c>
      <c r="GC115" s="37">
        <f t="shared" si="348"/>
        <v>217</v>
      </c>
      <c r="GD115" s="37">
        <f t="shared" si="348"/>
        <v>229</v>
      </c>
      <c r="GE115" s="37">
        <f t="shared" si="348"/>
        <v>229</v>
      </c>
      <c r="GF115" s="37">
        <f t="shared" si="348"/>
        <v>217</v>
      </c>
      <c r="GG115" s="37">
        <f t="shared" si="348"/>
        <v>220</v>
      </c>
      <c r="GH115" s="37">
        <f t="shared" si="348"/>
        <v>210</v>
      </c>
      <c r="GI115" s="37">
        <f t="shared" si="348"/>
        <v>212</v>
      </c>
      <c r="GJ115" s="37">
        <f t="shared" si="348"/>
        <v>215</v>
      </c>
      <c r="GK115" s="37">
        <f t="shared" si="348"/>
        <v>221</v>
      </c>
      <c r="GL115" s="37">
        <f t="shared" si="348"/>
        <v>221</v>
      </c>
      <c r="GM115" s="37">
        <f t="shared" si="348"/>
        <v>218</v>
      </c>
      <c r="GN115" s="37">
        <f t="shared" si="348"/>
        <v>182</v>
      </c>
      <c r="GO115" s="37">
        <f t="shared" si="348"/>
        <v>141</v>
      </c>
      <c r="GP115" s="37">
        <f t="shared" si="348"/>
        <v>127</v>
      </c>
      <c r="GQ115" s="37">
        <f t="shared" si="348"/>
        <v>134</v>
      </c>
      <c r="GR115" s="37">
        <f t="shared" si="348"/>
        <v>143</v>
      </c>
      <c r="GS115" s="37">
        <f t="shared" si="348"/>
        <v>143</v>
      </c>
      <c r="GT115" s="37">
        <f t="shared" si="348"/>
        <v>148</v>
      </c>
      <c r="GU115" s="37">
        <f t="shared" si="348"/>
        <v>159</v>
      </c>
      <c r="GV115" s="37">
        <f t="shared" si="348"/>
        <v>153</v>
      </c>
      <c r="GW115" s="37">
        <f t="shared" si="348"/>
        <v>152</v>
      </c>
      <c r="GX115" s="37">
        <f t="shared" si="348"/>
        <v>154</v>
      </c>
      <c r="GY115" s="37">
        <f t="shared" si="348"/>
        <v>162</v>
      </c>
      <c r="GZ115" s="37">
        <f t="shared" si="348"/>
        <v>162</v>
      </c>
      <c r="HA115" s="37">
        <f t="shared" si="348"/>
        <v>165</v>
      </c>
      <c r="HB115" s="37">
        <f t="shared" si="348"/>
        <v>154</v>
      </c>
      <c r="HC115" s="37">
        <f t="shared" ref="HC115:JN115" si="349">+$I$115-HC$58</f>
        <v>132</v>
      </c>
      <c r="HD115" s="37">
        <f t="shared" si="349"/>
        <v>123</v>
      </c>
      <c r="HE115" s="37">
        <f t="shared" si="349"/>
        <v>126</v>
      </c>
      <c r="HF115" s="37">
        <f t="shared" si="349"/>
        <v>131</v>
      </c>
      <c r="HG115" s="37">
        <f t="shared" si="349"/>
        <v>131</v>
      </c>
      <c r="HH115" s="37">
        <f t="shared" si="349"/>
        <v>124</v>
      </c>
      <c r="HI115" s="37">
        <f t="shared" si="349"/>
        <v>119</v>
      </c>
      <c r="HJ115" s="37">
        <f t="shared" si="349"/>
        <v>108</v>
      </c>
      <c r="HK115" s="37">
        <f t="shared" si="349"/>
        <v>106</v>
      </c>
      <c r="HL115" s="37">
        <f t="shared" si="349"/>
        <v>131</v>
      </c>
      <c r="HM115" s="37">
        <f t="shared" si="349"/>
        <v>142</v>
      </c>
      <c r="HN115" s="37">
        <f t="shared" si="349"/>
        <v>142</v>
      </c>
      <c r="HO115" s="37">
        <f t="shared" si="349"/>
        <v>132</v>
      </c>
      <c r="HP115" s="37">
        <f t="shared" si="349"/>
        <v>127</v>
      </c>
      <c r="HQ115" s="37">
        <f t="shared" si="349"/>
        <v>127</v>
      </c>
      <c r="HR115" s="37">
        <f t="shared" si="349"/>
        <v>103</v>
      </c>
      <c r="HS115" s="37">
        <f t="shared" si="349"/>
        <v>73</v>
      </c>
      <c r="HT115" s="37">
        <f t="shared" si="349"/>
        <v>85</v>
      </c>
      <c r="HU115" s="37">
        <f t="shared" si="349"/>
        <v>85</v>
      </c>
      <c r="HV115" s="37">
        <f t="shared" si="349"/>
        <v>67</v>
      </c>
      <c r="HW115" s="37">
        <f t="shared" si="349"/>
        <v>45</v>
      </c>
      <c r="HX115" s="37">
        <f t="shared" si="349"/>
        <v>41</v>
      </c>
      <c r="HY115" s="37">
        <f t="shared" si="349"/>
        <v>33</v>
      </c>
      <c r="HZ115" s="37">
        <f t="shared" si="349"/>
        <v>41</v>
      </c>
      <c r="IA115" s="37">
        <f t="shared" si="349"/>
        <v>52</v>
      </c>
      <c r="IB115" s="37">
        <f t="shared" si="349"/>
        <v>52</v>
      </c>
      <c r="IC115" s="37">
        <f t="shared" si="349"/>
        <v>51</v>
      </c>
      <c r="ID115" s="37">
        <f t="shared" si="349"/>
        <v>45</v>
      </c>
      <c r="IE115" s="37">
        <f t="shared" si="349"/>
        <v>40</v>
      </c>
      <c r="IF115" s="37">
        <f t="shared" si="349"/>
        <v>40</v>
      </c>
      <c r="IG115" s="37">
        <f t="shared" si="349"/>
        <v>49</v>
      </c>
      <c r="IH115" s="37">
        <f t="shared" si="349"/>
        <v>30</v>
      </c>
      <c r="II115" s="37">
        <f t="shared" si="349"/>
        <v>30</v>
      </c>
      <c r="IJ115" s="37">
        <f t="shared" si="349"/>
        <v>55</v>
      </c>
      <c r="IK115" s="37">
        <f t="shared" si="349"/>
        <v>57</v>
      </c>
      <c r="IL115" s="37">
        <f t="shared" si="349"/>
        <v>428</v>
      </c>
      <c r="IM115" s="37">
        <f t="shared" si="349"/>
        <v>428</v>
      </c>
      <c r="IN115" s="37">
        <f t="shared" si="349"/>
        <v>428</v>
      </c>
      <c r="IO115" s="37">
        <f t="shared" si="349"/>
        <v>428</v>
      </c>
      <c r="IP115" s="37">
        <f t="shared" si="349"/>
        <v>428</v>
      </c>
      <c r="IQ115" s="37">
        <f t="shared" si="349"/>
        <v>428</v>
      </c>
      <c r="IR115" s="37">
        <f t="shared" si="349"/>
        <v>428</v>
      </c>
      <c r="IS115" s="37">
        <f t="shared" si="349"/>
        <v>428</v>
      </c>
      <c r="IT115" s="37">
        <f t="shared" si="349"/>
        <v>428</v>
      </c>
      <c r="IU115" s="37">
        <f t="shared" si="349"/>
        <v>428</v>
      </c>
      <c r="IV115" s="37">
        <f t="shared" si="349"/>
        <v>428</v>
      </c>
      <c r="IW115" s="37">
        <f t="shared" si="349"/>
        <v>428</v>
      </c>
      <c r="IX115" s="37">
        <f t="shared" si="349"/>
        <v>428</v>
      </c>
      <c r="IY115" s="37">
        <f t="shared" si="349"/>
        <v>428</v>
      </c>
      <c r="IZ115" s="37">
        <f t="shared" si="349"/>
        <v>428</v>
      </c>
      <c r="JA115" s="37">
        <f t="shared" si="349"/>
        <v>428</v>
      </c>
      <c r="JB115" s="37">
        <f t="shared" si="349"/>
        <v>428</v>
      </c>
      <c r="JC115" s="37">
        <f t="shared" si="349"/>
        <v>428</v>
      </c>
      <c r="JD115" s="37">
        <f t="shared" si="349"/>
        <v>428</v>
      </c>
      <c r="JE115" s="37">
        <f t="shared" si="349"/>
        <v>428</v>
      </c>
      <c r="JF115" s="37">
        <f t="shared" si="349"/>
        <v>428</v>
      </c>
      <c r="JG115" s="37">
        <f t="shared" si="349"/>
        <v>428</v>
      </c>
      <c r="JH115" s="37">
        <f t="shared" si="349"/>
        <v>428</v>
      </c>
      <c r="JI115" s="37">
        <f t="shared" si="349"/>
        <v>428</v>
      </c>
      <c r="JJ115" s="37">
        <f t="shared" si="349"/>
        <v>428</v>
      </c>
      <c r="JK115" s="37">
        <f t="shared" si="349"/>
        <v>428</v>
      </c>
      <c r="JL115" s="37">
        <f t="shared" si="349"/>
        <v>428</v>
      </c>
      <c r="JM115" s="37">
        <f t="shared" si="349"/>
        <v>428</v>
      </c>
      <c r="JN115" s="37">
        <f t="shared" si="349"/>
        <v>428</v>
      </c>
      <c r="JO115" s="37">
        <f t="shared" ref="JO115:LZ115" si="350">+$I$115-JO$58</f>
        <v>428</v>
      </c>
      <c r="JP115" s="37">
        <f t="shared" si="350"/>
        <v>428</v>
      </c>
      <c r="JQ115" s="37">
        <f t="shared" si="350"/>
        <v>428</v>
      </c>
      <c r="JR115" s="37">
        <f t="shared" si="350"/>
        <v>428</v>
      </c>
      <c r="JS115" s="37">
        <f t="shared" si="350"/>
        <v>428</v>
      </c>
      <c r="JT115" s="37">
        <f t="shared" si="350"/>
        <v>428</v>
      </c>
      <c r="JU115" s="37">
        <f t="shared" si="350"/>
        <v>428</v>
      </c>
      <c r="JV115" s="37">
        <f t="shared" si="350"/>
        <v>428</v>
      </c>
      <c r="JW115" s="37">
        <f t="shared" si="350"/>
        <v>428</v>
      </c>
      <c r="JX115" s="37">
        <f t="shared" si="350"/>
        <v>428</v>
      </c>
      <c r="JY115" s="37">
        <f t="shared" si="350"/>
        <v>428</v>
      </c>
      <c r="JZ115" s="37">
        <f t="shared" si="350"/>
        <v>428</v>
      </c>
      <c r="KA115" s="37">
        <f t="shared" si="350"/>
        <v>428</v>
      </c>
      <c r="KB115" s="37">
        <f t="shared" si="350"/>
        <v>428</v>
      </c>
      <c r="KC115" s="37">
        <f t="shared" si="350"/>
        <v>428</v>
      </c>
      <c r="KD115" s="37">
        <f t="shared" si="350"/>
        <v>428</v>
      </c>
      <c r="KE115" s="37">
        <f t="shared" si="350"/>
        <v>428</v>
      </c>
      <c r="KF115" s="37">
        <f t="shared" si="350"/>
        <v>428</v>
      </c>
      <c r="KG115" s="37">
        <f t="shared" si="350"/>
        <v>428</v>
      </c>
      <c r="KH115" s="37">
        <f t="shared" si="350"/>
        <v>428</v>
      </c>
      <c r="KI115" s="37">
        <f t="shared" si="350"/>
        <v>428</v>
      </c>
      <c r="KJ115" s="37">
        <f t="shared" si="350"/>
        <v>428</v>
      </c>
      <c r="KK115" s="37">
        <f t="shared" si="350"/>
        <v>428</v>
      </c>
      <c r="KL115" s="37">
        <f t="shared" si="350"/>
        <v>428</v>
      </c>
      <c r="KM115" s="37">
        <f t="shared" si="350"/>
        <v>428</v>
      </c>
      <c r="KN115" s="37">
        <f t="shared" si="350"/>
        <v>428</v>
      </c>
      <c r="KO115" s="37">
        <f t="shared" si="350"/>
        <v>428</v>
      </c>
      <c r="KP115" s="37">
        <f t="shared" si="350"/>
        <v>428</v>
      </c>
      <c r="KQ115" s="37">
        <f t="shared" si="350"/>
        <v>428</v>
      </c>
      <c r="KR115" s="37">
        <f t="shared" si="350"/>
        <v>428</v>
      </c>
      <c r="KS115" s="37">
        <f t="shared" si="350"/>
        <v>428</v>
      </c>
      <c r="KT115" s="37">
        <f t="shared" si="350"/>
        <v>428</v>
      </c>
      <c r="KU115" s="37">
        <f t="shared" si="350"/>
        <v>428</v>
      </c>
      <c r="KV115" s="37">
        <f t="shared" si="350"/>
        <v>428</v>
      </c>
      <c r="KW115" s="37">
        <f t="shared" si="350"/>
        <v>428</v>
      </c>
      <c r="KX115" s="37">
        <f t="shared" si="350"/>
        <v>428</v>
      </c>
      <c r="KY115" s="37">
        <f t="shared" si="350"/>
        <v>428</v>
      </c>
      <c r="KZ115" s="37">
        <f t="shared" si="350"/>
        <v>428</v>
      </c>
      <c r="LA115" s="37">
        <f t="shared" si="350"/>
        <v>428</v>
      </c>
      <c r="LB115" s="37">
        <f t="shared" si="350"/>
        <v>428</v>
      </c>
      <c r="LC115" s="37">
        <f t="shared" si="350"/>
        <v>428</v>
      </c>
      <c r="LD115" s="37">
        <f t="shared" si="350"/>
        <v>428</v>
      </c>
      <c r="LE115" s="37">
        <f t="shared" si="350"/>
        <v>428</v>
      </c>
      <c r="LF115" s="37">
        <f t="shared" si="350"/>
        <v>428</v>
      </c>
      <c r="LG115" s="37">
        <f t="shared" si="350"/>
        <v>428</v>
      </c>
      <c r="LH115" s="37">
        <f t="shared" si="350"/>
        <v>428</v>
      </c>
      <c r="LI115" s="37">
        <f t="shared" si="350"/>
        <v>428</v>
      </c>
      <c r="LJ115" s="37">
        <f t="shared" si="350"/>
        <v>428</v>
      </c>
      <c r="LK115" s="37">
        <f t="shared" si="350"/>
        <v>428</v>
      </c>
      <c r="LL115" s="37">
        <f t="shared" si="350"/>
        <v>428</v>
      </c>
      <c r="LM115" s="37">
        <f t="shared" si="350"/>
        <v>428</v>
      </c>
      <c r="LN115" s="37">
        <f t="shared" si="350"/>
        <v>428</v>
      </c>
      <c r="LO115" s="37">
        <f t="shared" si="350"/>
        <v>428</v>
      </c>
      <c r="LP115" s="37">
        <f t="shared" si="350"/>
        <v>428</v>
      </c>
      <c r="LQ115" s="37">
        <f t="shared" si="350"/>
        <v>428</v>
      </c>
      <c r="LR115" s="37">
        <f t="shared" si="350"/>
        <v>428</v>
      </c>
      <c r="LS115" s="37">
        <f t="shared" si="350"/>
        <v>428</v>
      </c>
      <c r="LT115" s="37">
        <f t="shared" si="350"/>
        <v>428</v>
      </c>
      <c r="LU115" s="37">
        <f t="shared" si="350"/>
        <v>428</v>
      </c>
      <c r="LV115" s="37">
        <f t="shared" si="350"/>
        <v>428</v>
      </c>
      <c r="LW115" s="37">
        <f t="shared" si="350"/>
        <v>428</v>
      </c>
      <c r="LX115" s="37">
        <f t="shared" si="350"/>
        <v>428</v>
      </c>
      <c r="LY115" s="37">
        <f t="shared" si="350"/>
        <v>428</v>
      </c>
      <c r="LZ115" s="37">
        <f t="shared" si="350"/>
        <v>428</v>
      </c>
      <c r="MA115" s="37">
        <f t="shared" ref="MA115:NT115" si="351">+$I$115-MA$58</f>
        <v>428</v>
      </c>
      <c r="MB115" s="37">
        <f t="shared" si="351"/>
        <v>428</v>
      </c>
      <c r="MC115" s="37">
        <f t="shared" si="351"/>
        <v>428</v>
      </c>
      <c r="MD115" s="37">
        <f t="shared" si="351"/>
        <v>428</v>
      </c>
      <c r="ME115" s="37">
        <f t="shared" si="351"/>
        <v>428</v>
      </c>
      <c r="MF115" s="37">
        <f t="shared" si="351"/>
        <v>428</v>
      </c>
      <c r="MG115" s="37">
        <f t="shared" si="351"/>
        <v>428</v>
      </c>
      <c r="MH115" s="37">
        <f t="shared" si="351"/>
        <v>428</v>
      </c>
      <c r="MI115" s="37">
        <f t="shared" si="351"/>
        <v>428</v>
      </c>
      <c r="MJ115" s="37">
        <f t="shared" si="351"/>
        <v>428</v>
      </c>
      <c r="MK115" s="37">
        <f t="shared" si="351"/>
        <v>428</v>
      </c>
      <c r="ML115" s="37">
        <f t="shared" si="351"/>
        <v>428</v>
      </c>
      <c r="MM115" s="37">
        <f t="shared" si="351"/>
        <v>428</v>
      </c>
      <c r="MN115" s="37">
        <f t="shared" si="351"/>
        <v>428</v>
      </c>
      <c r="MO115" s="37">
        <f t="shared" si="351"/>
        <v>428</v>
      </c>
      <c r="MP115" s="37">
        <f t="shared" si="351"/>
        <v>428</v>
      </c>
      <c r="MQ115" s="37">
        <f t="shared" si="351"/>
        <v>428</v>
      </c>
      <c r="MR115" s="37">
        <f t="shared" si="351"/>
        <v>428</v>
      </c>
      <c r="MS115" s="37">
        <f t="shared" si="351"/>
        <v>428</v>
      </c>
      <c r="MT115" s="37">
        <f t="shared" si="351"/>
        <v>428</v>
      </c>
      <c r="MU115" s="37">
        <f t="shared" si="351"/>
        <v>428</v>
      </c>
      <c r="MV115" s="37">
        <f t="shared" si="351"/>
        <v>428</v>
      </c>
      <c r="MW115" s="37">
        <f t="shared" si="351"/>
        <v>428</v>
      </c>
      <c r="MX115" s="37">
        <f t="shared" si="351"/>
        <v>428</v>
      </c>
      <c r="MY115" s="37">
        <f t="shared" si="351"/>
        <v>428</v>
      </c>
      <c r="MZ115" s="37">
        <f t="shared" si="351"/>
        <v>428</v>
      </c>
      <c r="NA115" s="37">
        <f t="shared" si="351"/>
        <v>428</v>
      </c>
      <c r="NB115" s="37">
        <f t="shared" si="351"/>
        <v>428</v>
      </c>
      <c r="NC115" s="37">
        <f t="shared" si="351"/>
        <v>428</v>
      </c>
      <c r="ND115" s="37">
        <f t="shared" si="351"/>
        <v>428</v>
      </c>
      <c r="NE115" s="37">
        <f t="shared" si="351"/>
        <v>428</v>
      </c>
      <c r="NF115" s="37">
        <f t="shared" si="351"/>
        <v>428</v>
      </c>
      <c r="NG115" s="37">
        <f t="shared" si="351"/>
        <v>428</v>
      </c>
      <c r="NH115" s="37">
        <f t="shared" si="351"/>
        <v>428</v>
      </c>
      <c r="NI115" s="37">
        <f t="shared" si="351"/>
        <v>428</v>
      </c>
      <c r="NJ115" s="37">
        <f t="shared" si="351"/>
        <v>428</v>
      </c>
      <c r="NK115" s="37">
        <f t="shared" si="351"/>
        <v>428</v>
      </c>
      <c r="NL115" s="37">
        <f t="shared" si="351"/>
        <v>428</v>
      </c>
      <c r="NM115" s="37">
        <f t="shared" si="351"/>
        <v>428</v>
      </c>
      <c r="NN115" s="37">
        <f t="shared" si="351"/>
        <v>428</v>
      </c>
      <c r="NO115" s="37">
        <f t="shared" si="351"/>
        <v>428</v>
      </c>
      <c r="NP115" s="37">
        <f t="shared" si="351"/>
        <v>428</v>
      </c>
      <c r="NQ115" s="37">
        <f t="shared" si="351"/>
        <v>428</v>
      </c>
      <c r="NR115" s="37">
        <f t="shared" si="351"/>
        <v>428</v>
      </c>
      <c r="NS115" s="37">
        <f t="shared" si="351"/>
        <v>428</v>
      </c>
      <c r="NT115" s="38">
        <f t="shared" si="351"/>
        <v>428</v>
      </c>
    </row>
    <row r="116" spans="1:384" x14ac:dyDescent="0.6">
      <c r="A116" s="141" t="s">
        <v>71</v>
      </c>
      <c r="B116" s="301"/>
      <c r="C116" s="322"/>
      <c r="D116" s="299"/>
      <c r="E116" s="47">
        <v>27</v>
      </c>
      <c r="F116" s="294"/>
      <c r="G116" s="47" t="s">
        <v>51</v>
      </c>
      <c r="H116" s="46">
        <v>626</v>
      </c>
      <c r="I116" s="6">
        <f t="shared" si="339"/>
        <v>0</v>
      </c>
      <c r="J116" s="32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4">
        <v>0</v>
      </c>
      <c r="Q116" s="9">
        <v>0</v>
      </c>
      <c r="R116" s="7"/>
      <c r="S116" s="36">
        <f t="shared" ref="S116:CD116" si="352">+$I$116-S$59</f>
        <v>0</v>
      </c>
      <c r="T116" s="37">
        <f t="shared" si="352"/>
        <v>0</v>
      </c>
      <c r="U116" s="37">
        <f t="shared" si="352"/>
        <v>0</v>
      </c>
      <c r="V116" s="37">
        <f t="shared" si="352"/>
        <v>0</v>
      </c>
      <c r="W116" s="37">
        <f t="shared" si="352"/>
        <v>0</v>
      </c>
      <c r="X116" s="37">
        <f t="shared" si="352"/>
        <v>0</v>
      </c>
      <c r="Y116" s="37">
        <f t="shared" si="352"/>
        <v>0</v>
      </c>
      <c r="Z116" s="37">
        <f t="shared" si="352"/>
        <v>0</v>
      </c>
      <c r="AA116" s="37">
        <f t="shared" si="352"/>
        <v>0</v>
      </c>
      <c r="AB116" s="37">
        <f t="shared" si="352"/>
        <v>0</v>
      </c>
      <c r="AC116" s="37">
        <f t="shared" si="352"/>
        <v>0</v>
      </c>
      <c r="AD116" s="37">
        <f t="shared" si="352"/>
        <v>0</v>
      </c>
      <c r="AE116" s="37">
        <f t="shared" si="352"/>
        <v>0</v>
      </c>
      <c r="AF116" s="37">
        <f t="shared" si="352"/>
        <v>0</v>
      </c>
      <c r="AG116" s="37">
        <f t="shared" si="352"/>
        <v>0</v>
      </c>
      <c r="AH116" s="37">
        <f t="shared" si="352"/>
        <v>0</v>
      </c>
      <c r="AI116" s="37">
        <f t="shared" si="352"/>
        <v>0</v>
      </c>
      <c r="AJ116" s="37">
        <f t="shared" si="352"/>
        <v>0</v>
      </c>
      <c r="AK116" s="37">
        <f t="shared" si="352"/>
        <v>0</v>
      </c>
      <c r="AL116" s="37">
        <f t="shared" si="352"/>
        <v>0</v>
      </c>
      <c r="AM116" s="37">
        <f t="shared" si="352"/>
        <v>0</v>
      </c>
      <c r="AN116" s="37">
        <f t="shared" si="352"/>
        <v>0</v>
      </c>
      <c r="AO116" s="37">
        <f t="shared" si="352"/>
        <v>0</v>
      </c>
      <c r="AP116" s="37">
        <f t="shared" si="352"/>
        <v>0</v>
      </c>
      <c r="AQ116" s="37">
        <f t="shared" si="352"/>
        <v>0</v>
      </c>
      <c r="AR116" s="37">
        <f t="shared" si="352"/>
        <v>0</v>
      </c>
      <c r="AS116" s="37">
        <f t="shared" si="352"/>
        <v>0</v>
      </c>
      <c r="AT116" s="37">
        <f t="shared" si="352"/>
        <v>0</v>
      </c>
      <c r="AU116" s="37">
        <f t="shared" si="352"/>
        <v>0</v>
      </c>
      <c r="AV116" s="37">
        <f t="shared" si="352"/>
        <v>0</v>
      </c>
      <c r="AW116" s="37">
        <f t="shared" si="352"/>
        <v>0</v>
      </c>
      <c r="AX116" s="37">
        <f t="shared" si="352"/>
        <v>0</v>
      </c>
      <c r="AY116" s="37">
        <f t="shared" si="352"/>
        <v>0</v>
      </c>
      <c r="AZ116" s="37">
        <f t="shared" si="352"/>
        <v>0</v>
      </c>
      <c r="BA116" s="37">
        <f t="shared" si="352"/>
        <v>0</v>
      </c>
      <c r="BB116" s="37">
        <f t="shared" si="352"/>
        <v>0</v>
      </c>
      <c r="BC116" s="37">
        <f t="shared" si="352"/>
        <v>0</v>
      </c>
      <c r="BD116" s="37">
        <f t="shared" si="352"/>
        <v>0</v>
      </c>
      <c r="BE116" s="37">
        <f t="shared" si="352"/>
        <v>0</v>
      </c>
      <c r="BF116" s="37">
        <f t="shared" si="352"/>
        <v>0</v>
      </c>
      <c r="BG116" s="37">
        <f t="shared" si="352"/>
        <v>0</v>
      </c>
      <c r="BH116" s="37">
        <f t="shared" si="352"/>
        <v>0</v>
      </c>
      <c r="BI116" s="37">
        <f t="shared" si="352"/>
        <v>0</v>
      </c>
      <c r="BJ116" s="37">
        <f t="shared" si="352"/>
        <v>0</v>
      </c>
      <c r="BK116" s="37">
        <f t="shared" si="352"/>
        <v>0</v>
      </c>
      <c r="BL116" s="37">
        <f t="shared" si="352"/>
        <v>0</v>
      </c>
      <c r="BM116" s="37">
        <f t="shared" si="352"/>
        <v>0</v>
      </c>
      <c r="BN116" s="37">
        <f t="shared" si="352"/>
        <v>0</v>
      </c>
      <c r="BO116" s="37">
        <f t="shared" si="352"/>
        <v>0</v>
      </c>
      <c r="BP116" s="37">
        <f t="shared" si="352"/>
        <v>0</v>
      </c>
      <c r="BQ116" s="37">
        <f t="shared" si="352"/>
        <v>0</v>
      </c>
      <c r="BR116" s="37">
        <f t="shared" si="352"/>
        <v>0</v>
      </c>
      <c r="BS116" s="37">
        <f t="shared" si="352"/>
        <v>0</v>
      </c>
      <c r="BT116" s="37">
        <f t="shared" si="352"/>
        <v>0</v>
      </c>
      <c r="BU116" s="37">
        <f t="shared" si="352"/>
        <v>0</v>
      </c>
      <c r="BV116" s="37">
        <f t="shared" si="352"/>
        <v>0</v>
      </c>
      <c r="BW116" s="37">
        <f t="shared" si="352"/>
        <v>0</v>
      </c>
      <c r="BX116" s="37">
        <f t="shared" si="352"/>
        <v>0</v>
      </c>
      <c r="BY116" s="37">
        <f t="shared" si="352"/>
        <v>0</v>
      </c>
      <c r="BZ116" s="37">
        <f t="shared" si="352"/>
        <v>0</v>
      </c>
      <c r="CA116" s="37">
        <f t="shared" si="352"/>
        <v>0</v>
      </c>
      <c r="CB116" s="37">
        <f t="shared" si="352"/>
        <v>0</v>
      </c>
      <c r="CC116" s="37">
        <f t="shared" si="352"/>
        <v>0</v>
      </c>
      <c r="CD116" s="37">
        <f t="shared" si="352"/>
        <v>0</v>
      </c>
      <c r="CE116" s="37">
        <f t="shared" ref="CE116:EP116" si="353">+$I$116-CE$59</f>
        <v>0</v>
      </c>
      <c r="CF116" s="37">
        <f t="shared" si="353"/>
        <v>0</v>
      </c>
      <c r="CG116" s="37">
        <f t="shared" si="353"/>
        <v>0</v>
      </c>
      <c r="CH116" s="37">
        <f t="shared" si="353"/>
        <v>0</v>
      </c>
      <c r="CI116" s="37">
        <f t="shared" si="353"/>
        <v>0</v>
      </c>
      <c r="CJ116" s="37">
        <f t="shared" si="353"/>
        <v>0</v>
      </c>
      <c r="CK116" s="37">
        <f t="shared" si="353"/>
        <v>0</v>
      </c>
      <c r="CL116" s="37">
        <f t="shared" si="353"/>
        <v>0</v>
      </c>
      <c r="CM116" s="37">
        <f t="shared" si="353"/>
        <v>0</v>
      </c>
      <c r="CN116" s="37">
        <f t="shared" si="353"/>
        <v>0</v>
      </c>
      <c r="CO116" s="37">
        <f t="shared" si="353"/>
        <v>0</v>
      </c>
      <c r="CP116" s="37">
        <f t="shared" si="353"/>
        <v>0</v>
      </c>
      <c r="CQ116" s="37">
        <f t="shared" si="353"/>
        <v>0</v>
      </c>
      <c r="CR116" s="37">
        <f t="shared" si="353"/>
        <v>0</v>
      </c>
      <c r="CS116" s="37">
        <f t="shared" si="353"/>
        <v>0</v>
      </c>
      <c r="CT116" s="37">
        <f t="shared" si="353"/>
        <v>0</v>
      </c>
      <c r="CU116" s="37">
        <f t="shared" si="353"/>
        <v>0</v>
      </c>
      <c r="CV116" s="37">
        <f t="shared" si="353"/>
        <v>0</v>
      </c>
      <c r="CW116" s="37">
        <f t="shared" si="353"/>
        <v>0</v>
      </c>
      <c r="CX116" s="37">
        <f t="shared" si="353"/>
        <v>0</v>
      </c>
      <c r="CY116" s="37">
        <f t="shared" si="353"/>
        <v>0</v>
      </c>
      <c r="CZ116" s="37">
        <f t="shared" si="353"/>
        <v>0</v>
      </c>
      <c r="DA116" s="37">
        <f t="shared" si="353"/>
        <v>0</v>
      </c>
      <c r="DB116" s="37">
        <f t="shared" si="353"/>
        <v>0</v>
      </c>
      <c r="DC116" s="37">
        <f t="shared" si="353"/>
        <v>0</v>
      </c>
      <c r="DD116" s="37">
        <f t="shared" si="353"/>
        <v>0</v>
      </c>
      <c r="DE116" s="37">
        <f t="shared" si="353"/>
        <v>0</v>
      </c>
      <c r="DF116" s="37">
        <f t="shared" si="353"/>
        <v>0</v>
      </c>
      <c r="DG116" s="37">
        <f t="shared" si="353"/>
        <v>0</v>
      </c>
      <c r="DH116" s="37">
        <f t="shared" si="353"/>
        <v>0</v>
      </c>
      <c r="DI116" s="37">
        <f t="shared" si="353"/>
        <v>0</v>
      </c>
      <c r="DJ116" s="37">
        <f t="shared" si="353"/>
        <v>0</v>
      </c>
      <c r="DK116" s="37">
        <f t="shared" si="353"/>
        <v>0</v>
      </c>
      <c r="DL116" s="37">
        <f t="shared" si="353"/>
        <v>0</v>
      </c>
      <c r="DM116" s="37">
        <f t="shared" si="353"/>
        <v>0</v>
      </c>
      <c r="DN116" s="37">
        <f t="shared" si="353"/>
        <v>0</v>
      </c>
      <c r="DO116" s="37">
        <f t="shared" si="353"/>
        <v>0</v>
      </c>
      <c r="DP116" s="37">
        <f t="shared" si="353"/>
        <v>0</v>
      </c>
      <c r="DQ116" s="37">
        <f t="shared" si="353"/>
        <v>0</v>
      </c>
      <c r="DR116" s="37">
        <f t="shared" si="353"/>
        <v>0</v>
      </c>
      <c r="DS116" s="37">
        <f t="shared" si="353"/>
        <v>0</v>
      </c>
      <c r="DT116" s="37">
        <f t="shared" si="353"/>
        <v>0</v>
      </c>
      <c r="DU116" s="37">
        <f t="shared" si="353"/>
        <v>0</v>
      </c>
      <c r="DV116" s="37">
        <f t="shared" si="353"/>
        <v>0</v>
      </c>
      <c r="DW116" s="37">
        <f t="shared" si="353"/>
        <v>0</v>
      </c>
      <c r="DX116" s="37">
        <f t="shared" si="353"/>
        <v>0</v>
      </c>
      <c r="DY116" s="37">
        <f t="shared" si="353"/>
        <v>0</v>
      </c>
      <c r="DZ116" s="37">
        <f t="shared" si="353"/>
        <v>0</v>
      </c>
      <c r="EA116" s="37">
        <f t="shared" si="353"/>
        <v>0</v>
      </c>
      <c r="EB116" s="37">
        <f t="shared" si="353"/>
        <v>0</v>
      </c>
      <c r="EC116" s="37">
        <f t="shared" si="353"/>
        <v>0</v>
      </c>
      <c r="ED116" s="37">
        <f t="shared" si="353"/>
        <v>0</v>
      </c>
      <c r="EE116" s="37">
        <f t="shared" si="353"/>
        <v>0</v>
      </c>
      <c r="EF116" s="37">
        <f t="shared" si="353"/>
        <v>0</v>
      </c>
      <c r="EG116" s="37">
        <f t="shared" si="353"/>
        <v>0</v>
      </c>
      <c r="EH116" s="37">
        <f t="shared" si="353"/>
        <v>0</v>
      </c>
      <c r="EI116" s="37">
        <f t="shared" si="353"/>
        <v>0</v>
      </c>
      <c r="EJ116" s="37">
        <f t="shared" si="353"/>
        <v>0</v>
      </c>
      <c r="EK116" s="37">
        <f t="shared" si="353"/>
        <v>0</v>
      </c>
      <c r="EL116" s="37">
        <f t="shared" si="353"/>
        <v>0</v>
      </c>
      <c r="EM116" s="37">
        <f t="shared" si="353"/>
        <v>0</v>
      </c>
      <c r="EN116" s="37">
        <f t="shared" si="353"/>
        <v>0</v>
      </c>
      <c r="EO116" s="37">
        <f t="shared" si="353"/>
        <v>0</v>
      </c>
      <c r="EP116" s="37">
        <f t="shared" si="353"/>
        <v>0</v>
      </c>
      <c r="EQ116" s="37">
        <f t="shared" ref="EQ116:HB116" si="354">+$I$116-EQ$59</f>
        <v>0</v>
      </c>
      <c r="ER116" s="37">
        <f t="shared" si="354"/>
        <v>0</v>
      </c>
      <c r="ES116" s="37">
        <f t="shared" si="354"/>
        <v>0</v>
      </c>
      <c r="ET116" s="37">
        <f t="shared" si="354"/>
        <v>0</v>
      </c>
      <c r="EU116" s="37">
        <f t="shared" si="354"/>
        <v>0</v>
      </c>
      <c r="EV116" s="37">
        <f t="shared" si="354"/>
        <v>0</v>
      </c>
      <c r="EW116" s="37">
        <f t="shared" si="354"/>
        <v>0</v>
      </c>
      <c r="EX116" s="37">
        <f t="shared" si="354"/>
        <v>0</v>
      </c>
      <c r="EY116" s="37">
        <f t="shared" si="354"/>
        <v>0</v>
      </c>
      <c r="EZ116" s="37">
        <f t="shared" si="354"/>
        <v>0</v>
      </c>
      <c r="FA116" s="37">
        <f t="shared" si="354"/>
        <v>0</v>
      </c>
      <c r="FB116" s="37">
        <f t="shared" si="354"/>
        <v>0</v>
      </c>
      <c r="FC116" s="37">
        <f t="shared" si="354"/>
        <v>0</v>
      </c>
      <c r="FD116" s="37">
        <f t="shared" si="354"/>
        <v>0</v>
      </c>
      <c r="FE116" s="37">
        <f t="shared" si="354"/>
        <v>0</v>
      </c>
      <c r="FF116" s="37">
        <f t="shared" si="354"/>
        <v>0</v>
      </c>
      <c r="FG116" s="37">
        <f t="shared" si="354"/>
        <v>0</v>
      </c>
      <c r="FH116" s="37">
        <f t="shared" si="354"/>
        <v>0</v>
      </c>
      <c r="FI116" s="37">
        <f t="shared" si="354"/>
        <v>0</v>
      </c>
      <c r="FJ116" s="37">
        <f t="shared" si="354"/>
        <v>0</v>
      </c>
      <c r="FK116" s="37">
        <f t="shared" si="354"/>
        <v>0</v>
      </c>
      <c r="FL116" s="37">
        <f t="shared" si="354"/>
        <v>0</v>
      </c>
      <c r="FM116" s="37">
        <f t="shared" si="354"/>
        <v>0</v>
      </c>
      <c r="FN116" s="37">
        <f t="shared" si="354"/>
        <v>0</v>
      </c>
      <c r="FO116" s="37">
        <f t="shared" si="354"/>
        <v>0</v>
      </c>
      <c r="FP116" s="37">
        <f t="shared" si="354"/>
        <v>0</v>
      </c>
      <c r="FQ116" s="37">
        <f t="shared" si="354"/>
        <v>0</v>
      </c>
      <c r="FR116" s="37">
        <f t="shared" si="354"/>
        <v>0</v>
      </c>
      <c r="FS116" s="37">
        <f t="shared" si="354"/>
        <v>0</v>
      </c>
      <c r="FT116" s="37">
        <f t="shared" si="354"/>
        <v>0</v>
      </c>
      <c r="FU116" s="37">
        <f t="shared" si="354"/>
        <v>0</v>
      </c>
      <c r="FV116" s="37">
        <f t="shared" si="354"/>
        <v>0</v>
      </c>
      <c r="FW116" s="37">
        <f t="shared" si="354"/>
        <v>0</v>
      </c>
      <c r="FX116" s="37">
        <f t="shared" si="354"/>
        <v>0</v>
      </c>
      <c r="FY116" s="37">
        <f t="shared" si="354"/>
        <v>0</v>
      </c>
      <c r="FZ116" s="37">
        <f t="shared" si="354"/>
        <v>0</v>
      </c>
      <c r="GA116" s="37">
        <f t="shared" si="354"/>
        <v>0</v>
      </c>
      <c r="GB116" s="37">
        <f t="shared" si="354"/>
        <v>0</v>
      </c>
      <c r="GC116" s="37">
        <f t="shared" si="354"/>
        <v>0</v>
      </c>
      <c r="GD116" s="37">
        <f t="shared" si="354"/>
        <v>0</v>
      </c>
      <c r="GE116" s="37">
        <f t="shared" si="354"/>
        <v>0</v>
      </c>
      <c r="GF116" s="37">
        <f t="shared" si="354"/>
        <v>0</v>
      </c>
      <c r="GG116" s="37">
        <f t="shared" si="354"/>
        <v>0</v>
      </c>
      <c r="GH116" s="37">
        <f t="shared" si="354"/>
        <v>0</v>
      </c>
      <c r="GI116" s="37">
        <f t="shared" si="354"/>
        <v>0</v>
      </c>
      <c r="GJ116" s="37">
        <f t="shared" si="354"/>
        <v>0</v>
      </c>
      <c r="GK116" s="37">
        <f t="shared" si="354"/>
        <v>0</v>
      </c>
      <c r="GL116" s="37">
        <f t="shared" si="354"/>
        <v>0</v>
      </c>
      <c r="GM116" s="37">
        <f t="shared" si="354"/>
        <v>0</v>
      </c>
      <c r="GN116" s="37">
        <f t="shared" si="354"/>
        <v>0</v>
      </c>
      <c r="GO116" s="37">
        <f t="shared" si="354"/>
        <v>0</v>
      </c>
      <c r="GP116" s="37">
        <f t="shared" si="354"/>
        <v>0</v>
      </c>
      <c r="GQ116" s="37">
        <f t="shared" si="354"/>
        <v>0</v>
      </c>
      <c r="GR116" s="37">
        <f t="shared" si="354"/>
        <v>0</v>
      </c>
      <c r="GS116" s="37">
        <f t="shared" si="354"/>
        <v>0</v>
      </c>
      <c r="GT116" s="37">
        <f t="shared" si="354"/>
        <v>0</v>
      </c>
      <c r="GU116" s="37">
        <f t="shared" si="354"/>
        <v>0</v>
      </c>
      <c r="GV116" s="37">
        <f t="shared" si="354"/>
        <v>0</v>
      </c>
      <c r="GW116" s="37">
        <f t="shared" si="354"/>
        <v>0</v>
      </c>
      <c r="GX116" s="37">
        <f t="shared" si="354"/>
        <v>0</v>
      </c>
      <c r="GY116" s="37">
        <f t="shared" si="354"/>
        <v>0</v>
      </c>
      <c r="GZ116" s="37">
        <f t="shared" si="354"/>
        <v>0</v>
      </c>
      <c r="HA116" s="37">
        <f t="shared" si="354"/>
        <v>0</v>
      </c>
      <c r="HB116" s="37">
        <f t="shared" si="354"/>
        <v>0</v>
      </c>
      <c r="HC116" s="37">
        <f t="shared" ref="HC116:JN116" si="355">+$I$116-HC$59</f>
        <v>0</v>
      </c>
      <c r="HD116" s="37">
        <f t="shared" si="355"/>
        <v>0</v>
      </c>
      <c r="HE116" s="37">
        <f t="shared" si="355"/>
        <v>0</v>
      </c>
      <c r="HF116" s="37">
        <f t="shared" si="355"/>
        <v>0</v>
      </c>
      <c r="HG116" s="37">
        <f t="shared" si="355"/>
        <v>0</v>
      </c>
      <c r="HH116" s="37">
        <f t="shared" si="355"/>
        <v>0</v>
      </c>
      <c r="HI116" s="37">
        <f t="shared" si="355"/>
        <v>0</v>
      </c>
      <c r="HJ116" s="37">
        <f t="shared" si="355"/>
        <v>0</v>
      </c>
      <c r="HK116" s="37">
        <f t="shared" si="355"/>
        <v>0</v>
      </c>
      <c r="HL116" s="37">
        <f t="shared" si="355"/>
        <v>0</v>
      </c>
      <c r="HM116" s="37">
        <f t="shared" si="355"/>
        <v>0</v>
      </c>
      <c r="HN116" s="37">
        <f t="shared" si="355"/>
        <v>0</v>
      </c>
      <c r="HO116" s="37">
        <f t="shared" si="355"/>
        <v>0</v>
      </c>
      <c r="HP116" s="37">
        <f t="shared" si="355"/>
        <v>0</v>
      </c>
      <c r="HQ116" s="37">
        <f t="shared" si="355"/>
        <v>0</v>
      </c>
      <c r="HR116" s="37">
        <f t="shared" si="355"/>
        <v>0</v>
      </c>
      <c r="HS116" s="37">
        <f t="shared" si="355"/>
        <v>0</v>
      </c>
      <c r="HT116" s="37">
        <f t="shared" si="355"/>
        <v>0</v>
      </c>
      <c r="HU116" s="37">
        <f t="shared" si="355"/>
        <v>0</v>
      </c>
      <c r="HV116" s="37">
        <f t="shared" si="355"/>
        <v>0</v>
      </c>
      <c r="HW116" s="37">
        <f t="shared" si="355"/>
        <v>0</v>
      </c>
      <c r="HX116" s="37">
        <f t="shared" si="355"/>
        <v>0</v>
      </c>
      <c r="HY116" s="37">
        <f t="shared" si="355"/>
        <v>0</v>
      </c>
      <c r="HZ116" s="37">
        <f t="shared" si="355"/>
        <v>0</v>
      </c>
      <c r="IA116" s="37">
        <f t="shared" si="355"/>
        <v>0</v>
      </c>
      <c r="IB116" s="37">
        <f t="shared" si="355"/>
        <v>0</v>
      </c>
      <c r="IC116" s="37">
        <f t="shared" si="355"/>
        <v>0</v>
      </c>
      <c r="ID116" s="37">
        <f t="shared" si="355"/>
        <v>0</v>
      </c>
      <c r="IE116" s="37">
        <f t="shared" si="355"/>
        <v>0</v>
      </c>
      <c r="IF116" s="37">
        <f t="shared" si="355"/>
        <v>0</v>
      </c>
      <c r="IG116" s="37">
        <f t="shared" si="355"/>
        <v>0</v>
      </c>
      <c r="IH116" s="37">
        <f t="shared" si="355"/>
        <v>0</v>
      </c>
      <c r="II116" s="37">
        <f t="shared" si="355"/>
        <v>0</v>
      </c>
      <c r="IJ116" s="37">
        <f t="shared" si="355"/>
        <v>0</v>
      </c>
      <c r="IK116" s="37">
        <f t="shared" si="355"/>
        <v>0</v>
      </c>
      <c r="IL116" s="37">
        <f t="shared" si="355"/>
        <v>0</v>
      </c>
      <c r="IM116" s="37">
        <f t="shared" si="355"/>
        <v>0</v>
      </c>
      <c r="IN116" s="37">
        <f t="shared" si="355"/>
        <v>0</v>
      </c>
      <c r="IO116" s="37">
        <f t="shared" si="355"/>
        <v>0</v>
      </c>
      <c r="IP116" s="37">
        <f t="shared" si="355"/>
        <v>0</v>
      </c>
      <c r="IQ116" s="37">
        <f t="shared" si="355"/>
        <v>0</v>
      </c>
      <c r="IR116" s="37">
        <f t="shared" si="355"/>
        <v>0</v>
      </c>
      <c r="IS116" s="37">
        <f t="shared" si="355"/>
        <v>0</v>
      </c>
      <c r="IT116" s="37">
        <f t="shared" si="355"/>
        <v>0</v>
      </c>
      <c r="IU116" s="37">
        <f t="shared" si="355"/>
        <v>0</v>
      </c>
      <c r="IV116" s="37">
        <f t="shared" si="355"/>
        <v>0</v>
      </c>
      <c r="IW116" s="37">
        <f t="shared" si="355"/>
        <v>0</v>
      </c>
      <c r="IX116" s="37">
        <f t="shared" si="355"/>
        <v>0</v>
      </c>
      <c r="IY116" s="37">
        <f t="shared" si="355"/>
        <v>0</v>
      </c>
      <c r="IZ116" s="37">
        <f t="shared" si="355"/>
        <v>0</v>
      </c>
      <c r="JA116" s="37">
        <f t="shared" si="355"/>
        <v>0</v>
      </c>
      <c r="JB116" s="37">
        <f t="shared" si="355"/>
        <v>0</v>
      </c>
      <c r="JC116" s="37">
        <f t="shared" si="355"/>
        <v>0</v>
      </c>
      <c r="JD116" s="37">
        <f t="shared" si="355"/>
        <v>0</v>
      </c>
      <c r="JE116" s="37">
        <f t="shared" si="355"/>
        <v>0</v>
      </c>
      <c r="JF116" s="37">
        <f t="shared" si="355"/>
        <v>0</v>
      </c>
      <c r="JG116" s="37">
        <f t="shared" si="355"/>
        <v>0</v>
      </c>
      <c r="JH116" s="37">
        <f t="shared" si="355"/>
        <v>0</v>
      </c>
      <c r="JI116" s="37">
        <f t="shared" si="355"/>
        <v>0</v>
      </c>
      <c r="JJ116" s="37">
        <f t="shared" si="355"/>
        <v>0</v>
      </c>
      <c r="JK116" s="37">
        <f t="shared" si="355"/>
        <v>0</v>
      </c>
      <c r="JL116" s="37">
        <f t="shared" si="355"/>
        <v>0</v>
      </c>
      <c r="JM116" s="37">
        <f t="shared" si="355"/>
        <v>0</v>
      </c>
      <c r="JN116" s="37">
        <f t="shared" si="355"/>
        <v>0</v>
      </c>
      <c r="JO116" s="37">
        <f t="shared" ref="JO116:LZ116" si="356">+$I$116-JO$59</f>
        <v>0</v>
      </c>
      <c r="JP116" s="37">
        <f t="shared" si="356"/>
        <v>0</v>
      </c>
      <c r="JQ116" s="37">
        <f t="shared" si="356"/>
        <v>0</v>
      </c>
      <c r="JR116" s="37">
        <f t="shared" si="356"/>
        <v>0</v>
      </c>
      <c r="JS116" s="37">
        <f t="shared" si="356"/>
        <v>0</v>
      </c>
      <c r="JT116" s="37">
        <f t="shared" si="356"/>
        <v>0</v>
      </c>
      <c r="JU116" s="37">
        <f t="shared" si="356"/>
        <v>0</v>
      </c>
      <c r="JV116" s="37">
        <f t="shared" si="356"/>
        <v>0</v>
      </c>
      <c r="JW116" s="37">
        <f t="shared" si="356"/>
        <v>0</v>
      </c>
      <c r="JX116" s="37">
        <f t="shared" si="356"/>
        <v>0</v>
      </c>
      <c r="JY116" s="37">
        <f t="shared" si="356"/>
        <v>0</v>
      </c>
      <c r="JZ116" s="37">
        <f t="shared" si="356"/>
        <v>0</v>
      </c>
      <c r="KA116" s="37">
        <f t="shared" si="356"/>
        <v>0</v>
      </c>
      <c r="KB116" s="37">
        <f t="shared" si="356"/>
        <v>0</v>
      </c>
      <c r="KC116" s="37">
        <f t="shared" si="356"/>
        <v>0</v>
      </c>
      <c r="KD116" s="37">
        <f t="shared" si="356"/>
        <v>0</v>
      </c>
      <c r="KE116" s="37">
        <f t="shared" si="356"/>
        <v>0</v>
      </c>
      <c r="KF116" s="37">
        <f t="shared" si="356"/>
        <v>0</v>
      </c>
      <c r="KG116" s="37">
        <f t="shared" si="356"/>
        <v>0</v>
      </c>
      <c r="KH116" s="37">
        <f t="shared" si="356"/>
        <v>0</v>
      </c>
      <c r="KI116" s="37">
        <f t="shared" si="356"/>
        <v>0</v>
      </c>
      <c r="KJ116" s="37">
        <f t="shared" si="356"/>
        <v>0</v>
      </c>
      <c r="KK116" s="37">
        <f t="shared" si="356"/>
        <v>0</v>
      </c>
      <c r="KL116" s="37">
        <f t="shared" si="356"/>
        <v>0</v>
      </c>
      <c r="KM116" s="37">
        <f t="shared" si="356"/>
        <v>0</v>
      </c>
      <c r="KN116" s="37">
        <f t="shared" si="356"/>
        <v>0</v>
      </c>
      <c r="KO116" s="37">
        <f t="shared" si="356"/>
        <v>0</v>
      </c>
      <c r="KP116" s="37">
        <f t="shared" si="356"/>
        <v>0</v>
      </c>
      <c r="KQ116" s="37">
        <f t="shared" si="356"/>
        <v>0</v>
      </c>
      <c r="KR116" s="37">
        <f t="shared" si="356"/>
        <v>0</v>
      </c>
      <c r="KS116" s="37">
        <f t="shared" si="356"/>
        <v>0</v>
      </c>
      <c r="KT116" s="37">
        <f t="shared" si="356"/>
        <v>0</v>
      </c>
      <c r="KU116" s="37">
        <f t="shared" si="356"/>
        <v>0</v>
      </c>
      <c r="KV116" s="37">
        <f t="shared" si="356"/>
        <v>0</v>
      </c>
      <c r="KW116" s="37">
        <f t="shared" si="356"/>
        <v>0</v>
      </c>
      <c r="KX116" s="37">
        <f t="shared" si="356"/>
        <v>0</v>
      </c>
      <c r="KY116" s="37">
        <f t="shared" si="356"/>
        <v>0</v>
      </c>
      <c r="KZ116" s="37">
        <f t="shared" si="356"/>
        <v>0</v>
      </c>
      <c r="LA116" s="37">
        <f t="shared" si="356"/>
        <v>0</v>
      </c>
      <c r="LB116" s="37">
        <f t="shared" si="356"/>
        <v>0</v>
      </c>
      <c r="LC116" s="37">
        <f t="shared" si="356"/>
        <v>0</v>
      </c>
      <c r="LD116" s="37">
        <f t="shared" si="356"/>
        <v>0</v>
      </c>
      <c r="LE116" s="37">
        <f t="shared" si="356"/>
        <v>0</v>
      </c>
      <c r="LF116" s="37">
        <f t="shared" si="356"/>
        <v>0</v>
      </c>
      <c r="LG116" s="37">
        <f t="shared" si="356"/>
        <v>0</v>
      </c>
      <c r="LH116" s="37">
        <f t="shared" si="356"/>
        <v>0</v>
      </c>
      <c r="LI116" s="37">
        <f t="shared" si="356"/>
        <v>0</v>
      </c>
      <c r="LJ116" s="37">
        <f t="shared" si="356"/>
        <v>0</v>
      </c>
      <c r="LK116" s="37">
        <f t="shared" si="356"/>
        <v>0</v>
      </c>
      <c r="LL116" s="37">
        <f t="shared" si="356"/>
        <v>0</v>
      </c>
      <c r="LM116" s="37">
        <f t="shared" si="356"/>
        <v>0</v>
      </c>
      <c r="LN116" s="37">
        <f t="shared" si="356"/>
        <v>0</v>
      </c>
      <c r="LO116" s="37">
        <f t="shared" si="356"/>
        <v>0</v>
      </c>
      <c r="LP116" s="37">
        <f t="shared" si="356"/>
        <v>0</v>
      </c>
      <c r="LQ116" s="37">
        <f t="shared" si="356"/>
        <v>0</v>
      </c>
      <c r="LR116" s="37">
        <f t="shared" si="356"/>
        <v>0</v>
      </c>
      <c r="LS116" s="37">
        <f t="shared" si="356"/>
        <v>0</v>
      </c>
      <c r="LT116" s="37">
        <f t="shared" si="356"/>
        <v>0</v>
      </c>
      <c r="LU116" s="37">
        <f t="shared" si="356"/>
        <v>0</v>
      </c>
      <c r="LV116" s="37">
        <f t="shared" si="356"/>
        <v>0</v>
      </c>
      <c r="LW116" s="37">
        <f t="shared" si="356"/>
        <v>0</v>
      </c>
      <c r="LX116" s="37">
        <f t="shared" si="356"/>
        <v>0</v>
      </c>
      <c r="LY116" s="37">
        <f t="shared" si="356"/>
        <v>0</v>
      </c>
      <c r="LZ116" s="37">
        <f t="shared" si="356"/>
        <v>0</v>
      </c>
      <c r="MA116" s="37">
        <f t="shared" ref="MA116:NT116" si="357">+$I$116-MA$59</f>
        <v>0</v>
      </c>
      <c r="MB116" s="37">
        <f t="shared" si="357"/>
        <v>0</v>
      </c>
      <c r="MC116" s="37">
        <f t="shared" si="357"/>
        <v>0</v>
      </c>
      <c r="MD116" s="37">
        <f t="shared" si="357"/>
        <v>0</v>
      </c>
      <c r="ME116" s="37">
        <f t="shared" si="357"/>
        <v>0</v>
      </c>
      <c r="MF116" s="37">
        <f t="shared" si="357"/>
        <v>0</v>
      </c>
      <c r="MG116" s="37">
        <f t="shared" si="357"/>
        <v>0</v>
      </c>
      <c r="MH116" s="37">
        <f t="shared" si="357"/>
        <v>0</v>
      </c>
      <c r="MI116" s="37">
        <f t="shared" si="357"/>
        <v>0</v>
      </c>
      <c r="MJ116" s="37">
        <f t="shared" si="357"/>
        <v>0</v>
      </c>
      <c r="MK116" s="37">
        <f t="shared" si="357"/>
        <v>0</v>
      </c>
      <c r="ML116" s="37">
        <f t="shared" si="357"/>
        <v>0</v>
      </c>
      <c r="MM116" s="37">
        <f t="shared" si="357"/>
        <v>0</v>
      </c>
      <c r="MN116" s="37">
        <f t="shared" si="357"/>
        <v>0</v>
      </c>
      <c r="MO116" s="37">
        <f t="shared" si="357"/>
        <v>0</v>
      </c>
      <c r="MP116" s="37">
        <f t="shared" si="357"/>
        <v>0</v>
      </c>
      <c r="MQ116" s="37">
        <f t="shared" si="357"/>
        <v>0</v>
      </c>
      <c r="MR116" s="37">
        <f t="shared" si="357"/>
        <v>0</v>
      </c>
      <c r="MS116" s="37">
        <f t="shared" si="357"/>
        <v>0</v>
      </c>
      <c r="MT116" s="37">
        <f t="shared" si="357"/>
        <v>0</v>
      </c>
      <c r="MU116" s="37">
        <f t="shared" si="357"/>
        <v>0</v>
      </c>
      <c r="MV116" s="37">
        <f t="shared" si="357"/>
        <v>0</v>
      </c>
      <c r="MW116" s="37">
        <f t="shared" si="357"/>
        <v>0</v>
      </c>
      <c r="MX116" s="37">
        <f t="shared" si="357"/>
        <v>0</v>
      </c>
      <c r="MY116" s="37">
        <f t="shared" si="357"/>
        <v>0</v>
      </c>
      <c r="MZ116" s="37">
        <f t="shared" si="357"/>
        <v>0</v>
      </c>
      <c r="NA116" s="37">
        <f t="shared" si="357"/>
        <v>0</v>
      </c>
      <c r="NB116" s="37">
        <f t="shared" si="357"/>
        <v>0</v>
      </c>
      <c r="NC116" s="37">
        <f t="shared" si="357"/>
        <v>0</v>
      </c>
      <c r="ND116" s="37">
        <f t="shared" si="357"/>
        <v>0</v>
      </c>
      <c r="NE116" s="37">
        <f t="shared" si="357"/>
        <v>0</v>
      </c>
      <c r="NF116" s="37">
        <f t="shared" si="357"/>
        <v>0</v>
      </c>
      <c r="NG116" s="37">
        <f t="shared" si="357"/>
        <v>0</v>
      </c>
      <c r="NH116" s="37">
        <f t="shared" si="357"/>
        <v>0</v>
      </c>
      <c r="NI116" s="37">
        <f t="shared" si="357"/>
        <v>0</v>
      </c>
      <c r="NJ116" s="37">
        <f t="shared" si="357"/>
        <v>0</v>
      </c>
      <c r="NK116" s="37">
        <f t="shared" si="357"/>
        <v>0</v>
      </c>
      <c r="NL116" s="37">
        <f t="shared" si="357"/>
        <v>0</v>
      </c>
      <c r="NM116" s="37">
        <f t="shared" si="357"/>
        <v>0</v>
      </c>
      <c r="NN116" s="37">
        <f t="shared" si="357"/>
        <v>0</v>
      </c>
      <c r="NO116" s="37">
        <f t="shared" si="357"/>
        <v>0</v>
      </c>
      <c r="NP116" s="37">
        <f t="shared" si="357"/>
        <v>0</v>
      </c>
      <c r="NQ116" s="37">
        <f t="shared" si="357"/>
        <v>0</v>
      </c>
      <c r="NR116" s="37">
        <f t="shared" si="357"/>
        <v>0</v>
      </c>
      <c r="NS116" s="37">
        <f t="shared" si="357"/>
        <v>0</v>
      </c>
      <c r="NT116" s="38">
        <f t="shared" si="357"/>
        <v>0</v>
      </c>
    </row>
    <row r="117" spans="1:384" x14ac:dyDescent="0.6">
      <c r="A117" s="141" t="s">
        <v>71</v>
      </c>
      <c r="B117" s="301"/>
      <c r="C117" s="322"/>
      <c r="D117" s="300" t="s">
        <v>17</v>
      </c>
      <c r="E117" s="47">
        <v>22</v>
      </c>
      <c r="F117" s="294"/>
      <c r="G117" s="47">
        <v>27</v>
      </c>
      <c r="H117" s="46">
        <v>626</v>
      </c>
      <c r="I117" s="6">
        <f t="shared" si="339"/>
        <v>621</v>
      </c>
      <c r="J117" s="32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4">
        <v>621</v>
      </c>
      <c r="Q117" s="9">
        <v>0</v>
      </c>
      <c r="R117" s="7"/>
      <c r="S117" s="36">
        <f t="shared" ref="S117:CD117" si="358">+$I$117-S$60</f>
        <v>419</v>
      </c>
      <c r="T117" s="37">
        <f t="shared" si="358"/>
        <v>419</v>
      </c>
      <c r="U117" s="37">
        <f t="shared" si="358"/>
        <v>419</v>
      </c>
      <c r="V117" s="37">
        <f t="shared" si="358"/>
        <v>379</v>
      </c>
      <c r="W117" s="37">
        <f t="shared" si="358"/>
        <v>388</v>
      </c>
      <c r="X117" s="37">
        <f t="shared" si="358"/>
        <v>380</v>
      </c>
      <c r="Y117" s="37">
        <f t="shared" si="358"/>
        <v>397</v>
      </c>
      <c r="Z117" s="37">
        <f t="shared" si="358"/>
        <v>397</v>
      </c>
      <c r="AA117" s="37">
        <f t="shared" si="358"/>
        <v>384</v>
      </c>
      <c r="AB117" s="37">
        <f t="shared" si="358"/>
        <v>390</v>
      </c>
      <c r="AC117" s="37">
        <f t="shared" si="358"/>
        <v>391</v>
      </c>
      <c r="AD117" s="37">
        <f t="shared" si="358"/>
        <v>391</v>
      </c>
      <c r="AE117" s="37">
        <f t="shared" si="358"/>
        <v>394</v>
      </c>
      <c r="AF117" s="37">
        <f t="shared" si="358"/>
        <v>401</v>
      </c>
      <c r="AG117" s="37">
        <f t="shared" si="358"/>
        <v>401</v>
      </c>
      <c r="AH117" s="37">
        <f t="shared" si="358"/>
        <v>403</v>
      </c>
      <c r="AI117" s="37">
        <f t="shared" si="358"/>
        <v>403</v>
      </c>
      <c r="AJ117" s="37">
        <f t="shared" si="358"/>
        <v>400</v>
      </c>
      <c r="AK117" s="37">
        <f t="shared" si="358"/>
        <v>383</v>
      </c>
      <c r="AL117" s="37">
        <f t="shared" si="358"/>
        <v>388</v>
      </c>
      <c r="AM117" s="37">
        <f t="shared" si="358"/>
        <v>391</v>
      </c>
      <c r="AN117" s="37">
        <f t="shared" si="358"/>
        <v>391</v>
      </c>
      <c r="AO117" s="37">
        <f t="shared" si="358"/>
        <v>364</v>
      </c>
      <c r="AP117" s="37">
        <f t="shared" si="358"/>
        <v>364</v>
      </c>
      <c r="AQ117" s="37">
        <f t="shared" si="358"/>
        <v>365</v>
      </c>
      <c r="AR117" s="37">
        <f t="shared" si="358"/>
        <v>365</v>
      </c>
      <c r="AS117" s="37">
        <f t="shared" si="358"/>
        <v>331</v>
      </c>
      <c r="AT117" s="37">
        <f t="shared" si="358"/>
        <v>333</v>
      </c>
      <c r="AU117" s="37">
        <f t="shared" si="358"/>
        <v>333</v>
      </c>
      <c r="AV117" s="37">
        <f t="shared" si="358"/>
        <v>343</v>
      </c>
      <c r="AW117" s="37">
        <f t="shared" si="358"/>
        <v>330</v>
      </c>
      <c r="AX117" s="37">
        <f t="shared" si="358"/>
        <v>268</v>
      </c>
      <c r="AY117" s="37">
        <f t="shared" si="358"/>
        <v>216</v>
      </c>
      <c r="AZ117" s="37">
        <f t="shared" si="358"/>
        <v>212</v>
      </c>
      <c r="BA117" s="37">
        <f t="shared" si="358"/>
        <v>221</v>
      </c>
      <c r="BB117" s="37">
        <f t="shared" si="358"/>
        <v>221</v>
      </c>
      <c r="BC117" s="37">
        <f t="shared" si="358"/>
        <v>222</v>
      </c>
      <c r="BD117" s="37">
        <f t="shared" si="358"/>
        <v>224</v>
      </c>
      <c r="BE117" s="37">
        <f t="shared" si="358"/>
        <v>233</v>
      </c>
      <c r="BF117" s="37">
        <f t="shared" si="358"/>
        <v>241</v>
      </c>
      <c r="BG117" s="37">
        <f t="shared" si="358"/>
        <v>254</v>
      </c>
      <c r="BH117" s="37">
        <f t="shared" si="358"/>
        <v>254</v>
      </c>
      <c r="BI117" s="37">
        <f t="shared" si="358"/>
        <v>254</v>
      </c>
      <c r="BJ117" s="37">
        <f t="shared" si="358"/>
        <v>269</v>
      </c>
      <c r="BK117" s="37">
        <f t="shared" si="358"/>
        <v>288</v>
      </c>
      <c r="BL117" s="37">
        <f t="shared" si="358"/>
        <v>292</v>
      </c>
      <c r="BM117" s="37">
        <f t="shared" si="358"/>
        <v>310</v>
      </c>
      <c r="BN117" s="37">
        <f t="shared" si="358"/>
        <v>319</v>
      </c>
      <c r="BO117" s="37">
        <f t="shared" si="358"/>
        <v>322</v>
      </c>
      <c r="BP117" s="37">
        <f t="shared" si="358"/>
        <v>322</v>
      </c>
      <c r="BQ117" s="37">
        <f t="shared" si="358"/>
        <v>322</v>
      </c>
      <c r="BR117" s="37">
        <f t="shared" si="358"/>
        <v>326</v>
      </c>
      <c r="BS117" s="37">
        <f t="shared" si="358"/>
        <v>330</v>
      </c>
      <c r="BT117" s="37">
        <f t="shared" si="358"/>
        <v>332</v>
      </c>
      <c r="BU117" s="37">
        <f t="shared" si="358"/>
        <v>345</v>
      </c>
      <c r="BV117" s="37">
        <f t="shared" si="358"/>
        <v>349</v>
      </c>
      <c r="BW117" s="37">
        <f t="shared" si="358"/>
        <v>349</v>
      </c>
      <c r="BX117" s="37">
        <f t="shared" si="358"/>
        <v>358</v>
      </c>
      <c r="BY117" s="37">
        <f t="shared" si="358"/>
        <v>358</v>
      </c>
      <c r="BZ117" s="37">
        <f t="shared" si="358"/>
        <v>355</v>
      </c>
      <c r="CA117" s="37">
        <f t="shared" si="358"/>
        <v>355</v>
      </c>
      <c r="CB117" s="37">
        <f t="shared" si="358"/>
        <v>359</v>
      </c>
      <c r="CC117" s="37">
        <f t="shared" si="358"/>
        <v>368</v>
      </c>
      <c r="CD117" s="37">
        <f t="shared" si="358"/>
        <v>368</v>
      </c>
      <c r="CE117" s="37">
        <f t="shared" ref="CE117:EP117" si="359">+$I$117-CE$60</f>
        <v>350</v>
      </c>
      <c r="CF117" s="37">
        <f t="shared" si="359"/>
        <v>351</v>
      </c>
      <c r="CG117" s="37">
        <f t="shared" si="359"/>
        <v>360</v>
      </c>
      <c r="CH117" s="37">
        <f t="shared" si="359"/>
        <v>369</v>
      </c>
      <c r="CI117" s="37">
        <f t="shared" si="359"/>
        <v>356</v>
      </c>
      <c r="CJ117" s="37">
        <f t="shared" si="359"/>
        <v>361</v>
      </c>
      <c r="CK117" s="37">
        <f t="shared" si="359"/>
        <v>361</v>
      </c>
      <c r="CL117" s="37">
        <f t="shared" si="359"/>
        <v>340</v>
      </c>
      <c r="CM117" s="37">
        <f t="shared" si="359"/>
        <v>353</v>
      </c>
      <c r="CN117" s="37">
        <f t="shared" si="359"/>
        <v>321</v>
      </c>
      <c r="CO117" s="37">
        <f t="shared" si="359"/>
        <v>337</v>
      </c>
      <c r="CP117" s="37">
        <f t="shared" si="359"/>
        <v>334</v>
      </c>
      <c r="CQ117" s="37">
        <f t="shared" si="359"/>
        <v>349</v>
      </c>
      <c r="CR117" s="37">
        <f t="shared" si="359"/>
        <v>349</v>
      </c>
      <c r="CS117" s="37">
        <f t="shared" si="359"/>
        <v>376</v>
      </c>
      <c r="CT117" s="37">
        <f t="shared" si="359"/>
        <v>377</v>
      </c>
      <c r="CU117" s="37">
        <f t="shared" si="359"/>
        <v>379</v>
      </c>
      <c r="CV117" s="37">
        <f t="shared" si="359"/>
        <v>354</v>
      </c>
      <c r="CW117" s="37">
        <f t="shared" si="359"/>
        <v>355</v>
      </c>
      <c r="CX117" s="37">
        <f t="shared" si="359"/>
        <v>359</v>
      </c>
      <c r="CY117" s="37">
        <f t="shared" si="359"/>
        <v>359</v>
      </c>
      <c r="CZ117" s="37">
        <f t="shared" si="359"/>
        <v>361</v>
      </c>
      <c r="DA117" s="37">
        <f t="shared" si="359"/>
        <v>365</v>
      </c>
      <c r="DB117" s="37">
        <f t="shared" si="359"/>
        <v>344</v>
      </c>
      <c r="DC117" s="37">
        <f t="shared" si="359"/>
        <v>341</v>
      </c>
      <c r="DD117" s="37">
        <f t="shared" si="359"/>
        <v>348</v>
      </c>
      <c r="DE117" s="37">
        <f t="shared" si="359"/>
        <v>355</v>
      </c>
      <c r="DF117" s="37">
        <f t="shared" si="359"/>
        <v>355</v>
      </c>
      <c r="DG117" s="37">
        <f t="shared" si="359"/>
        <v>365</v>
      </c>
      <c r="DH117" s="37">
        <f t="shared" si="359"/>
        <v>358</v>
      </c>
      <c r="DI117" s="37">
        <f t="shared" si="359"/>
        <v>361</v>
      </c>
      <c r="DJ117" s="37">
        <f t="shared" si="359"/>
        <v>350</v>
      </c>
      <c r="DK117" s="37">
        <f t="shared" si="359"/>
        <v>347</v>
      </c>
      <c r="DL117" s="37">
        <f t="shared" si="359"/>
        <v>358</v>
      </c>
      <c r="DM117" s="37">
        <f t="shared" si="359"/>
        <v>358</v>
      </c>
      <c r="DN117" s="37">
        <f t="shared" si="359"/>
        <v>363</v>
      </c>
      <c r="DO117" s="37">
        <f t="shared" si="359"/>
        <v>367</v>
      </c>
      <c r="DP117" s="37">
        <f t="shared" si="359"/>
        <v>383</v>
      </c>
      <c r="DQ117" s="37">
        <f t="shared" si="359"/>
        <v>384</v>
      </c>
      <c r="DR117" s="37">
        <f t="shared" si="359"/>
        <v>393</v>
      </c>
      <c r="DS117" s="37">
        <f t="shared" si="359"/>
        <v>404</v>
      </c>
      <c r="DT117" s="37">
        <f t="shared" si="359"/>
        <v>404</v>
      </c>
      <c r="DU117" s="37">
        <f t="shared" si="359"/>
        <v>397</v>
      </c>
      <c r="DV117" s="37">
        <f t="shared" si="359"/>
        <v>399</v>
      </c>
      <c r="DW117" s="37">
        <f t="shared" si="359"/>
        <v>374</v>
      </c>
      <c r="DX117" s="37">
        <f t="shared" si="359"/>
        <v>375</v>
      </c>
      <c r="DY117" s="37">
        <f t="shared" si="359"/>
        <v>381</v>
      </c>
      <c r="DZ117" s="37">
        <f t="shared" si="359"/>
        <v>396</v>
      </c>
      <c r="EA117" s="37">
        <f t="shared" si="359"/>
        <v>396</v>
      </c>
      <c r="EB117" s="37">
        <f t="shared" si="359"/>
        <v>403</v>
      </c>
      <c r="EC117" s="37">
        <f t="shared" si="359"/>
        <v>393</v>
      </c>
      <c r="ED117" s="37">
        <f t="shared" si="359"/>
        <v>401</v>
      </c>
      <c r="EE117" s="37">
        <f t="shared" si="359"/>
        <v>315</v>
      </c>
      <c r="EF117" s="37">
        <f t="shared" si="359"/>
        <v>272</v>
      </c>
      <c r="EG117" s="37">
        <f t="shared" si="359"/>
        <v>302</v>
      </c>
      <c r="EH117" s="37">
        <f t="shared" si="359"/>
        <v>302</v>
      </c>
      <c r="EI117" s="37">
        <f t="shared" si="359"/>
        <v>304</v>
      </c>
      <c r="EJ117" s="37">
        <f t="shared" si="359"/>
        <v>307</v>
      </c>
      <c r="EK117" s="37">
        <f t="shared" si="359"/>
        <v>322</v>
      </c>
      <c r="EL117" s="37">
        <f t="shared" si="359"/>
        <v>314</v>
      </c>
      <c r="EM117" s="37">
        <f t="shared" si="359"/>
        <v>311</v>
      </c>
      <c r="EN117" s="37">
        <f t="shared" si="359"/>
        <v>328</v>
      </c>
      <c r="EO117" s="37">
        <f t="shared" si="359"/>
        <v>328</v>
      </c>
      <c r="EP117" s="37">
        <f t="shared" si="359"/>
        <v>353</v>
      </c>
      <c r="EQ117" s="37">
        <f t="shared" ref="EQ117:HB117" si="360">+$I$117-EQ$60</f>
        <v>355</v>
      </c>
      <c r="ER117" s="37">
        <f t="shared" si="360"/>
        <v>358</v>
      </c>
      <c r="ES117" s="37">
        <f t="shared" si="360"/>
        <v>340</v>
      </c>
      <c r="ET117" s="37">
        <f t="shared" si="360"/>
        <v>349</v>
      </c>
      <c r="EU117" s="37">
        <f t="shared" si="360"/>
        <v>356</v>
      </c>
      <c r="EV117" s="37">
        <f t="shared" si="360"/>
        <v>356</v>
      </c>
      <c r="EW117" s="37">
        <f t="shared" si="360"/>
        <v>371</v>
      </c>
      <c r="EX117" s="37">
        <f t="shared" si="360"/>
        <v>359</v>
      </c>
      <c r="EY117" s="37">
        <f t="shared" si="360"/>
        <v>367</v>
      </c>
      <c r="EZ117" s="37">
        <f t="shared" si="360"/>
        <v>381</v>
      </c>
      <c r="FA117" s="37">
        <f t="shared" si="360"/>
        <v>353</v>
      </c>
      <c r="FB117" s="37">
        <f t="shared" si="360"/>
        <v>368</v>
      </c>
      <c r="FC117" s="37">
        <f t="shared" si="360"/>
        <v>368</v>
      </c>
      <c r="FD117" s="37">
        <f t="shared" si="360"/>
        <v>397</v>
      </c>
      <c r="FE117" s="37">
        <f t="shared" si="360"/>
        <v>314</v>
      </c>
      <c r="FF117" s="37">
        <f t="shared" si="360"/>
        <v>329</v>
      </c>
      <c r="FG117" s="37">
        <f t="shared" si="360"/>
        <v>222</v>
      </c>
      <c r="FH117" s="37">
        <f t="shared" si="360"/>
        <v>235</v>
      </c>
      <c r="FI117" s="37">
        <f t="shared" si="360"/>
        <v>261</v>
      </c>
      <c r="FJ117" s="37">
        <f t="shared" si="360"/>
        <v>261</v>
      </c>
      <c r="FK117" s="37">
        <f t="shared" si="360"/>
        <v>276</v>
      </c>
      <c r="FL117" s="37">
        <f t="shared" si="360"/>
        <v>273</v>
      </c>
      <c r="FM117" s="37">
        <f t="shared" si="360"/>
        <v>267</v>
      </c>
      <c r="FN117" s="37">
        <f t="shared" si="360"/>
        <v>242</v>
      </c>
      <c r="FO117" s="37">
        <f t="shared" si="360"/>
        <v>310</v>
      </c>
      <c r="FP117" s="37">
        <f t="shared" si="360"/>
        <v>375</v>
      </c>
      <c r="FQ117" s="37">
        <f t="shared" si="360"/>
        <v>375</v>
      </c>
      <c r="FR117" s="37">
        <f t="shared" si="360"/>
        <v>414</v>
      </c>
      <c r="FS117" s="37">
        <f t="shared" si="360"/>
        <v>432</v>
      </c>
      <c r="FT117" s="37">
        <f t="shared" si="360"/>
        <v>437</v>
      </c>
      <c r="FU117" s="37">
        <f t="shared" si="360"/>
        <v>440</v>
      </c>
      <c r="FV117" s="37">
        <f t="shared" si="360"/>
        <v>461</v>
      </c>
      <c r="FW117" s="37">
        <f t="shared" si="360"/>
        <v>468</v>
      </c>
      <c r="FX117" s="37">
        <f t="shared" si="360"/>
        <v>468</v>
      </c>
      <c r="FY117" s="37">
        <f t="shared" si="360"/>
        <v>474</v>
      </c>
      <c r="FZ117" s="37">
        <f t="shared" si="360"/>
        <v>468</v>
      </c>
      <c r="GA117" s="37">
        <f t="shared" si="360"/>
        <v>465</v>
      </c>
      <c r="GB117" s="37">
        <f t="shared" si="360"/>
        <v>434</v>
      </c>
      <c r="GC117" s="37">
        <f t="shared" si="360"/>
        <v>439</v>
      </c>
      <c r="GD117" s="37">
        <f t="shared" si="360"/>
        <v>450</v>
      </c>
      <c r="GE117" s="37">
        <f t="shared" si="360"/>
        <v>450</v>
      </c>
      <c r="GF117" s="37">
        <f t="shared" si="360"/>
        <v>448</v>
      </c>
      <c r="GG117" s="37">
        <f t="shared" si="360"/>
        <v>421</v>
      </c>
      <c r="GH117" s="37">
        <f t="shared" si="360"/>
        <v>410</v>
      </c>
      <c r="GI117" s="37">
        <f t="shared" si="360"/>
        <v>415</v>
      </c>
      <c r="GJ117" s="37">
        <f t="shared" si="360"/>
        <v>420</v>
      </c>
      <c r="GK117" s="37">
        <f t="shared" si="360"/>
        <v>427</v>
      </c>
      <c r="GL117" s="37">
        <f t="shared" si="360"/>
        <v>427</v>
      </c>
      <c r="GM117" s="37">
        <f t="shared" si="360"/>
        <v>424</v>
      </c>
      <c r="GN117" s="37">
        <f t="shared" si="360"/>
        <v>379</v>
      </c>
      <c r="GO117" s="37">
        <f t="shared" si="360"/>
        <v>380</v>
      </c>
      <c r="GP117" s="37">
        <f t="shared" si="360"/>
        <v>369</v>
      </c>
      <c r="GQ117" s="37">
        <f t="shared" si="360"/>
        <v>372</v>
      </c>
      <c r="GR117" s="37">
        <f t="shared" si="360"/>
        <v>390</v>
      </c>
      <c r="GS117" s="37">
        <f t="shared" si="360"/>
        <v>390</v>
      </c>
      <c r="GT117" s="37">
        <f t="shared" si="360"/>
        <v>376</v>
      </c>
      <c r="GU117" s="37">
        <f t="shared" si="360"/>
        <v>368</v>
      </c>
      <c r="GV117" s="37">
        <f t="shared" si="360"/>
        <v>375</v>
      </c>
      <c r="GW117" s="37">
        <f t="shared" si="360"/>
        <v>376</v>
      </c>
      <c r="GX117" s="37">
        <f t="shared" si="360"/>
        <v>344</v>
      </c>
      <c r="GY117" s="37">
        <f t="shared" si="360"/>
        <v>357</v>
      </c>
      <c r="GZ117" s="37">
        <f t="shared" si="360"/>
        <v>357</v>
      </c>
      <c r="HA117" s="37">
        <f t="shared" si="360"/>
        <v>374</v>
      </c>
      <c r="HB117" s="37">
        <f t="shared" si="360"/>
        <v>376</v>
      </c>
      <c r="HC117" s="37">
        <f t="shared" ref="HC117:JN117" si="361">+$I$117-HC$60</f>
        <v>357</v>
      </c>
      <c r="HD117" s="37">
        <f t="shared" si="361"/>
        <v>254</v>
      </c>
      <c r="HE117" s="37">
        <f t="shared" si="361"/>
        <v>258</v>
      </c>
      <c r="HF117" s="37">
        <f t="shared" si="361"/>
        <v>268</v>
      </c>
      <c r="HG117" s="37">
        <f t="shared" si="361"/>
        <v>268</v>
      </c>
      <c r="HH117" s="37">
        <f t="shared" si="361"/>
        <v>269</v>
      </c>
      <c r="HI117" s="37">
        <f t="shared" si="361"/>
        <v>257</v>
      </c>
      <c r="HJ117" s="37">
        <f t="shared" si="361"/>
        <v>237</v>
      </c>
      <c r="HK117" s="37">
        <f t="shared" si="361"/>
        <v>228</v>
      </c>
      <c r="HL117" s="37">
        <f t="shared" si="361"/>
        <v>217</v>
      </c>
      <c r="HM117" s="37">
        <f t="shared" si="361"/>
        <v>238</v>
      </c>
      <c r="HN117" s="37">
        <f t="shared" si="361"/>
        <v>238</v>
      </c>
      <c r="HO117" s="37">
        <f t="shared" si="361"/>
        <v>225</v>
      </c>
      <c r="HP117" s="37">
        <f t="shared" si="361"/>
        <v>229</v>
      </c>
      <c r="HQ117" s="37">
        <f t="shared" si="361"/>
        <v>136</v>
      </c>
      <c r="HR117" s="37">
        <f t="shared" si="361"/>
        <v>108</v>
      </c>
      <c r="HS117" s="37">
        <f t="shared" si="361"/>
        <v>116</v>
      </c>
      <c r="HT117" s="37">
        <f t="shared" si="361"/>
        <v>133</v>
      </c>
      <c r="HU117" s="37">
        <f t="shared" si="361"/>
        <v>133</v>
      </c>
      <c r="HV117" s="37">
        <f t="shared" si="361"/>
        <v>138</v>
      </c>
      <c r="HW117" s="37">
        <f t="shared" si="361"/>
        <v>127</v>
      </c>
      <c r="HX117" s="37">
        <f t="shared" si="361"/>
        <v>76</v>
      </c>
      <c r="HY117" s="37">
        <f t="shared" si="361"/>
        <v>72</v>
      </c>
      <c r="HZ117" s="37">
        <f t="shared" si="361"/>
        <v>78</v>
      </c>
      <c r="IA117" s="37">
        <f t="shared" si="361"/>
        <v>90</v>
      </c>
      <c r="IB117" s="37">
        <f t="shared" si="361"/>
        <v>90</v>
      </c>
      <c r="IC117" s="37">
        <f t="shared" si="361"/>
        <v>74</v>
      </c>
      <c r="ID117" s="37">
        <f t="shared" si="361"/>
        <v>66</v>
      </c>
      <c r="IE117" s="37">
        <f t="shared" si="361"/>
        <v>79</v>
      </c>
      <c r="IF117" s="37">
        <f t="shared" si="361"/>
        <v>35</v>
      </c>
      <c r="IG117" s="37">
        <f t="shared" si="361"/>
        <v>50</v>
      </c>
      <c r="IH117" s="37">
        <f t="shared" si="361"/>
        <v>66</v>
      </c>
      <c r="II117" s="37">
        <f t="shared" si="361"/>
        <v>66</v>
      </c>
      <c r="IJ117" s="37">
        <f t="shared" si="361"/>
        <v>65</v>
      </c>
      <c r="IK117" s="37">
        <f t="shared" si="361"/>
        <v>63</v>
      </c>
      <c r="IL117" s="37">
        <f t="shared" si="361"/>
        <v>621</v>
      </c>
      <c r="IM117" s="37">
        <f t="shared" si="361"/>
        <v>621</v>
      </c>
      <c r="IN117" s="37">
        <f t="shared" si="361"/>
        <v>621</v>
      </c>
      <c r="IO117" s="37">
        <f t="shared" si="361"/>
        <v>621</v>
      </c>
      <c r="IP117" s="37">
        <f t="shared" si="361"/>
        <v>621</v>
      </c>
      <c r="IQ117" s="37">
        <f t="shared" si="361"/>
        <v>621</v>
      </c>
      <c r="IR117" s="37">
        <f t="shared" si="361"/>
        <v>621</v>
      </c>
      <c r="IS117" s="37">
        <f t="shared" si="361"/>
        <v>621</v>
      </c>
      <c r="IT117" s="37">
        <f t="shared" si="361"/>
        <v>621</v>
      </c>
      <c r="IU117" s="37">
        <f t="shared" si="361"/>
        <v>621</v>
      </c>
      <c r="IV117" s="37">
        <f t="shared" si="361"/>
        <v>621</v>
      </c>
      <c r="IW117" s="37">
        <f t="shared" si="361"/>
        <v>621</v>
      </c>
      <c r="IX117" s="37">
        <f t="shared" si="361"/>
        <v>621</v>
      </c>
      <c r="IY117" s="37">
        <f t="shared" si="361"/>
        <v>621</v>
      </c>
      <c r="IZ117" s="37">
        <f t="shared" si="361"/>
        <v>621</v>
      </c>
      <c r="JA117" s="37">
        <f t="shared" si="361"/>
        <v>621</v>
      </c>
      <c r="JB117" s="37">
        <f t="shared" si="361"/>
        <v>621</v>
      </c>
      <c r="JC117" s="37">
        <f t="shared" si="361"/>
        <v>621</v>
      </c>
      <c r="JD117" s="37">
        <f t="shared" si="361"/>
        <v>621</v>
      </c>
      <c r="JE117" s="37">
        <f t="shared" si="361"/>
        <v>621</v>
      </c>
      <c r="JF117" s="37">
        <f t="shared" si="361"/>
        <v>621</v>
      </c>
      <c r="JG117" s="37">
        <f t="shared" si="361"/>
        <v>621</v>
      </c>
      <c r="JH117" s="37">
        <f t="shared" si="361"/>
        <v>621</v>
      </c>
      <c r="JI117" s="37">
        <f t="shared" si="361"/>
        <v>621</v>
      </c>
      <c r="JJ117" s="37">
        <f t="shared" si="361"/>
        <v>621</v>
      </c>
      <c r="JK117" s="37">
        <f t="shared" si="361"/>
        <v>621</v>
      </c>
      <c r="JL117" s="37">
        <f t="shared" si="361"/>
        <v>621</v>
      </c>
      <c r="JM117" s="37">
        <f t="shared" si="361"/>
        <v>621</v>
      </c>
      <c r="JN117" s="37">
        <f t="shared" si="361"/>
        <v>621</v>
      </c>
      <c r="JO117" s="37">
        <f t="shared" ref="JO117:LZ117" si="362">+$I$117-JO$60</f>
        <v>621</v>
      </c>
      <c r="JP117" s="37">
        <f t="shared" si="362"/>
        <v>621</v>
      </c>
      <c r="JQ117" s="37">
        <f t="shared" si="362"/>
        <v>621</v>
      </c>
      <c r="JR117" s="37">
        <f t="shared" si="362"/>
        <v>621</v>
      </c>
      <c r="JS117" s="37">
        <f t="shared" si="362"/>
        <v>621</v>
      </c>
      <c r="JT117" s="37">
        <f t="shared" si="362"/>
        <v>621</v>
      </c>
      <c r="JU117" s="37">
        <f t="shared" si="362"/>
        <v>621</v>
      </c>
      <c r="JV117" s="37">
        <f t="shared" si="362"/>
        <v>621</v>
      </c>
      <c r="JW117" s="37">
        <f t="shared" si="362"/>
        <v>621</v>
      </c>
      <c r="JX117" s="37">
        <f t="shared" si="362"/>
        <v>621</v>
      </c>
      <c r="JY117" s="37">
        <f t="shared" si="362"/>
        <v>621</v>
      </c>
      <c r="JZ117" s="37">
        <f t="shared" si="362"/>
        <v>621</v>
      </c>
      <c r="KA117" s="37">
        <f t="shared" si="362"/>
        <v>621</v>
      </c>
      <c r="KB117" s="37">
        <f t="shared" si="362"/>
        <v>621</v>
      </c>
      <c r="KC117" s="37">
        <f t="shared" si="362"/>
        <v>621</v>
      </c>
      <c r="KD117" s="37">
        <f t="shared" si="362"/>
        <v>621</v>
      </c>
      <c r="KE117" s="37">
        <f t="shared" si="362"/>
        <v>621</v>
      </c>
      <c r="KF117" s="37">
        <f t="shared" si="362"/>
        <v>621</v>
      </c>
      <c r="KG117" s="37">
        <f t="shared" si="362"/>
        <v>621</v>
      </c>
      <c r="KH117" s="37">
        <f t="shared" si="362"/>
        <v>621</v>
      </c>
      <c r="KI117" s="37">
        <f t="shared" si="362"/>
        <v>621</v>
      </c>
      <c r="KJ117" s="37">
        <f t="shared" si="362"/>
        <v>621</v>
      </c>
      <c r="KK117" s="37">
        <f t="shared" si="362"/>
        <v>621</v>
      </c>
      <c r="KL117" s="37">
        <f t="shared" si="362"/>
        <v>621</v>
      </c>
      <c r="KM117" s="37">
        <f t="shared" si="362"/>
        <v>621</v>
      </c>
      <c r="KN117" s="37">
        <f t="shared" si="362"/>
        <v>621</v>
      </c>
      <c r="KO117" s="37">
        <f t="shared" si="362"/>
        <v>621</v>
      </c>
      <c r="KP117" s="37">
        <f t="shared" si="362"/>
        <v>621</v>
      </c>
      <c r="KQ117" s="37">
        <f t="shared" si="362"/>
        <v>621</v>
      </c>
      <c r="KR117" s="37">
        <f t="shared" si="362"/>
        <v>621</v>
      </c>
      <c r="KS117" s="37">
        <f t="shared" si="362"/>
        <v>621</v>
      </c>
      <c r="KT117" s="37">
        <f t="shared" si="362"/>
        <v>621</v>
      </c>
      <c r="KU117" s="37">
        <f t="shared" si="362"/>
        <v>621</v>
      </c>
      <c r="KV117" s="37">
        <f t="shared" si="362"/>
        <v>621</v>
      </c>
      <c r="KW117" s="37">
        <f t="shared" si="362"/>
        <v>621</v>
      </c>
      <c r="KX117" s="37">
        <f t="shared" si="362"/>
        <v>621</v>
      </c>
      <c r="KY117" s="37">
        <f t="shared" si="362"/>
        <v>621</v>
      </c>
      <c r="KZ117" s="37">
        <f t="shared" si="362"/>
        <v>621</v>
      </c>
      <c r="LA117" s="37">
        <f t="shared" si="362"/>
        <v>621</v>
      </c>
      <c r="LB117" s="37">
        <f t="shared" si="362"/>
        <v>621</v>
      </c>
      <c r="LC117" s="37">
        <f t="shared" si="362"/>
        <v>621</v>
      </c>
      <c r="LD117" s="37">
        <f t="shared" si="362"/>
        <v>621</v>
      </c>
      <c r="LE117" s="37">
        <f t="shared" si="362"/>
        <v>621</v>
      </c>
      <c r="LF117" s="37">
        <f t="shared" si="362"/>
        <v>621</v>
      </c>
      <c r="LG117" s="37">
        <f t="shared" si="362"/>
        <v>621</v>
      </c>
      <c r="LH117" s="37">
        <f t="shared" si="362"/>
        <v>621</v>
      </c>
      <c r="LI117" s="37">
        <f t="shared" si="362"/>
        <v>621</v>
      </c>
      <c r="LJ117" s="37">
        <f t="shared" si="362"/>
        <v>621</v>
      </c>
      <c r="LK117" s="37">
        <f t="shared" si="362"/>
        <v>621</v>
      </c>
      <c r="LL117" s="37">
        <f t="shared" si="362"/>
        <v>621</v>
      </c>
      <c r="LM117" s="37">
        <f t="shared" si="362"/>
        <v>621</v>
      </c>
      <c r="LN117" s="37">
        <f t="shared" si="362"/>
        <v>621</v>
      </c>
      <c r="LO117" s="37">
        <f t="shared" si="362"/>
        <v>621</v>
      </c>
      <c r="LP117" s="37">
        <f t="shared" si="362"/>
        <v>621</v>
      </c>
      <c r="LQ117" s="37">
        <f t="shared" si="362"/>
        <v>621</v>
      </c>
      <c r="LR117" s="37">
        <f t="shared" si="362"/>
        <v>621</v>
      </c>
      <c r="LS117" s="37">
        <f t="shared" si="362"/>
        <v>621</v>
      </c>
      <c r="LT117" s="37">
        <f t="shared" si="362"/>
        <v>621</v>
      </c>
      <c r="LU117" s="37">
        <f t="shared" si="362"/>
        <v>621</v>
      </c>
      <c r="LV117" s="37">
        <f t="shared" si="362"/>
        <v>621</v>
      </c>
      <c r="LW117" s="37">
        <f t="shared" si="362"/>
        <v>621</v>
      </c>
      <c r="LX117" s="37">
        <f t="shared" si="362"/>
        <v>621</v>
      </c>
      <c r="LY117" s="37">
        <f t="shared" si="362"/>
        <v>621</v>
      </c>
      <c r="LZ117" s="37">
        <f t="shared" si="362"/>
        <v>621</v>
      </c>
      <c r="MA117" s="37">
        <f t="shared" ref="MA117:NT117" si="363">+$I$117-MA$60</f>
        <v>621</v>
      </c>
      <c r="MB117" s="37">
        <f t="shared" si="363"/>
        <v>621</v>
      </c>
      <c r="MC117" s="37">
        <f t="shared" si="363"/>
        <v>621</v>
      </c>
      <c r="MD117" s="37">
        <f t="shared" si="363"/>
        <v>621</v>
      </c>
      <c r="ME117" s="37">
        <f t="shared" si="363"/>
        <v>621</v>
      </c>
      <c r="MF117" s="37">
        <f t="shared" si="363"/>
        <v>621</v>
      </c>
      <c r="MG117" s="37">
        <f t="shared" si="363"/>
        <v>621</v>
      </c>
      <c r="MH117" s="37">
        <f t="shared" si="363"/>
        <v>621</v>
      </c>
      <c r="MI117" s="37">
        <f t="shared" si="363"/>
        <v>621</v>
      </c>
      <c r="MJ117" s="37">
        <f t="shared" si="363"/>
        <v>621</v>
      </c>
      <c r="MK117" s="37">
        <f t="shared" si="363"/>
        <v>621</v>
      </c>
      <c r="ML117" s="37">
        <f t="shared" si="363"/>
        <v>621</v>
      </c>
      <c r="MM117" s="37">
        <f t="shared" si="363"/>
        <v>621</v>
      </c>
      <c r="MN117" s="37">
        <f t="shared" si="363"/>
        <v>621</v>
      </c>
      <c r="MO117" s="37">
        <f t="shared" si="363"/>
        <v>621</v>
      </c>
      <c r="MP117" s="37">
        <f t="shared" si="363"/>
        <v>621</v>
      </c>
      <c r="MQ117" s="37">
        <f t="shared" si="363"/>
        <v>621</v>
      </c>
      <c r="MR117" s="37">
        <f t="shared" si="363"/>
        <v>621</v>
      </c>
      <c r="MS117" s="37">
        <f t="shared" si="363"/>
        <v>621</v>
      </c>
      <c r="MT117" s="37">
        <f t="shared" si="363"/>
        <v>621</v>
      </c>
      <c r="MU117" s="37">
        <f t="shared" si="363"/>
        <v>621</v>
      </c>
      <c r="MV117" s="37">
        <f t="shared" si="363"/>
        <v>621</v>
      </c>
      <c r="MW117" s="37">
        <f t="shared" si="363"/>
        <v>621</v>
      </c>
      <c r="MX117" s="37">
        <f t="shared" si="363"/>
        <v>621</v>
      </c>
      <c r="MY117" s="37">
        <f t="shared" si="363"/>
        <v>621</v>
      </c>
      <c r="MZ117" s="37">
        <f t="shared" si="363"/>
        <v>621</v>
      </c>
      <c r="NA117" s="37">
        <f t="shared" si="363"/>
        <v>621</v>
      </c>
      <c r="NB117" s="37">
        <f t="shared" si="363"/>
        <v>621</v>
      </c>
      <c r="NC117" s="37">
        <f t="shared" si="363"/>
        <v>621</v>
      </c>
      <c r="ND117" s="37">
        <f t="shared" si="363"/>
        <v>621</v>
      </c>
      <c r="NE117" s="37">
        <f t="shared" si="363"/>
        <v>621</v>
      </c>
      <c r="NF117" s="37">
        <f t="shared" si="363"/>
        <v>621</v>
      </c>
      <c r="NG117" s="37">
        <f t="shared" si="363"/>
        <v>621</v>
      </c>
      <c r="NH117" s="37">
        <f t="shared" si="363"/>
        <v>621</v>
      </c>
      <c r="NI117" s="37">
        <f t="shared" si="363"/>
        <v>621</v>
      </c>
      <c r="NJ117" s="37">
        <f t="shared" si="363"/>
        <v>621</v>
      </c>
      <c r="NK117" s="37">
        <f t="shared" si="363"/>
        <v>621</v>
      </c>
      <c r="NL117" s="37">
        <f t="shared" si="363"/>
        <v>621</v>
      </c>
      <c r="NM117" s="37">
        <f t="shared" si="363"/>
        <v>621</v>
      </c>
      <c r="NN117" s="37">
        <f t="shared" si="363"/>
        <v>621</v>
      </c>
      <c r="NO117" s="37">
        <f t="shared" si="363"/>
        <v>621</v>
      </c>
      <c r="NP117" s="37">
        <f t="shared" si="363"/>
        <v>621</v>
      </c>
      <c r="NQ117" s="37">
        <f t="shared" si="363"/>
        <v>621</v>
      </c>
      <c r="NR117" s="37">
        <f t="shared" si="363"/>
        <v>621</v>
      </c>
      <c r="NS117" s="37">
        <f t="shared" si="363"/>
        <v>621</v>
      </c>
      <c r="NT117" s="38">
        <f t="shared" si="363"/>
        <v>621</v>
      </c>
    </row>
    <row r="118" spans="1:384" x14ac:dyDescent="0.6">
      <c r="A118" s="141" t="s">
        <v>71</v>
      </c>
      <c r="B118" s="301"/>
      <c r="C118" s="322"/>
      <c r="D118" s="299"/>
      <c r="E118" s="47">
        <v>28</v>
      </c>
      <c r="F118" s="294"/>
      <c r="G118" s="47" t="s">
        <v>53</v>
      </c>
      <c r="H118" s="46">
        <v>626</v>
      </c>
      <c r="I118" s="6">
        <f t="shared" si="339"/>
        <v>585</v>
      </c>
      <c r="J118" s="32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4">
        <v>585</v>
      </c>
      <c r="Q118" s="9">
        <v>0</v>
      </c>
      <c r="R118" s="7"/>
      <c r="S118" s="36">
        <f t="shared" ref="S118:CD118" si="364">+$I$118-S$61</f>
        <v>499</v>
      </c>
      <c r="T118" s="37">
        <f t="shared" si="364"/>
        <v>499</v>
      </c>
      <c r="U118" s="37">
        <f t="shared" si="364"/>
        <v>501</v>
      </c>
      <c r="V118" s="37">
        <f t="shared" si="364"/>
        <v>500</v>
      </c>
      <c r="W118" s="37">
        <f t="shared" si="364"/>
        <v>500</v>
      </c>
      <c r="X118" s="37">
        <f t="shared" si="364"/>
        <v>500</v>
      </c>
      <c r="Y118" s="37">
        <f t="shared" si="364"/>
        <v>507</v>
      </c>
      <c r="Z118" s="37">
        <f t="shared" si="364"/>
        <v>507</v>
      </c>
      <c r="AA118" s="37">
        <f t="shared" si="364"/>
        <v>507</v>
      </c>
      <c r="AB118" s="37">
        <f t="shared" si="364"/>
        <v>503</v>
      </c>
      <c r="AC118" s="37">
        <f t="shared" si="364"/>
        <v>503</v>
      </c>
      <c r="AD118" s="37">
        <f t="shared" si="364"/>
        <v>503</v>
      </c>
      <c r="AE118" s="37">
        <f t="shared" si="364"/>
        <v>502</v>
      </c>
      <c r="AF118" s="37">
        <f t="shared" si="364"/>
        <v>505</v>
      </c>
      <c r="AG118" s="37">
        <f t="shared" si="364"/>
        <v>505</v>
      </c>
      <c r="AH118" s="37">
        <f t="shared" si="364"/>
        <v>506</v>
      </c>
      <c r="AI118" s="37">
        <f t="shared" si="364"/>
        <v>505</v>
      </c>
      <c r="AJ118" s="37">
        <f t="shared" si="364"/>
        <v>501</v>
      </c>
      <c r="AK118" s="37">
        <f t="shared" si="364"/>
        <v>497</v>
      </c>
      <c r="AL118" s="37">
        <f t="shared" si="364"/>
        <v>496</v>
      </c>
      <c r="AM118" s="37">
        <f t="shared" si="364"/>
        <v>497</v>
      </c>
      <c r="AN118" s="37">
        <f t="shared" si="364"/>
        <v>497</v>
      </c>
      <c r="AO118" s="37">
        <f t="shared" si="364"/>
        <v>496</v>
      </c>
      <c r="AP118" s="37">
        <f t="shared" si="364"/>
        <v>496</v>
      </c>
      <c r="AQ118" s="37">
        <f t="shared" si="364"/>
        <v>497</v>
      </c>
      <c r="AR118" s="37">
        <f t="shared" si="364"/>
        <v>497</v>
      </c>
      <c r="AS118" s="37">
        <f t="shared" si="364"/>
        <v>477</v>
      </c>
      <c r="AT118" s="37">
        <f t="shared" si="364"/>
        <v>482</v>
      </c>
      <c r="AU118" s="37">
        <f t="shared" si="364"/>
        <v>482</v>
      </c>
      <c r="AV118" s="37">
        <f t="shared" si="364"/>
        <v>482</v>
      </c>
      <c r="AW118" s="37">
        <f t="shared" si="364"/>
        <v>482</v>
      </c>
      <c r="AX118" s="37">
        <f t="shared" si="364"/>
        <v>475</v>
      </c>
      <c r="AY118" s="37">
        <f t="shared" si="364"/>
        <v>458</v>
      </c>
      <c r="AZ118" s="37">
        <f t="shared" si="364"/>
        <v>432</v>
      </c>
      <c r="BA118" s="37">
        <f t="shared" si="364"/>
        <v>439</v>
      </c>
      <c r="BB118" s="37">
        <f t="shared" si="364"/>
        <v>439</v>
      </c>
      <c r="BC118" s="37">
        <f t="shared" si="364"/>
        <v>440</v>
      </c>
      <c r="BD118" s="37">
        <f t="shared" si="364"/>
        <v>438</v>
      </c>
      <c r="BE118" s="37">
        <f t="shared" si="364"/>
        <v>441</v>
      </c>
      <c r="BF118" s="37">
        <f t="shared" si="364"/>
        <v>445</v>
      </c>
      <c r="BG118" s="37">
        <f t="shared" si="364"/>
        <v>452</v>
      </c>
      <c r="BH118" s="37">
        <f t="shared" si="364"/>
        <v>452</v>
      </c>
      <c r="BI118" s="37">
        <f t="shared" si="364"/>
        <v>452</v>
      </c>
      <c r="BJ118" s="37">
        <f t="shared" si="364"/>
        <v>455</v>
      </c>
      <c r="BK118" s="37">
        <f t="shared" si="364"/>
        <v>457</v>
      </c>
      <c r="BL118" s="37">
        <f t="shared" si="364"/>
        <v>441</v>
      </c>
      <c r="BM118" s="37">
        <f t="shared" si="364"/>
        <v>414</v>
      </c>
      <c r="BN118" s="37">
        <f t="shared" si="364"/>
        <v>372</v>
      </c>
      <c r="BO118" s="37">
        <f t="shared" si="364"/>
        <v>372</v>
      </c>
      <c r="BP118" s="37">
        <f t="shared" si="364"/>
        <v>372</v>
      </c>
      <c r="BQ118" s="37">
        <f t="shared" si="364"/>
        <v>372</v>
      </c>
      <c r="BR118" s="37">
        <f t="shared" si="364"/>
        <v>369</v>
      </c>
      <c r="BS118" s="37">
        <f t="shared" si="364"/>
        <v>370</v>
      </c>
      <c r="BT118" s="37">
        <f t="shared" si="364"/>
        <v>371</v>
      </c>
      <c r="BU118" s="37">
        <f t="shared" si="364"/>
        <v>371</v>
      </c>
      <c r="BV118" s="37">
        <f t="shared" si="364"/>
        <v>375</v>
      </c>
      <c r="BW118" s="37">
        <f t="shared" si="364"/>
        <v>375</v>
      </c>
      <c r="BX118" s="37">
        <f t="shared" si="364"/>
        <v>377</v>
      </c>
      <c r="BY118" s="37">
        <f t="shared" si="364"/>
        <v>378</v>
      </c>
      <c r="BZ118" s="37">
        <f t="shared" si="364"/>
        <v>380</v>
      </c>
      <c r="CA118" s="37">
        <f t="shared" si="364"/>
        <v>380</v>
      </c>
      <c r="CB118" s="37">
        <f t="shared" si="364"/>
        <v>383</v>
      </c>
      <c r="CC118" s="37">
        <f t="shared" si="364"/>
        <v>384</v>
      </c>
      <c r="CD118" s="37">
        <f t="shared" si="364"/>
        <v>384</v>
      </c>
      <c r="CE118" s="37">
        <f t="shared" ref="CE118:EP118" si="365">+$I$118-CE$61</f>
        <v>384</v>
      </c>
      <c r="CF118" s="37">
        <f t="shared" si="365"/>
        <v>387</v>
      </c>
      <c r="CG118" s="37">
        <f t="shared" si="365"/>
        <v>389</v>
      </c>
      <c r="CH118" s="37">
        <f t="shared" si="365"/>
        <v>384</v>
      </c>
      <c r="CI118" s="37">
        <f t="shared" si="365"/>
        <v>354</v>
      </c>
      <c r="CJ118" s="37">
        <f t="shared" si="365"/>
        <v>364</v>
      </c>
      <c r="CK118" s="37">
        <f t="shared" si="365"/>
        <v>364</v>
      </c>
      <c r="CL118" s="37">
        <f t="shared" si="365"/>
        <v>364</v>
      </c>
      <c r="CM118" s="37">
        <f t="shared" si="365"/>
        <v>366</v>
      </c>
      <c r="CN118" s="37">
        <f t="shared" si="365"/>
        <v>369</v>
      </c>
      <c r="CO118" s="37">
        <f t="shared" si="365"/>
        <v>368</v>
      </c>
      <c r="CP118" s="37">
        <f t="shared" si="365"/>
        <v>358</v>
      </c>
      <c r="CQ118" s="37">
        <f t="shared" si="365"/>
        <v>363</v>
      </c>
      <c r="CR118" s="37">
        <f t="shared" si="365"/>
        <v>363</v>
      </c>
      <c r="CS118" s="37">
        <f t="shared" si="365"/>
        <v>366</v>
      </c>
      <c r="CT118" s="37">
        <f t="shared" si="365"/>
        <v>366</v>
      </c>
      <c r="CU118" s="37">
        <f t="shared" si="365"/>
        <v>367</v>
      </c>
      <c r="CV118" s="37">
        <f t="shared" si="365"/>
        <v>367</v>
      </c>
      <c r="CW118" s="37">
        <f t="shared" si="365"/>
        <v>371</v>
      </c>
      <c r="CX118" s="37">
        <f t="shared" si="365"/>
        <v>381</v>
      </c>
      <c r="CY118" s="37">
        <f t="shared" si="365"/>
        <v>381</v>
      </c>
      <c r="CZ118" s="37">
        <f t="shared" si="365"/>
        <v>380</v>
      </c>
      <c r="DA118" s="37">
        <f t="shared" si="365"/>
        <v>384</v>
      </c>
      <c r="DB118" s="37">
        <f t="shared" si="365"/>
        <v>384</v>
      </c>
      <c r="DC118" s="37">
        <f t="shared" si="365"/>
        <v>379</v>
      </c>
      <c r="DD118" s="37">
        <f t="shared" si="365"/>
        <v>382</v>
      </c>
      <c r="DE118" s="37">
        <f t="shared" si="365"/>
        <v>381</v>
      </c>
      <c r="DF118" s="37">
        <f t="shared" si="365"/>
        <v>381</v>
      </c>
      <c r="DG118" s="37">
        <f t="shared" si="365"/>
        <v>378</v>
      </c>
      <c r="DH118" s="37">
        <f t="shared" si="365"/>
        <v>389</v>
      </c>
      <c r="DI118" s="37">
        <f t="shared" si="365"/>
        <v>391</v>
      </c>
      <c r="DJ118" s="37">
        <f t="shared" si="365"/>
        <v>382</v>
      </c>
      <c r="DK118" s="37">
        <f t="shared" si="365"/>
        <v>382</v>
      </c>
      <c r="DL118" s="37">
        <f t="shared" si="365"/>
        <v>389</v>
      </c>
      <c r="DM118" s="37">
        <f t="shared" si="365"/>
        <v>389</v>
      </c>
      <c r="DN118" s="37">
        <f t="shared" si="365"/>
        <v>390</v>
      </c>
      <c r="DO118" s="37">
        <f t="shared" si="365"/>
        <v>390</v>
      </c>
      <c r="DP118" s="37">
        <f t="shared" si="365"/>
        <v>393</v>
      </c>
      <c r="DQ118" s="37">
        <f t="shared" si="365"/>
        <v>391</v>
      </c>
      <c r="DR118" s="37">
        <f t="shared" si="365"/>
        <v>390</v>
      </c>
      <c r="DS118" s="37">
        <f t="shared" si="365"/>
        <v>391</v>
      </c>
      <c r="DT118" s="37">
        <f t="shared" si="365"/>
        <v>391</v>
      </c>
      <c r="DU118" s="37">
        <f t="shared" si="365"/>
        <v>395</v>
      </c>
      <c r="DV118" s="37">
        <f t="shared" si="365"/>
        <v>392</v>
      </c>
      <c r="DW118" s="37">
        <f t="shared" si="365"/>
        <v>396</v>
      </c>
      <c r="DX118" s="37">
        <f t="shared" si="365"/>
        <v>398</v>
      </c>
      <c r="DY118" s="37">
        <f t="shared" si="365"/>
        <v>411</v>
      </c>
      <c r="DZ118" s="37">
        <f t="shared" si="365"/>
        <v>419</v>
      </c>
      <c r="EA118" s="37">
        <f t="shared" si="365"/>
        <v>419</v>
      </c>
      <c r="EB118" s="37">
        <f t="shared" si="365"/>
        <v>431</v>
      </c>
      <c r="EC118" s="37">
        <f t="shared" si="365"/>
        <v>440</v>
      </c>
      <c r="ED118" s="37">
        <f t="shared" si="365"/>
        <v>444</v>
      </c>
      <c r="EE118" s="37">
        <f t="shared" si="365"/>
        <v>444</v>
      </c>
      <c r="EF118" s="37">
        <f t="shared" si="365"/>
        <v>442</v>
      </c>
      <c r="EG118" s="37">
        <f t="shared" si="365"/>
        <v>448</v>
      </c>
      <c r="EH118" s="37">
        <f t="shared" si="365"/>
        <v>448</v>
      </c>
      <c r="EI118" s="37">
        <f t="shared" si="365"/>
        <v>452</v>
      </c>
      <c r="EJ118" s="37">
        <f t="shared" si="365"/>
        <v>453</v>
      </c>
      <c r="EK118" s="37">
        <f t="shared" si="365"/>
        <v>456</v>
      </c>
      <c r="EL118" s="37">
        <f t="shared" si="365"/>
        <v>463</v>
      </c>
      <c r="EM118" s="37">
        <f t="shared" si="365"/>
        <v>451</v>
      </c>
      <c r="EN118" s="37">
        <f t="shared" si="365"/>
        <v>457</v>
      </c>
      <c r="EO118" s="37">
        <f t="shared" si="365"/>
        <v>457</v>
      </c>
      <c r="EP118" s="37">
        <f t="shared" si="365"/>
        <v>463</v>
      </c>
      <c r="EQ118" s="37">
        <f t="shared" ref="EQ118:HB118" si="366">+$I$118-EQ$61</f>
        <v>458</v>
      </c>
      <c r="ER118" s="37">
        <f t="shared" si="366"/>
        <v>461</v>
      </c>
      <c r="ES118" s="37">
        <f t="shared" si="366"/>
        <v>447</v>
      </c>
      <c r="ET118" s="37">
        <f t="shared" si="366"/>
        <v>449</v>
      </c>
      <c r="EU118" s="37">
        <f t="shared" si="366"/>
        <v>453</v>
      </c>
      <c r="EV118" s="37">
        <f t="shared" si="366"/>
        <v>453</v>
      </c>
      <c r="EW118" s="37">
        <f t="shared" si="366"/>
        <v>457</v>
      </c>
      <c r="EX118" s="37">
        <f t="shared" si="366"/>
        <v>459</v>
      </c>
      <c r="EY118" s="37">
        <f t="shared" si="366"/>
        <v>461</v>
      </c>
      <c r="EZ118" s="37">
        <f t="shared" si="366"/>
        <v>469</v>
      </c>
      <c r="FA118" s="37">
        <f t="shared" si="366"/>
        <v>473</v>
      </c>
      <c r="FB118" s="37">
        <f t="shared" si="366"/>
        <v>474</v>
      </c>
      <c r="FC118" s="37">
        <f t="shared" si="366"/>
        <v>474</v>
      </c>
      <c r="FD118" s="37">
        <f t="shared" si="366"/>
        <v>476</v>
      </c>
      <c r="FE118" s="37">
        <f t="shared" si="366"/>
        <v>479</v>
      </c>
      <c r="FF118" s="37">
        <f t="shared" si="366"/>
        <v>482</v>
      </c>
      <c r="FG118" s="37">
        <f t="shared" si="366"/>
        <v>479</v>
      </c>
      <c r="FH118" s="37">
        <f t="shared" si="366"/>
        <v>425</v>
      </c>
      <c r="FI118" s="37">
        <f t="shared" si="366"/>
        <v>429</v>
      </c>
      <c r="FJ118" s="37">
        <f t="shared" si="366"/>
        <v>429</v>
      </c>
      <c r="FK118" s="37">
        <f t="shared" si="366"/>
        <v>412</v>
      </c>
      <c r="FL118" s="37">
        <f t="shared" si="366"/>
        <v>393</v>
      </c>
      <c r="FM118" s="37">
        <f t="shared" si="366"/>
        <v>405</v>
      </c>
      <c r="FN118" s="37">
        <f t="shared" si="366"/>
        <v>407</v>
      </c>
      <c r="FO118" s="37">
        <f t="shared" si="366"/>
        <v>414</v>
      </c>
      <c r="FP118" s="37">
        <f t="shared" si="366"/>
        <v>428</v>
      </c>
      <c r="FQ118" s="37">
        <f t="shared" si="366"/>
        <v>428</v>
      </c>
      <c r="FR118" s="37">
        <f t="shared" si="366"/>
        <v>448</v>
      </c>
      <c r="FS118" s="37">
        <f t="shared" si="366"/>
        <v>457</v>
      </c>
      <c r="FT118" s="37">
        <f t="shared" si="366"/>
        <v>463</v>
      </c>
      <c r="FU118" s="37">
        <f t="shared" si="366"/>
        <v>464</v>
      </c>
      <c r="FV118" s="37">
        <f t="shared" si="366"/>
        <v>481</v>
      </c>
      <c r="FW118" s="37">
        <f t="shared" si="366"/>
        <v>485</v>
      </c>
      <c r="FX118" s="37">
        <f t="shared" si="366"/>
        <v>485</v>
      </c>
      <c r="FY118" s="37">
        <f t="shared" si="366"/>
        <v>489</v>
      </c>
      <c r="FZ118" s="37">
        <f t="shared" si="366"/>
        <v>489</v>
      </c>
      <c r="GA118" s="37">
        <f t="shared" si="366"/>
        <v>490</v>
      </c>
      <c r="GB118" s="37">
        <f t="shared" si="366"/>
        <v>461</v>
      </c>
      <c r="GC118" s="37">
        <f t="shared" si="366"/>
        <v>446</v>
      </c>
      <c r="GD118" s="37">
        <f t="shared" si="366"/>
        <v>447</v>
      </c>
      <c r="GE118" s="37">
        <f t="shared" si="366"/>
        <v>447</v>
      </c>
      <c r="GF118" s="37">
        <f t="shared" si="366"/>
        <v>450</v>
      </c>
      <c r="GG118" s="37">
        <f t="shared" si="366"/>
        <v>450</v>
      </c>
      <c r="GH118" s="37">
        <f t="shared" si="366"/>
        <v>451</v>
      </c>
      <c r="GI118" s="37">
        <f t="shared" si="366"/>
        <v>452</v>
      </c>
      <c r="GJ118" s="37">
        <f t="shared" si="366"/>
        <v>455</v>
      </c>
      <c r="GK118" s="37">
        <f t="shared" si="366"/>
        <v>462</v>
      </c>
      <c r="GL118" s="37">
        <f t="shared" si="366"/>
        <v>462</v>
      </c>
      <c r="GM118" s="37">
        <f t="shared" si="366"/>
        <v>465</v>
      </c>
      <c r="GN118" s="37">
        <f t="shared" si="366"/>
        <v>467</v>
      </c>
      <c r="GO118" s="37">
        <f t="shared" si="366"/>
        <v>462</v>
      </c>
      <c r="GP118" s="37">
        <f t="shared" si="366"/>
        <v>462</v>
      </c>
      <c r="GQ118" s="37">
        <f t="shared" si="366"/>
        <v>467</v>
      </c>
      <c r="GR118" s="37">
        <f t="shared" si="366"/>
        <v>470</v>
      </c>
      <c r="GS118" s="37">
        <f t="shared" si="366"/>
        <v>470</v>
      </c>
      <c r="GT118" s="37">
        <f t="shared" si="366"/>
        <v>449</v>
      </c>
      <c r="GU118" s="37">
        <f t="shared" si="366"/>
        <v>452</v>
      </c>
      <c r="GV118" s="37">
        <f t="shared" si="366"/>
        <v>451</v>
      </c>
      <c r="GW118" s="37">
        <f t="shared" si="366"/>
        <v>451</v>
      </c>
      <c r="GX118" s="37">
        <f t="shared" si="366"/>
        <v>456</v>
      </c>
      <c r="GY118" s="37">
        <f t="shared" si="366"/>
        <v>458</v>
      </c>
      <c r="GZ118" s="37">
        <f t="shared" si="366"/>
        <v>458</v>
      </c>
      <c r="HA118" s="37">
        <f t="shared" si="366"/>
        <v>459</v>
      </c>
      <c r="HB118" s="37">
        <f t="shared" si="366"/>
        <v>426</v>
      </c>
      <c r="HC118" s="37">
        <f t="shared" ref="HC118:JN118" si="367">+$I$118-HC$61</f>
        <v>426</v>
      </c>
      <c r="HD118" s="37">
        <f t="shared" si="367"/>
        <v>427</v>
      </c>
      <c r="HE118" s="37">
        <f t="shared" si="367"/>
        <v>430</v>
      </c>
      <c r="HF118" s="37">
        <f t="shared" si="367"/>
        <v>431</v>
      </c>
      <c r="HG118" s="37">
        <f t="shared" si="367"/>
        <v>431</v>
      </c>
      <c r="HH118" s="37">
        <f t="shared" si="367"/>
        <v>431</v>
      </c>
      <c r="HI118" s="37">
        <f t="shared" si="367"/>
        <v>354</v>
      </c>
      <c r="HJ118" s="37">
        <f t="shared" si="367"/>
        <v>347</v>
      </c>
      <c r="HK118" s="37">
        <f t="shared" si="367"/>
        <v>344</v>
      </c>
      <c r="HL118" s="37">
        <f t="shared" si="367"/>
        <v>333</v>
      </c>
      <c r="HM118" s="37">
        <f t="shared" si="367"/>
        <v>345</v>
      </c>
      <c r="HN118" s="37">
        <f t="shared" si="367"/>
        <v>345</v>
      </c>
      <c r="HO118" s="37">
        <f t="shared" si="367"/>
        <v>328</v>
      </c>
      <c r="HP118" s="37">
        <f t="shared" si="367"/>
        <v>311</v>
      </c>
      <c r="HQ118" s="37">
        <f t="shared" si="367"/>
        <v>315</v>
      </c>
      <c r="HR118" s="37">
        <f t="shared" si="367"/>
        <v>266</v>
      </c>
      <c r="HS118" s="37">
        <f t="shared" si="367"/>
        <v>267</v>
      </c>
      <c r="HT118" s="37">
        <f t="shared" si="367"/>
        <v>267</v>
      </c>
      <c r="HU118" s="37">
        <f t="shared" si="367"/>
        <v>267</v>
      </c>
      <c r="HV118" s="37">
        <f t="shared" si="367"/>
        <v>268</v>
      </c>
      <c r="HW118" s="37">
        <f t="shared" si="367"/>
        <v>257</v>
      </c>
      <c r="HX118" s="37">
        <f t="shared" si="367"/>
        <v>258</v>
      </c>
      <c r="HY118" s="37">
        <f t="shared" si="367"/>
        <v>278</v>
      </c>
      <c r="HZ118" s="37">
        <f t="shared" si="367"/>
        <v>232</v>
      </c>
      <c r="IA118" s="37">
        <f t="shared" si="367"/>
        <v>232</v>
      </c>
      <c r="IB118" s="37">
        <f t="shared" si="367"/>
        <v>232</v>
      </c>
      <c r="IC118" s="37">
        <f t="shared" si="367"/>
        <v>229</v>
      </c>
      <c r="ID118" s="37">
        <f t="shared" si="367"/>
        <v>229</v>
      </c>
      <c r="IE118" s="37">
        <f t="shared" si="367"/>
        <v>226</v>
      </c>
      <c r="IF118" s="37">
        <f t="shared" si="367"/>
        <v>224</v>
      </c>
      <c r="IG118" s="37">
        <f t="shared" si="367"/>
        <v>238</v>
      </c>
      <c r="IH118" s="37">
        <f t="shared" si="367"/>
        <v>242</v>
      </c>
      <c r="II118" s="37">
        <f t="shared" si="367"/>
        <v>242</v>
      </c>
      <c r="IJ118" s="37">
        <f t="shared" si="367"/>
        <v>240</v>
      </c>
      <c r="IK118" s="37">
        <f t="shared" si="367"/>
        <v>226</v>
      </c>
      <c r="IL118" s="37">
        <f t="shared" si="367"/>
        <v>585</v>
      </c>
      <c r="IM118" s="37">
        <f t="shared" si="367"/>
        <v>585</v>
      </c>
      <c r="IN118" s="37">
        <f t="shared" si="367"/>
        <v>585</v>
      </c>
      <c r="IO118" s="37">
        <f t="shared" si="367"/>
        <v>585</v>
      </c>
      <c r="IP118" s="37">
        <f t="shared" si="367"/>
        <v>585</v>
      </c>
      <c r="IQ118" s="37">
        <f t="shared" si="367"/>
        <v>585</v>
      </c>
      <c r="IR118" s="37">
        <f t="shared" si="367"/>
        <v>585</v>
      </c>
      <c r="IS118" s="37">
        <f t="shared" si="367"/>
        <v>585</v>
      </c>
      <c r="IT118" s="37">
        <f t="shared" si="367"/>
        <v>585</v>
      </c>
      <c r="IU118" s="37">
        <f t="shared" si="367"/>
        <v>585</v>
      </c>
      <c r="IV118" s="37">
        <f t="shared" si="367"/>
        <v>585</v>
      </c>
      <c r="IW118" s="37">
        <f t="shared" si="367"/>
        <v>585</v>
      </c>
      <c r="IX118" s="37">
        <f t="shared" si="367"/>
        <v>585</v>
      </c>
      <c r="IY118" s="37">
        <f t="shared" si="367"/>
        <v>585</v>
      </c>
      <c r="IZ118" s="37">
        <f t="shared" si="367"/>
        <v>585</v>
      </c>
      <c r="JA118" s="37">
        <f t="shared" si="367"/>
        <v>585</v>
      </c>
      <c r="JB118" s="37">
        <f t="shared" si="367"/>
        <v>585</v>
      </c>
      <c r="JC118" s="37">
        <f t="shared" si="367"/>
        <v>585</v>
      </c>
      <c r="JD118" s="37">
        <f t="shared" si="367"/>
        <v>585</v>
      </c>
      <c r="JE118" s="37">
        <f t="shared" si="367"/>
        <v>585</v>
      </c>
      <c r="JF118" s="37">
        <f t="shared" si="367"/>
        <v>585</v>
      </c>
      <c r="JG118" s="37">
        <f t="shared" si="367"/>
        <v>585</v>
      </c>
      <c r="JH118" s="37">
        <f t="shared" si="367"/>
        <v>585</v>
      </c>
      <c r="JI118" s="37">
        <f t="shared" si="367"/>
        <v>585</v>
      </c>
      <c r="JJ118" s="37">
        <f t="shared" si="367"/>
        <v>585</v>
      </c>
      <c r="JK118" s="37">
        <f t="shared" si="367"/>
        <v>585</v>
      </c>
      <c r="JL118" s="37">
        <f t="shared" si="367"/>
        <v>585</v>
      </c>
      <c r="JM118" s="37">
        <f t="shared" si="367"/>
        <v>585</v>
      </c>
      <c r="JN118" s="37">
        <f t="shared" si="367"/>
        <v>585</v>
      </c>
      <c r="JO118" s="37">
        <f t="shared" ref="JO118:LZ118" si="368">+$I$118-JO$61</f>
        <v>585</v>
      </c>
      <c r="JP118" s="37">
        <f t="shared" si="368"/>
        <v>585</v>
      </c>
      <c r="JQ118" s="37">
        <f t="shared" si="368"/>
        <v>585</v>
      </c>
      <c r="JR118" s="37">
        <f t="shared" si="368"/>
        <v>585</v>
      </c>
      <c r="JS118" s="37">
        <f t="shared" si="368"/>
        <v>585</v>
      </c>
      <c r="JT118" s="37">
        <f t="shared" si="368"/>
        <v>585</v>
      </c>
      <c r="JU118" s="37">
        <f t="shared" si="368"/>
        <v>585</v>
      </c>
      <c r="JV118" s="37">
        <f t="shared" si="368"/>
        <v>585</v>
      </c>
      <c r="JW118" s="37">
        <f t="shared" si="368"/>
        <v>585</v>
      </c>
      <c r="JX118" s="37">
        <f t="shared" si="368"/>
        <v>585</v>
      </c>
      <c r="JY118" s="37">
        <f t="shared" si="368"/>
        <v>585</v>
      </c>
      <c r="JZ118" s="37">
        <f t="shared" si="368"/>
        <v>585</v>
      </c>
      <c r="KA118" s="37">
        <f t="shared" si="368"/>
        <v>585</v>
      </c>
      <c r="KB118" s="37">
        <f t="shared" si="368"/>
        <v>585</v>
      </c>
      <c r="KC118" s="37">
        <f t="shared" si="368"/>
        <v>585</v>
      </c>
      <c r="KD118" s="37">
        <f t="shared" si="368"/>
        <v>585</v>
      </c>
      <c r="KE118" s="37">
        <f t="shared" si="368"/>
        <v>585</v>
      </c>
      <c r="KF118" s="37">
        <f t="shared" si="368"/>
        <v>585</v>
      </c>
      <c r="KG118" s="37">
        <f t="shared" si="368"/>
        <v>585</v>
      </c>
      <c r="KH118" s="37">
        <f t="shared" si="368"/>
        <v>585</v>
      </c>
      <c r="KI118" s="37">
        <f t="shared" si="368"/>
        <v>585</v>
      </c>
      <c r="KJ118" s="37">
        <f t="shared" si="368"/>
        <v>585</v>
      </c>
      <c r="KK118" s="37">
        <f t="shared" si="368"/>
        <v>585</v>
      </c>
      <c r="KL118" s="37">
        <f t="shared" si="368"/>
        <v>585</v>
      </c>
      <c r="KM118" s="37">
        <f t="shared" si="368"/>
        <v>585</v>
      </c>
      <c r="KN118" s="37">
        <f t="shared" si="368"/>
        <v>585</v>
      </c>
      <c r="KO118" s="37">
        <f t="shared" si="368"/>
        <v>585</v>
      </c>
      <c r="KP118" s="37">
        <f t="shared" si="368"/>
        <v>585</v>
      </c>
      <c r="KQ118" s="37">
        <f t="shared" si="368"/>
        <v>585</v>
      </c>
      <c r="KR118" s="37">
        <f t="shared" si="368"/>
        <v>585</v>
      </c>
      <c r="KS118" s="37">
        <f t="shared" si="368"/>
        <v>585</v>
      </c>
      <c r="KT118" s="37">
        <f t="shared" si="368"/>
        <v>585</v>
      </c>
      <c r="KU118" s="37">
        <f t="shared" si="368"/>
        <v>585</v>
      </c>
      <c r="KV118" s="37">
        <f t="shared" si="368"/>
        <v>585</v>
      </c>
      <c r="KW118" s="37">
        <f t="shared" si="368"/>
        <v>585</v>
      </c>
      <c r="KX118" s="37">
        <f t="shared" si="368"/>
        <v>585</v>
      </c>
      <c r="KY118" s="37">
        <f t="shared" si="368"/>
        <v>585</v>
      </c>
      <c r="KZ118" s="37">
        <f t="shared" si="368"/>
        <v>585</v>
      </c>
      <c r="LA118" s="37">
        <f t="shared" si="368"/>
        <v>585</v>
      </c>
      <c r="LB118" s="37">
        <f t="shared" si="368"/>
        <v>585</v>
      </c>
      <c r="LC118" s="37">
        <f t="shared" si="368"/>
        <v>585</v>
      </c>
      <c r="LD118" s="37">
        <f t="shared" si="368"/>
        <v>585</v>
      </c>
      <c r="LE118" s="37">
        <f t="shared" si="368"/>
        <v>585</v>
      </c>
      <c r="LF118" s="37">
        <f t="shared" si="368"/>
        <v>585</v>
      </c>
      <c r="LG118" s="37">
        <f t="shared" si="368"/>
        <v>585</v>
      </c>
      <c r="LH118" s="37">
        <f t="shared" si="368"/>
        <v>585</v>
      </c>
      <c r="LI118" s="37">
        <f t="shared" si="368"/>
        <v>585</v>
      </c>
      <c r="LJ118" s="37">
        <f t="shared" si="368"/>
        <v>585</v>
      </c>
      <c r="LK118" s="37">
        <f t="shared" si="368"/>
        <v>585</v>
      </c>
      <c r="LL118" s="37">
        <f t="shared" si="368"/>
        <v>585</v>
      </c>
      <c r="LM118" s="37">
        <f t="shared" si="368"/>
        <v>585</v>
      </c>
      <c r="LN118" s="37">
        <f t="shared" si="368"/>
        <v>585</v>
      </c>
      <c r="LO118" s="37">
        <f t="shared" si="368"/>
        <v>585</v>
      </c>
      <c r="LP118" s="37">
        <f t="shared" si="368"/>
        <v>585</v>
      </c>
      <c r="LQ118" s="37">
        <f t="shared" si="368"/>
        <v>585</v>
      </c>
      <c r="LR118" s="37">
        <f t="shared" si="368"/>
        <v>585</v>
      </c>
      <c r="LS118" s="37">
        <f t="shared" si="368"/>
        <v>585</v>
      </c>
      <c r="LT118" s="37">
        <f t="shared" si="368"/>
        <v>585</v>
      </c>
      <c r="LU118" s="37">
        <f t="shared" si="368"/>
        <v>585</v>
      </c>
      <c r="LV118" s="37">
        <f t="shared" si="368"/>
        <v>585</v>
      </c>
      <c r="LW118" s="37">
        <f t="shared" si="368"/>
        <v>585</v>
      </c>
      <c r="LX118" s="37">
        <f t="shared" si="368"/>
        <v>585</v>
      </c>
      <c r="LY118" s="37">
        <f t="shared" si="368"/>
        <v>585</v>
      </c>
      <c r="LZ118" s="37">
        <f t="shared" si="368"/>
        <v>585</v>
      </c>
      <c r="MA118" s="37">
        <f t="shared" ref="MA118:NT118" si="369">+$I$118-MA$61</f>
        <v>585</v>
      </c>
      <c r="MB118" s="37">
        <f t="shared" si="369"/>
        <v>585</v>
      </c>
      <c r="MC118" s="37">
        <f t="shared" si="369"/>
        <v>585</v>
      </c>
      <c r="MD118" s="37">
        <f t="shared" si="369"/>
        <v>585</v>
      </c>
      <c r="ME118" s="37">
        <f t="shared" si="369"/>
        <v>585</v>
      </c>
      <c r="MF118" s="37">
        <f t="shared" si="369"/>
        <v>585</v>
      </c>
      <c r="MG118" s="37">
        <f t="shared" si="369"/>
        <v>585</v>
      </c>
      <c r="MH118" s="37">
        <f t="shared" si="369"/>
        <v>585</v>
      </c>
      <c r="MI118" s="37">
        <f t="shared" si="369"/>
        <v>585</v>
      </c>
      <c r="MJ118" s="37">
        <f t="shared" si="369"/>
        <v>585</v>
      </c>
      <c r="MK118" s="37">
        <f t="shared" si="369"/>
        <v>585</v>
      </c>
      <c r="ML118" s="37">
        <f t="shared" si="369"/>
        <v>585</v>
      </c>
      <c r="MM118" s="37">
        <f t="shared" si="369"/>
        <v>585</v>
      </c>
      <c r="MN118" s="37">
        <f t="shared" si="369"/>
        <v>585</v>
      </c>
      <c r="MO118" s="37">
        <f t="shared" si="369"/>
        <v>585</v>
      </c>
      <c r="MP118" s="37">
        <f t="shared" si="369"/>
        <v>585</v>
      </c>
      <c r="MQ118" s="37">
        <f t="shared" si="369"/>
        <v>585</v>
      </c>
      <c r="MR118" s="37">
        <f t="shared" si="369"/>
        <v>585</v>
      </c>
      <c r="MS118" s="37">
        <f t="shared" si="369"/>
        <v>585</v>
      </c>
      <c r="MT118" s="37">
        <f t="shared" si="369"/>
        <v>585</v>
      </c>
      <c r="MU118" s="37">
        <f t="shared" si="369"/>
        <v>585</v>
      </c>
      <c r="MV118" s="37">
        <f t="shared" si="369"/>
        <v>585</v>
      </c>
      <c r="MW118" s="37">
        <f t="shared" si="369"/>
        <v>585</v>
      </c>
      <c r="MX118" s="37">
        <f t="shared" si="369"/>
        <v>585</v>
      </c>
      <c r="MY118" s="37">
        <f t="shared" si="369"/>
        <v>585</v>
      </c>
      <c r="MZ118" s="37">
        <f t="shared" si="369"/>
        <v>585</v>
      </c>
      <c r="NA118" s="37">
        <f t="shared" si="369"/>
        <v>585</v>
      </c>
      <c r="NB118" s="37">
        <f t="shared" si="369"/>
        <v>585</v>
      </c>
      <c r="NC118" s="37">
        <f t="shared" si="369"/>
        <v>585</v>
      </c>
      <c r="ND118" s="37">
        <f t="shared" si="369"/>
        <v>585</v>
      </c>
      <c r="NE118" s="37">
        <f t="shared" si="369"/>
        <v>585</v>
      </c>
      <c r="NF118" s="37">
        <f t="shared" si="369"/>
        <v>585</v>
      </c>
      <c r="NG118" s="37">
        <f t="shared" si="369"/>
        <v>585</v>
      </c>
      <c r="NH118" s="37">
        <f t="shared" si="369"/>
        <v>585</v>
      </c>
      <c r="NI118" s="37">
        <f t="shared" si="369"/>
        <v>585</v>
      </c>
      <c r="NJ118" s="37">
        <f t="shared" si="369"/>
        <v>585</v>
      </c>
      <c r="NK118" s="37">
        <f t="shared" si="369"/>
        <v>585</v>
      </c>
      <c r="NL118" s="37">
        <f t="shared" si="369"/>
        <v>585</v>
      </c>
      <c r="NM118" s="37">
        <f t="shared" si="369"/>
        <v>585</v>
      </c>
      <c r="NN118" s="37">
        <f t="shared" si="369"/>
        <v>585</v>
      </c>
      <c r="NO118" s="37">
        <f t="shared" si="369"/>
        <v>585</v>
      </c>
      <c r="NP118" s="37">
        <f t="shared" si="369"/>
        <v>585</v>
      </c>
      <c r="NQ118" s="37">
        <f t="shared" si="369"/>
        <v>585</v>
      </c>
      <c r="NR118" s="37">
        <f t="shared" si="369"/>
        <v>585</v>
      </c>
      <c r="NS118" s="37">
        <f t="shared" si="369"/>
        <v>585</v>
      </c>
      <c r="NT118" s="38">
        <f t="shared" si="369"/>
        <v>585</v>
      </c>
    </row>
    <row r="119" spans="1:384" x14ac:dyDescent="0.6">
      <c r="A119" s="141" t="s">
        <v>71</v>
      </c>
      <c r="B119" s="301"/>
      <c r="C119" s="322"/>
      <c r="D119" s="300" t="s">
        <v>18</v>
      </c>
      <c r="E119" s="47">
        <v>23</v>
      </c>
      <c r="F119" s="294"/>
      <c r="G119" s="47">
        <v>27</v>
      </c>
      <c r="H119" s="46">
        <v>626</v>
      </c>
      <c r="I119" s="6">
        <f t="shared" si="339"/>
        <v>627</v>
      </c>
      <c r="J119" s="32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4">
        <v>627</v>
      </c>
      <c r="Q119" s="9">
        <v>0</v>
      </c>
      <c r="R119" s="7"/>
      <c r="S119" s="36">
        <f t="shared" ref="S119:CD119" si="370">+$I$119-S$62</f>
        <v>321</v>
      </c>
      <c r="T119" s="37">
        <f t="shared" si="370"/>
        <v>321</v>
      </c>
      <c r="U119" s="37">
        <f t="shared" si="370"/>
        <v>329</v>
      </c>
      <c r="V119" s="37">
        <f t="shared" si="370"/>
        <v>317</v>
      </c>
      <c r="W119" s="37">
        <f t="shared" si="370"/>
        <v>302</v>
      </c>
      <c r="X119" s="37">
        <f t="shared" si="370"/>
        <v>307</v>
      </c>
      <c r="Y119" s="37">
        <f t="shared" si="370"/>
        <v>327</v>
      </c>
      <c r="Z119" s="37">
        <f t="shared" si="370"/>
        <v>327</v>
      </c>
      <c r="AA119" s="37">
        <f t="shared" si="370"/>
        <v>324</v>
      </c>
      <c r="AB119" s="37">
        <f t="shared" si="370"/>
        <v>313</v>
      </c>
      <c r="AC119" s="37">
        <f t="shared" si="370"/>
        <v>313</v>
      </c>
      <c r="AD119" s="37">
        <f t="shared" si="370"/>
        <v>311</v>
      </c>
      <c r="AE119" s="37">
        <f t="shared" si="370"/>
        <v>306</v>
      </c>
      <c r="AF119" s="37">
        <f t="shared" si="370"/>
        <v>309</v>
      </c>
      <c r="AG119" s="37">
        <f t="shared" si="370"/>
        <v>309</v>
      </c>
      <c r="AH119" s="37">
        <f t="shared" si="370"/>
        <v>297</v>
      </c>
      <c r="AI119" s="37">
        <f t="shared" si="370"/>
        <v>294</v>
      </c>
      <c r="AJ119" s="37">
        <f t="shared" si="370"/>
        <v>297</v>
      </c>
      <c r="AK119" s="37">
        <f t="shared" si="370"/>
        <v>279</v>
      </c>
      <c r="AL119" s="37">
        <f t="shared" si="370"/>
        <v>258</v>
      </c>
      <c r="AM119" s="37">
        <f t="shared" si="370"/>
        <v>264</v>
      </c>
      <c r="AN119" s="37">
        <f t="shared" si="370"/>
        <v>264</v>
      </c>
      <c r="AO119" s="37">
        <f t="shared" si="370"/>
        <v>265</v>
      </c>
      <c r="AP119" s="37">
        <f t="shared" si="370"/>
        <v>265</v>
      </c>
      <c r="AQ119" s="37">
        <f t="shared" si="370"/>
        <v>268</v>
      </c>
      <c r="AR119" s="37">
        <f t="shared" si="370"/>
        <v>268</v>
      </c>
      <c r="AS119" s="37">
        <f t="shared" si="370"/>
        <v>249</v>
      </c>
      <c r="AT119" s="37">
        <f t="shared" si="370"/>
        <v>262</v>
      </c>
      <c r="AU119" s="37">
        <f t="shared" si="370"/>
        <v>262</v>
      </c>
      <c r="AV119" s="37">
        <f t="shared" si="370"/>
        <v>264</v>
      </c>
      <c r="AW119" s="37">
        <f t="shared" si="370"/>
        <v>252</v>
      </c>
      <c r="AX119" s="37">
        <f t="shared" si="370"/>
        <v>239</v>
      </c>
      <c r="AY119" s="37">
        <f t="shared" si="370"/>
        <v>237</v>
      </c>
      <c r="AZ119" s="37">
        <f t="shared" si="370"/>
        <v>238</v>
      </c>
      <c r="BA119" s="37">
        <f t="shared" si="370"/>
        <v>241</v>
      </c>
      <c r="BB119" s="37">
        <f t="shared" si="370"/>
        <v>241</v>
      </c>
      <c r="BC119" s="37">
        <f t="shared" si="370"/>
        <v>242</v>
      </c>
      <c r="BD119" s="37">
        <f t="shared" si="370"/>
        <v>232</v>
      </c>
      <c r="BE119" s="37">
        <f t="shared" si="370"/>
        <v>209</v>
      </c>
      <c r="BF119" s="37">
        <f t="shared" si="370"/>
        <v>218</v>
      </c>
      <c r="BG119" s="37">
        <f t="shared" si="370"/>
        <v>225</v>
      </c>
      <c r="BH119" s="37">
        <f t="shared" si="370"/>
        <v>225</v>
      </c>
      <c r="BI119" s="37">
        <f t="shared" si="370"/>
        <v>225</v>
      </c>
      <c r="BJ119" s="37">
        <f t="shared" si="370"/>
        <v>229</v>
      </c>
      <c r="BK119" s="37">
        <f t="shared" si="370"/>
        <v>229</v>
      </c>
      <c r="BL119" s="37">
        <f t="shared" si="370"/>
        <v>222</v>
      </c>
      <c r="BM119" s="37">
        <f t="shared" si="370"/>
        <v>204</v>
      </c>
      <c r="BN119" s="37">
        <f t="shared" si="370"/>
        <v>195</v>
      </c>
      <c r="BO119" s="37">
        <f t="shared" si="370"/>
        <v>202</v>
      </c>
      <c r="BP119" s="37">
        <f t="shared" si="370"/>
        <v>202</v>
      </c>
      <c r="BQ119" s="37">
        <f t="shared" si="370"/>
        <v>202</v>
      </c>
      <c r="BR119" s="37">
        <f t="shared" si="370"/>
        <v>197</v>
      </c>
      <c r="BS119" s="37">
        <f t="shared" si="370"/>
        <v>197</v>
      </c>
      <c r="BT119" s="37">
        <f t="shared" si="370"/>
        <v>173</v>
      </c>
      <c r="BU119" s="37">
        <f t="shared" si="370"/>
        <v>180</v>
      </c>
      <c r="BV119" s="37">
        <f t="shared" si="370"/>
        <v>186</v>
      </c>
      <c r="BW119" s="37">
        <f t="shared" si="370"/>
        <v>186</v>
      </c>
      <c r="BX119" s="37">
        <f t="shared" si="370"/>
        <v>191</v>
      </c>
      <c r="BY119" s="37">
        <f t="shared" si="370"/>
        <v>191</v>
      </c>
      <c r="BZ119" s="37">
        <f t="shared" si="370"/>
        <v>201</v>
      </c>
      <c r="CA119" s="37">
        <f t="shared" si="370"/>
        <v>202</v>
      </c>
      <c r="CB119" s="37">
        <f t="shared" si="370"/>
        <v>213</v>
      </c>
      <c r="CC119" s="37">
        <f t="shared" si="370"/>
        <v>228</v>
      </c>
      <c r="CD119" s="37">
        <f t="shared" si="370"/>
        <v>228</v>
      </c>
      <c r="CE119" s="37">
        <f t="shared" ref="CE119:EP119" si="371">+$I$119-CE$62</f>
        <v>233</v>
      </c>
      <c r="CF119" s="37">
        <f t="shared" si="371"/>
        <v>223</v>
      </c>
      <c r="CG119" s="37">
        <f t="shared" si="371"/>
        <v>241</v>
      </c>
      <c r="CH119" s="37">
        <f t="shared" si="371"/>
        <v>254</v>
      </c>
      <c r="CI119" s="37">
        <f t="shared" si="371"/>
        <v>240</v>
      </c>
      <c r="CJ119" s="37">
        <f t="shared" si="371"/>
        <v>252</v>
      </c>
      <c r="CK119" s="37">
        <f t="shared" si="371"/>
        <v>252</v>
      </c>
      <c r="CL119" s="37">
        <f t="shared" si="371"/>
        <v>262</v>
      </c>
      <c r="CM119" s="37">
        <f t="shared" si="371"/>
        <v>260</v>
      </c>
      <c r="CN119" s="37">
        <f t="shared" si="371"/>
        <v>240</v>
      </c>
      <c r="CO119" s="37">
        <f t="shared" si="371"/>
        <v>247</v>
      </c>
      <c r="CP119" s="37">
        <f t="shared" si="371"/>
        <v>244</v>
      </c>
      <c r="CQ119" s="37">
        <f t="shared" si="371"/>
        <v>267</v>
      </c>
      <c r="CR119" s="37">
        <f t="shared" si="371"/>
        <v>267</v>
      </c>
      <c r="CS119" s="37">
        <f t="shared" si="371"/>
        <v>252</v>
      </c>
      <c r="CT119" s="37">
        <f t="shared" si="371"/>
        <v>246</v>
      </c>
      <c r="CU119" s="37">
        <f t="shared" si="371"/>
        <v>226</v>
      </c>
      <c r="CV119" s="37">
        <f t="shared" si="371"/>
        <v>194</v>
      </c>
      <c r="CW119" s="37">
        <f t="shared" si="371"/>
        <v>196</v>
      </c>
      <c r="CX119" s="37">
        <f t="shared" si="371"/>
        <v>203</v>
      </c>
      <c r="CY119" s="37">
        <f t="shared" si="371"/>
        <v>203</v>
      </c>
      <c r="CZ119" s="37">
        <f t="shared" si="371"/>
        <v>209</v>
      </c>
      <c r="DA119" s="37">
        <f t="shared" si="371"/>
        <v>198</v>
      </c>
      <c r="DB119" s="37">
        <f t="shared" si="371"/>
        <v>191</v>
      </c>
      <c r="DC119" s="37">
        <f t="shared" si="371"/>
        <v>178</v>
      </c>
      <c r="DD119" s="37">
        <f t="shared" si="371"/>
        <v>166</v>
      </c>
      <c r="DE119" s="37">
        <f t="shared" si="371"/>
        <v>169</v>
      </c>
      <c r="DF119" s="37">
        <f t="shared" si="371"/>
        <v>169</v>
      </c>
      <c r="DG119" s="37">
        <f t="shared" si="371"/>
        <v>178</v>
      </c>
      <c r="DH119" s="37">
        <f t="shared" si="371"/>
        <v>167</v>
      </c>
      <c r="DI119" s="37">
        <f t="shared" si="371"/>
        <v>165</v>
      </c>
      <c r="DJ119" s="37">
        <f t="shared" si="371"/>
        <v>170</v>
      </c>
      <c r="DK119" s="37">
        <f t="shared" si="371"/>
        <v>162</v>
      </c>
      <c r="DL119" s="37">
        <f t="shared" si="371"/>
        <v>175</v>
      </c>
      <c r="DM119" s="37">
        <f t="shared" si="371"/>
        <v>175</v>
      </c>
      <c r="DN119" s="37">
        <f t="shared" si="371"/>
        <v>183</v>
      </c>
      <c r="DO119" s="37">
        <f t="shared" si="371"/>
        <v>169</v>
      </c>
      <c r="DP119" s="37">
        <f t="shared" si="371"/>
        <v>184</v>
      </c>
      <c r="DQ119" s="37">
        <f t="shared" si="371"/>
        <v>151</v>
      </c>
      <c r="DR119" s="37">
        <f t="shared" si="371"/>
        <v>156</v>
      </c>
      <c r="DS119" s="37">
        <f t="shared" si="371"/>
        <v>170</v>
      </c>
      <c r="DT119" s="37">
        <f t="shared" si="371"/>
        <v>170</v>
      </c>
      <c r="DU119" s="37">
        <f t="shared" si="371"/>
        <v>176</v>
      </c>
      <c r="DV119" s="37">
        <f t="shared" si="371"/>
        <v>165</v>
      </c>
      <c r="DW119" s="37">
        <f t="shared" si="371"/>
        <v>62</v>
      </c>
      <c r="DX119" s="37">
        <f t="shared" si="371"/>
        <v>63</v>
      </c>
      <c r="DY119" s="37">
        <f t="shared" si="371"/>
        <v>83</v>
      </c>
      <c r="DZ119" s="37">
        <f t="shared" si="371"/>
        <v>99</v>
      </c>
      <c r="EA119" s="37">
        <f t="shared" si="371"/>
        <v>99</v>
      </c>
      <c r="EB119" s="37">
        <f t="shared" si="371"/>
        <v>112</v>
      </c>
      <c r="EC119" s="37">
        <f t="shared" si="371"/>
        <v>137</v>
      </c>
      <c r="ED119" s="37">
        <f t="shared" si="371"/>
        <v>139</v>
      </c>
      <c r="EE119" s="37">
        <f t="shared" si="371"/>
        <v>129</v>
      </c>
      <c r="EF119" s="37">
        <f t="shared" si="371"/>
        <v>129</v>
      </c>
      <c r="EG119" s="37">
        <f t="shared" si="371"/>
        <v>145</v>
      </c>
      <c r="EH119" s="37">
        <f t="shared" si="371"/>
        <v>145</v>
      </c>
      <c r="EI119" s="37">
        <f t="shared" si="371"/>
        <v>158</v>
      </c>
      <c r="EJ119" s="37">
        <f t="shared" si="371"/>
        <v>116</v>
      </c>
      <c r="EK119" s="37">
        <f t="shared" si="371"/>
        <v>125</v>
      </c>
      <c r="EL119" s="37">
        <f t="shared" si="371"/>
        <v>119</v>
      </c>
      <c r="EM119" s="37">
        <f t="shared" si="371"/>
        <v>130</v>
      </c>
      <c r="EN119" s="37">
        <f t="shared" si="371"/>
        <v>165</v>
      </c>
      <c r="EO119" s="37">
        <f t="shared" si="371"/>
        <v>165</v>
      </c>
      <c r="EP119" s="37">
        <f t="shared" si="371"/>
        <v>190</v>
      </c>
      <c r="EQ119" s="37">
        <f t="shared" ref="EQ119:HB119" si="372">+$I$119-EQ$62</f>
        <v>159</v>
      </c>
      <c r="ER119" s="37">
        <f t="shared" si="372"/>
        <v>176</v>
      </c>
      <c r="ES119" s="37">
        <f t="shared" si="372"/>
        <v>175</v>
      </c>
      <c r="ET119" s="37">
        <f t="shared" si="372"/>
        <v>156</v>
      </c>
      <c r="EU119" s="37">
        <f t="shared" si="372"/>
        <v>171</v>
      </c>
      <c r="EV119" s="37">
        <f t="shared" si="372"/>
        <v>171</v>
      </c>
      <c r="EW119" s="37">
        <f t="shared" si="372"/>
        <v>178</v>
      </c>
      <c r="EX119" s="37">
        <f t="shared" si="372"/>
        <v>162</v>
      </c>
      <c r="EY119" s="37">
        <f t="shared" si="372"/>
        <v>174</v>
      </c>
      <c r="EZ119" s="37">
        <f t="shared" si="372"/>
        <v>168</v>
      </c>
      <c r="FA119" s="37">
        <f t="shared" si="372"/>
        <v>171</v>
      </c>
      <c r="FB119" s="37">
        <f t="shared" si="372"/>
        <v>202</v>
      </c>
      <c r="FC119" s="37">
        <f t="shared" si="372"/>
        <v>202</v>
      </c>
      <c r="FD119" s="37">
        <f t="shared" si="372"/>
        <v>231</v>
      </c>
      <c r="FE119" s="37">
        <f t="shared" si="372"/>
        <v>230</v>
      </c>
      <c r="FF119" s="37">
        <f t="shared" si="372"/>
        <v>171</v>
      </c>
      <c r="FG119" s="37">
        <f t="shared" si="372"/>
        <v>142</v>
      </c>
      <c r="FH119" s="37">
        <f t="shared" si="372"/>
        <v>146</v>
      </c>
      <c r="FI119" s="37">
        <f t="shared" si="372"/>
        <v>212</v>
      </c>
      <c r="FJ119" s="37">
        <f t="shared" si="372"/>
        <v>212</v>
      </c>
      <c r="FK119" s="37">
        <f t="shared" si="372"/>
        <v>234</v>
      </c>
      <c r="FL119" s="37">
        <f t="shared" si="372"/>
        <v>226</v>
      </c>
      <c r="FM119" s="37">
        <f t="shared" si="372"/>
        <v>235</v>
      </c>
      <c r="FN119" s="37">
        <f t="shared" si="372"/>
        <v>191</v>
      </c>
      <c r="FO119" s="37">
        <f t="shared" si="372"/>
        <v>216</v>
      </c>
      <c r="FP119" s="37">
        <f t="shared" si="372"/>
        <v>267</v>
      </c>
      <c r="FQ119" s="37">
        <f t="shared" si="372"/>
        <v>267</v>
      </c>
      <c r="FR119" s="37">
        <f t="shared" si="372"/>
        <v>292</v>
      </c>
      <c r="FS119" s="37">
        <f t="shared" si="372"/>
        <v>271</v>
      </c>
      <c r="FT119" s="37">
        <f t="shared" si="372"/>
        <v>215</v>
      </c>
      <c r="FU119" s="37">
        <f t="shared" si="372"/>
        <v>221</v>
      </c>
      <c r="FV119" s="37">
        <f t="shared" si="372"/>
        <v>250</v>
      </c>
      <c r="FW119" s="37">
        <f t="shared" si="372"/>
        <v>262</v>
      </c>
      <c r="FX119" s="37">
        <f t="shared" si="372"/>
        <v>262</v>
      </c>
      <c r="FY119" s="37">
        <f t="shared" si="372"/>
        <v>262</v>
      </c>
      <c r="FZ119" s="37">
        <f t="shared" si="372"/>
        <v>260</v>
      </c>
      <c r="GA119" s="37">
        <f t="shared" si="372"/>
        <v>264</v>
      </c>
      <c r="GB119" s="37">
        <f t="shared" si="372"/>
        <v>148</v>
      </c>
      <c r="GC119" s="37">
        <f t="shared" si="372"/>
        <v>140</v>
      </c>
      <c r="GD119" s="37">
        <f t="shared" si="372"/>
        <v>182</v>
      </c>
      <c r="GE119" s="37">
        <f t="shared" si="372"/>
        <v>182</v>
      </c>
      <c r="GF119" s="37">
        <f t="shared" si="372"/>
        <v>194</v>
      </c>
      <c r="GG119" s="37">
        <f t="shared" si="372"/>
        <v>201</v>
      </c>
      <c r="GH119" s="37">
        <f t="shared" si="372"/>
        <v>201</v>
      </c>
      <c r="GI119" s="37">
        <f t="shared" si="372"/>
        <v>198</v>
      </c>
      <c r="GJ119" s="37">
        <f t="shared" si="372"/>
        <v>211</v>
      </c>
      <c r="GK119" s="37">
        <f t="shared" si="372"/>
        <v>224</v>
      </c>
      <c r="GL119" s="37">
        <f t="shared" si="372"/>
        <v>224</v>
      </c>
      <c r="GM119" s="37">
        <f t="shared" si="372"/>
        <v>214</v>
      </c>
      <c r="GN119" s="37">
        <f t="shared" si="372"/>
        <v>203</v>
      </c>
      <c r="GO119" s="37">
        <f t="shared" si="372"/>
        <v>211</v>
      </c>
      <c r="GP119" s="37">
        <f t="shared" si="372"/>
        <v>165</v>
      </c>
      <c r="GQ119" s="37">
        <f t="shared" si="372"/>
        <v>150</v>
      </c>
      <c r="GR119" s="37">
        <f t="shared" si="372"/>
        <v>157</v>
      </c>
      <c r="GS119" s="37">
        <f t="shared" si="372"/>
        <v>157</v>
      </c>
      <c r="GT119" s="37">
        <f t="shared" si="372"/>
        <v>156</v>
      </c>
      <c r="GU119" s="37">
        <f t="shared" si="372"/>
        <v>144</v>
      </c>
      <c r="GV119" s="37">
        <f t="shared" si="372"/>
        <v>147</v>
      </c>
      <c r="GW119" s="37">
        <f t="shared" si="372"/>
        <v>147</v>
      </c>
      <c r="GX119" s="37">
        <f t="shared" si="372"/>
        <v>135</v>
      </c>
      <c r="GY119" s="37">
        <f t="shared" si="372"/>
        <v>141</v>
      </c>
      <c r="GZ119" s="37">
        <f t="shared" si="372"/>
        <v>141</v>
      </c>
      <c r="HA119" s="37">
        <f t="shared" si="372"/>
        <v>155</v>
      </c>
      <c r="HB119" s="37">
        <f t="shared" si="372"/>
        <v>153</v>
      </c>
      <c r="HC119" s="37">
        <f t="shared" ref="HC119:JN119" si="373">+$I$119-HC$62</f>
        <v>152</v>
      </c>
      <c r="HD119" s="37">
        <f t="shared" si="373"/>
        <v>115</v>
      </c>
      <c r="HE119" s="37">
        <f t="shared" si="373"/>
        <v>128</v>
      </c>
      <c r="HF119" s="37">
        <f t="shared" si="373"/>
        <v>158</v>
      </c>
      <c r="HG119" s="37">
        <f t="shared" si="373"/>
        <v>158</v>
      </c>
      <c r="HH119" s="37">
        <f t="shared" si="373"/>
        <v>93</v>
      </c>
      <c r="HI119" s="37">
        <f t="shared" si="373"/>
        <v>93</v>
      </c>
      <c r="HJ119" s="37">
        <f t="shared" si="373"/>
        <v>102</v>
      </c>
      <c r="HK119" s="37">
        <f t="shared" si="373"/>
        <v>106</v>
      </c>
      <c r="HL119" s="37">
        <f t="shared" si="373"/>
        <v>96</v>
      </c>
      <c r="HM119" s="37">
        <f t="shared" si="373"/>
        <v>106</v>
      </c>
      <c r="HN119" s="37">
        <f t="shared" si="373"/>
        <v>106</v>
      </c>
      <c r="HO119" s="37">
        <f t="shared" si="373"/>
        <v>92</v>
      </c>
      <c r="HP119" s="37">
        <f t="shared" si="373"/>
        <v>65</v>
      </c>
      <c r="HQ119" s="37">
        <f t="shared" si="373"/>
        <v>58</v>
      </c>
      <c r="HR119" s="37">
        <f t="shared" si="373"/>
        <v>55</v>
      </c>
      <c r="HS119" s="37">
        <f t="shared" si="373"/>
        <v>64</v>
      </c>
      <c r="HT119" s="37">
        <f t="shared" si="373"/>
        <v>75</v>
      </c>
      <c r="HU119" s="37">
        <f t="shared" si="373"/>
        <v>75</v>
      </c>
      <c r="HV119" s="37">
        <f t="shared" si="373"/>
        <v>74</v>
      </c>
      <c r="HW119" s="37">
        <f t="shared" si="373"/>
        <v>76</v>
      </c>
      <c r="HX119" s="37">
        <f t="shared" si="373"/>
        <v>69</v>
      </c>
      <c r="HY119" s="37">
        <f t="shared" si="373"/>
        <v>68</v>
      </c>
      <c r="HZ119" s="37">
        <f t="shared" si="373"/>
        <v>76</v>
      </c>
      <c r="IA119" s="37">
        <f t="shared" si="373"/>
        <v>87</v>
      </c>
      <c r="IB119" s="37">
        <f t="shared" si="373"/>
        <v>87</v>
      </c>
      <c r="IC119" s="37">
        <f t="shared" si="373"/>
        <v>52</v>
      </c>
      <c r="ID119" s="37">
        <f t="shared" si="373"/>
        <v>52</v>
      </c>
      <c r="IE119" s="37">
        <f t="shared" si="373"/>
        <v>48</v>
      </c>
      <c r="IF119" s="37">
        <f t="shared" si="373"/>
        <v>31</v>
      </c>
      <c r="IG119" s="37">
        <f t="shared" si="373"/>
        <v>36</v>
      </c>
      <c r="IH119" s="37">
        <f t="shared" si="373"/>
        <v>59</v>
      </c>
      <c r="II119" s="37">
        <f t="shared" si="373"/>
        <v>59</v>
      </c>
      <c r="IJ119" s="37">
        <f t="shared" si="373"/>
        <v>58</v>
      </c>
      <c r="IK119" s="37">
        <f t="shared" si="373"/>
        <v>57</v>
      </c>
      <c r="IL119" s="37">
        <f t="shared" si="373"/>
        <v>627</v>
      </c>
      <c r="IM119" s="37">
        <f t="shared" si="373"/>
        <v>627</v>
      </c>
      <c r="IN119" s="37">
        <f t="shared" si="373"/>
        <v>627</v>
      </c>
      <c r="IO119" s="37">
        <f t="shared" si="373"/>
        <v>627</v>
      </c>
      <c r="IP119" s="37">
        <f t="shared" si="373"/>
        <v>627</v>
      </c>
      <c r="IQ119" s="37">
        <f t="shared" si="373"/>
        <v>627</v>
      </c>
      <c r="IR119" s="37">
        <f t="shared" si="373"/>
        <v>627</v>
      </c>
      <c r="IS119" s="37">
        <f t="shared" si="373"/>
        <v>627</v>
      </c>
      <c r="IT119" s="37">
        <f t="shared" si="373"/>
        <v>627</v>
      </c>
      <c r="IU119" s="37">
        <f t="shared" si="373"/>
        <v>627</v>
      </c>
      <c r="IV119" s="37">
        <f t="shared" si="373"/>
        <v>627</v>
      </c>
      <c r="IW119" s="37">
        <f t="shared" si="373"/>
        <v>627</v>
      </c>
      <c r="IX119" s="37">
        <f t="shared" si="373"/>
        <v>627</v>
      </c>
      <c r="IY119" s="37">
        <f t="shared" si="373"/>
        <v>627</v>
      </c>
      <c r="IZ119" s="37">
        <f t="shared" si="373"/>
        <v>627</v>
      </c>
      <c r="JA119" s="37">
        <f t="shared" si="373"/>
        <v>627</v>
      </c>
      <c r="JB119" s="37">
        <f t="shared" si="373"/>
        <v>627</v>
      </c>
      <c r="JC119" s="37">
        <f t="shared" si="373"/>
        <v>627</v>
      </c>
      <c r="JD119" s="37">
        <f t="shared" si="373"/>
        <v>627</v>
      </c>
      <c r="JE119" s="37">
        <f t="shared" si="373"/>
        <v>627</v>
      </c>
      <c r="JF119" s="37">
        <f t="shared" si="373"/>
        <v>627</v>
      </c>
      <c r="JG119" s="37">
        <f t="shared" si="373"/>
        <v>627</v>
      </c>
      <c r="JH119" s="37">
        <f t="shared" si="373"/>
        <v>627</v>
      </c>
      <c r="JI119" s="37">
        <f t="shared" si="373"/>
        <v>627</v>
      </c>
      <c r="JJ119" s="37">
        <f t="shared" si="373"/>
        <v>627</v>
      </c>
      <c r="JK119" s="37">
        <f t="shared" si="373"/>
        <v>627</v>
      </c>
      <c r="JL119" s="37">
        <f t="shared" si="373"/>
        <v>627</v>
      </c>
      <c r="JM119" s="37">
        <f t="shared" si="373"/>
        <v>627</v>
      </c>
      <c r="JN119" s="37">
        <f t="shared" si="373"/>
        <v>627</v>
      </c>
      <c r="JO119" s="37">
        <f t="shared" ref="JO119:LZ119" si="374">+$I$119-JO$62</f>
        <v>627</v>
      </c>
      <c r="JP119" s="37">
        <f t="shared" si="374"/>
        <v>627</v>
      </c>
      <c r="JQ119" s="37">
        <f t="shared" si="374"/>
        <v>627</v>
      </c>
      <c r="JR119" s="37">
        <f t="shared" si="374"/>
        <v>627</v>
      </c>
      <c r="JS119" s="37">
        <f t="shared" si="374"/>
        <v>627</v>
      </c>
      <c r="JT119" s="37">
        <f t="shared" si="374"/>
        <v>627</v>
      </c>
      <c r="JU119" s="37">
        <f t="shared" si="374"/>
        <v>627</v>
      </c>
      <c r="JV119" s="37">
        <f t="shared" si="374"/>
        <v>627</v>
      </c>
      <c r="JW119" s="37">
        <f t="shared" si="374"/>
        <v>627</v>
      </c>
      <c r="JX119" s="37">
        <f t="shared" si="374"/>
        <v>627</v>
      </c>
      <c r="JY119" s="37">
        <f t="shared" si="374"/>
        <v>627</v>
      </c>
      <c r="JZ119" s="37">
        <f t="shared" si="374"/>
        <v>627</v>
      </c>
      <c r="KA119" s="37">
        <f t="shared" si="374"/>
        <v>627</v>
      </c>
      <c r="KB119" s="37">
        <f t="shared" si="374"/>
        <v>627</v>
      </c>
      <c r="KC119" s="37">
        <f t="shared" si="374"/>
        <v>627</v>
      </c>
      <c r="KD119" s="37">
        <f t="shared" si="374"/>
        <v>627</v>
      </c>
      <c r="KE119" s="37">
        <f t="shared" si="374"/>
        <v>627</v>
      </c>
      <c r="KF119" s="37">
        <f t="shared" si="374"/>
        <v>627</v>
      </c>
      <c r="KG119" s="37">
        <f t="shared" si="374"/>
        <v>627</v>
      </c>
      <c r="KH119" s="37">
        <f t="shared" si="374"/>
        <v>627</v>
      </c>
      <c r="KI119" s="37">
        <f t="shared" si="374"/>
        <v>627</v>
      </c>
      <c r="KJ119" s="37">
        <f t="shared" si="374"/>
        <v>627</v>
      </c>
      <c r="KK119" s="37">
        <f t="shared" si="374"/>
        <v>627</v>
      </c>
      <c r="KL119" s="37">
        <f t="shared" si="374"/>
        <v>627</v>
      </c>
      <c r="KM119" s="37">
        <f t="shared" si="374"/>
        <v>627</v>
      </c>
      <c r="KN119" s="37">
        <f t="shared" si="374"/>
        <v>627</v>
      </c>
      <c r="KO119" s="37">
        <f t="shared" si="374"/>
        <v>627</v>
      </c>
      <c r="KP119" s="37">
        <f t="shared" si="374"/>
        <v>627</v>
      </c>
      <c r="KQ119" s="37">
        <f t="shared" si="374"/>
        <v>627</v>
      </c>
      <c r="KR119" s="37">
        <f t="shared" si="374"/>
        <v>627</v>
      </c>
      <c r="KS119" s="37">
        <f t="shared" si="374"/>
        <v>627</v>
      </c>
      <c r="KT119" s="37">
        <f t="shared" si="374"/>
        <v>627</v>
      </c>
      <c r="KU119" s="37">
        <f t="shared" si="374"/>
        <v>627</v>
      </c>
      <c r="KV119" s="37">
        <f t="shared" si="374"/>
        <v>627</v>
      </c>
      <c r="KW119" s="37">
        <f t="shared" si="374"/>
        <v>627</v>
      </c>
      <c r="KX119" s="37">
        <f t="shared" si="374"/>
        <v>627</v>
      </c>
      <c r="KY119" s="37">
        <f t="shared" si="374"/>
        <v>627</v>
      </c>
      <c r="KZ119" s="37">
        <f t="shared" si="374"/>
        <v>627</v>
      </c>
      <c r="LA119" s="37">
        <f t="shared" si="374"/>
        <v>627</v>
      </c>
      <c r="LB119" s="37">
        <f t="shared" si="374"/>
        <v>627</v>
      </c>
      <c r="LC119" s="37">
        <f t="shared" si="374"/>
        <v>627</v>
      </c>
      <c r="LD119" s="37">
        <f t="shared" si="374"/>
        <v>627</v>
      </c>
      <c r="LE119" s="37">
        <f t="shared" si="374"/>
        <v>627</v>
      </c>
      <c r="LF119" s="37">
        <f t="shared" si="374"/>
        <v>627</v>
      </c>
      <c r="LG119" s="37">
        <f t="shared" si="374"/>
        <v>627</v>
      </c>
      <c r="LH119" s="37">
        <f t="shared" si="374"/>
        <v>627</v>
      </c>
      <c r="LI119" s="37">
        <f t="shared" si="374"/>
        <v>627</v>
      </c>
      <c r="LJ119" s="37">
        <f t="shared" si="374"/>
        <v>627</v>
      </c>
      <c r="LK119" s="37">
        <f t="shared" si="374"/>
        <v>627</v>
      </c>
      <c r="LL119" s="37">
        <f t="shared" si="374"/>
        <v>627</v>
      </c>
      <c r="LM119" s="37">
        <f t="shared" si="374"/>
        <v>627</v>
      </c>
      <c r="LN119" s="37">
        <f t="shared" si="374"/>
        <v>627</v>
      </c>
      <c r="LO119" s="37">
        <f t="shared" si="374"/>
        <v>627</v>
      </c>
      <c r="LP119" s="37">
        <f t="shared" si="374"/>
        <v>627</v>
      </c>
      <c r="LQ119" s="37">
        <f t="shared" si="374"/>
        <v>627</v>
      </c>
      <c r="LR119" s="37">
        <f t="shared" si="374"/>
        <v>627</v>
      </c>
      <c r="LS119" s="37">
        <f t="shared" si="374"/>
        <v>627</v>
      </c>
      <c r="LT119" s="37">
        <f t="shared" si="374"/>
        <v>627</v>
      </c>
      <c r="LU119" s="37">
        <f t="shared" si="374"/>
        <v>627</v>
      </c>
      <c r="LV119" s="37">
        <f t="shared" si="374"/>
        <v>627</v>
      </c>
      <c r="LW119" s="37">
        <f t="shared" si="374"/>
        <v>627</v>
      </c>
      <c r="LX119" s="37">
        <f t="shared" si="374"/>
        <v>627</v>
      </c>
      <c r="LY119" s="37">
        <f t="shared" si="374"/>
        <v>627</v>
      </c>
      <c r="LZ119" s="37">
        <f t="shared" si="374"/>
        <v>627</v>
      </c>
      <c r="MA119" s="37">
        <f t="shared" ref="MA119:NT119" si="375">+$I$119-MA$62</f>
        <v>627</v>
      </c>
      <c r="MB119" s="37">
        <f t="shared" si="375"/>
        <v>627</v>
      </c>
      <c r="MC119" s="37">
        <f t="shared" si="375"/>
        <v>627</v>
      </c>
      <c r="MD119" s="37">
        <f t="shared" si="375"/>
        <v>627</v>
      </c>
      <c r="ME119" s="37">
        <f t="shared" si="375"/>
        <v>627</v>
      </c>
      <c r="MF119" s="37">
        <f t="shared" si="375"/>
        <v>627</v>
      </c>
      <c r="MG119" s="37">
        <f t="shared" si="375"/>
        <v>627</v>
      </c>
      <c r="MH119" s="37">
        <f t="shared" si="375"/>
        <v>627</v>
      </c>
      <c r="MI119" s="37">
        <f t="shared" si="375"/>
        <v>627</v>
      </c>
      <c r="MJ119" s="37">
        <f t="shared" si="375"/>
        <v>627</v>
      </c>
      <c r="MK119" s="37">
        <f t="shared" si="375"/>
        <v>627</v>
      </c>
      <c r="ML119" s="37">
        <f t="shared" si="375"/>
        <v>627</v>
      </c>
      <c r="MM119" s="37">
        <f t="shared" si="375"/>
        <v>627</v>
      </c>
      <c r="MN119" s="37">
        <f t="shared" si="375"/>
        <v>627</v>
      </c>
      <c r="MO119" s="37">
        <f t="shared" si="375"/>
        <v>627</v>
      </c>
      <c r="MP119" s="37">
        <f t="shared" si="375"/>
        <v>627</v>
      </c>
      <c r="MQ119" s="37">
        <f t="shared" si="375"/>
        <v>627</v>
      </c>
      <c r="MR119" s="37">
        <f t="shared" si="375"/>
        <v>627</v>
      </c>
      <c r="MS119" s="37">
        <f t="shared" si="375"/>
        <v>627</v>
      </c>
      <c r="MT119" s="37">
        <f t="shared" si="375"/>
        <v>627</v>
      </c>
      <c r="MU119" s="37">
        <f t="shared" si="375"/>
        <v>627</v>
      </c>
      <c r="MV119" s="37">
        <f t="shared" si="375"/>
        <v>627</v>
      </c>
      <c r="MW119" s="37">
        <f t="shared" si="375"/>
        <v>627</v>
      </c>
      <c r="MX119" s="37">
        <f t="shared" si="375"/>
        <v>627</v>
      </c>
      <c r="MY119" s="37">
        <f t="shared" si="375"/>
        <v>627</v>
      </c>
      <c r="MZ119" s="37">
        <f t="shared" si="375"/>
        <v>627</v>
      </c>
      <c r="NA119" s="37">
        <f t="shared" si="375"/>
        <v>627</v>
      </c>
      <c r="NB119" s="37">
        <f t="shared" si="375"/>
        <v>627</v>
      </c>
      <c r="NC119" s="37">
        <f t="shared" si="375"/>
        <v>627</v>
      </c>
      <c r="ND119" s="37">
        <f t="shared" si="375"/>
        <v>627</v>
      </c>
      <c r="NE119" s="37">
        <f t="shared" si="375"/>
        <v>627</v>
      </c>
      <c r="NF119" s="37">
        <f t="shared" si="375"/>
        <v>627</v>
      </c>
      <c r="NG119" s="37">
        <f t="shared" si="375"/>
        <v>627</v>
      </c>
      <c r="NH119" s="37">
        <f t="shared" si="375"/>
        <v>627</v>
      </c>
      <c r="NI119" s="37">
        <f t="shared" si="375"/>
        <v>627</v>
      </c>
      <c r="NJ119" s="37">
        <f t="shared" si="375"/>
        <v>627</v>
      </c>
      <c r="NK119" s="37">
        <f t="shared" si="375"/>
        <v>627</v>
      </c>
      <c r="NL119" s="37">
        <f t="shared" si="375"/>
        <v>627</v>
      </c>
      <c r="NM119" s="37">
        <f t="shared" si="375"/>
        <v>627</v>
      </c>
      <c r="NN119" s="37">
        <f t="shared" si="375"/>
        <v>627</v>
      </c>
      <c r="NO119" s="37">
        <f t="shared" si="375"/>
        <v>627</v>
      </c>
      <c r="NP119" s="37">
        <f t="shared" si="375"/>
        <v>627</v>
      </c>
      <c r="NQ119" s="37">
        <f t="shared" si="375"/>
        <v>627</v>
      </c>
      <c r="NR119" s="37">
        <f t="shared" si="375"/>
        <v>627</v>
      </c>
      <c r="NS119" s="37">
        <f t="shared" si="375"/>
        <v>627</v>
      </c>
      <c r="NT119" s="38">
        <f t="shared" si="375"/>
        <v>627</v>
      </c>
    </row>
    <row r="120" spans="1:384" x14ac:dyDescent="0.6">
      <c r="A120" s="141" t="s">
        <v>71</v>
      </c>
      <c r="B120" s="301"/>
      <c r="C120" s="322"/>
      <c r="D120" s="299"/>
      <c r="E120" s="47">
        <v>29</v>
      </c>
      <c r="F120" s="294"/>
      <c r="G120" s="47" t="s">
        <v>52</v>
      </c>
      <c r="H120" s="46">
        <v>626</v>
      </c>
      <c r="I120" s="6">
        <f t="shared" si="339"/>
        <v>291</v>
      </c>
      <c r="J120" s="32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4">
        <v>291</v>
      </c>
      <c r="Q120" s="9">
        <v>0</v>
      </c>
      <c r="R120" s="7"/>
      <c r="S120" s="36">
        <f t="shared" ref="S120:CD120" si="376">+$I$120-S$63</f>
        <v>248</v>
      </c>
      <c r="T120" s="37">
        <f t="shared" si="376"/>
        <v>248</v>
      </c>
      <c r="U120" s="37">
        <f t="shared" si="376"/>
        <v>248</v>
      </c>
      <c r="V120" s="37">
        <f t="shared" si="376"/>
        <v>249</v>
      </c>
      <c r="W120" s="37">
        <f t="shared" si="376"/>
        <v>249</v>
      </c>
      <c r="X120" s="37">
        <f t="shared" si="376"/>
        <v>250</v>
      </c>
      <c r="Y120" s="37">
        <f t="shared" si="376"/>
        <v>251</v>
      </c>
      <c r="Z120" s="37">
        <f t="shared" si="376"/>
        <v>251</v>
      </c>
      <c r="AA120" s="37">
        <f t="shared" si="376"/>
        <v>252</v>
      </c>
      <c r="AB120" s="37">
        <f t="shared" si="376"/>
        <v>252</v>
      </c>
      <c r="AC120" s="37">
        <f t="shared" si="376"/>
        <v>252</v>
      </c>
      <c r="AD120" s="37">
        <f t="shared" si="376"/>
        <v>253</v>
      </c>
      <c r="AE120" s="37">
        <f t="shared" si="376"/>
        <v>255</v>
      </c>
      <c r="AF120" s="37">
        <f t="shared" si="376"/>
        <v>256</v>
      </c>
      <c r="AG120" s="37">
        <f t="shared" si="376"/>
        <v>256</v>
      </c>
      <c r="AH120" s="37">
        <f t="shared" si="376"/>
        <v>257</v>
      </c>
      <c r="AI120" s="37">
        <f t="shared" si="376"/>
        <v>228</v>
      </c>
      <c r="AJ120" s="37">
        <f t="shared" si="376"/>
        <v>219</v>
      </c>
      <c r="AK120" s="37">
        <f t="shared" si="376"/>
        <v>212</v>
      </c>
      <c r="AL120" s="37">
        <f t="shared" si="376"/>
        <v>213</v>
      </c>
      <c r="AM120" s="37">
        <f t="shared" si="376"/>
        <v>220</v>
      </c>
      <c r="AN120" s="37">
        <f t="shared" si="376"/>
        <v>220</v>
      </c>
      <c r="AO120" s="37">
        <f t="shared" si="376"/>
        <v>223</v>
      </c>
      <c r="AP120" s="37">
        <f t="shared" si="376"/>
        <v>223</v>
      </c>
      <c r="AQ120" s="37">
        <f t="shared" si="376"/>
        <v>220</v>
      </c>
      <c r="AR120" s="37">
        <f t="shared" si="376"/>
        <v>220</v>
      </c>
      <c r="AS120" s="37">
        <f t="shared" si="376"/>
        <v>220</v>
      </c>
      <c r="AT120" s="37">
        <f t="shared" si="376"/>
        <v>223</v>
      </c>
      <c r="AU120" s="37">
        <f t="shared" si="376"/>
        <v>223</v>
      </c>
      <c r="AV120" s="37">
        <f t="shared" si="376"/>
        <v>223</v>
      </c>
      <c r="AW120" s="37">
        <f t="shared" si="376"/>
        <v>218</v>
      </c>
      <c r="AX120" s="37">
        <f t="shared" si="376"/>
        <v>218</v>
      </c>
      <c r="AY120" s="37">
        <f t="shared" si="376"/>
        <v>218</v>
      </c>
      <c r="AZ120" s="37">
        <f t="shared" si="376"/>
        <v>220</v>
      </c>
      <c r="BA120" s="37">
        <f t="shared" si="376"/>
        <v>234</v>
      </c>
      <c r="BB120" s="37">
        <f t="shared" si="376"/>
        <v>234</v>
      </c>
      <c r="BC120" s="37">
        <f t="shared" si="376"/>
        <v>234</v>
      </c>
      <c r="BD120" s="37">
        <f t="shared" si="376"/>
        <v>220</v>
      </c>
      <c r="BE120" s="37">
        <f t="shared" si="376"/>
        <v>191</v>
      </c>
      <c r="BF120" s="37">
        <f t="shared" si="376"/>
        <v>191</v>
      </c>
      <c r="BG120" s="37">
        <f t="shared" si="376"/>
        <v>192</v>
      </c>
      <c r="BH120" s="37">
        <f t="shared" si="376"/>
        <v>192</v>
      </c>
      <c r="BI120" s="37">
        <f t="shared" si="376"/>
        <v>192</v>
      </c>
      <c r="BJ120" s="37">
        <f t="shared" si="376"/>
        <v>192</v>
      </c>
      <c r="BK120" s="37">
        <f t="shared" si="376"/>
        <v>192</v>
      </c>
      <c r="BL120" s="37">
        <f t="shared" si="376"/>
        <v>191</v>
      </c>
      <c r="BM120" s="37">
        <f t="shared" si="376"/>
        <v>190</v>
      </c>
      <c r="BN120" s="37">
        <f t="shared" si="376"/>
        <v>168</v>
      </c>
      <c r="BO120" s="37">
        <f t="shared" si="376"/>
        <v>168</v>
      </c>
      <c r="BP120" s="37">
        <f t="shared" si="376"/>
        <v>168</v>
      </c>
      <c r="BQ120" s="37">
        <f t="shared" si="376"/>
        <v>168</v>
      </c>
      <c r="BR120" s="37">
        <f t="shared" si="376"/>
        <v>168</v>
      </c>
      <c r="BS120" s="37">
        <f t="shared" si="376"/>
        <v>170</v>
      </c>
      <c r="BT120" s="37">
        <f t="shared" si="376"/>
        <v>164</v>
      </c>
      <c r="BU120" s="37">
        <f t="shared" si="376"/>
        <v>164</v>
      </c>
      <c r="BV120" s="37">
        <f t="shared" si="376"/>
        <v>165</v>
      </c>
      <c r="BW120" s="37">
        <f t="shared" si="376"/>
        <v>165</v>
      </c>
      <c r="BX120" s="37">
        <f t="shared" si="376"/>
        <v>165</v>
      </c>
      <c r="BY120" s="37">
        <f t="shared" si="376"/>
        <v>165</v>
      </c>
      <c r="BZ120" s="37">
        <f t="shared" si="376"/>
        <v>167</v>
      </c>
      <c r="CA120" s="37">
        <f t="shared" si="376"/>
        <v>167</v>
      </c>
      <c r="CB120" s="37">
        <f t="shared" si="376"/>
        <v>172</v>
      </c>
      <c r="CC120" s="37">
        <f t="shared" si="376"/>
        <v>172</v>
      </c>
      <c r="CD120" s="37">
        <f t="shared" si="376"/>
        <v>172</v>
      </c>
      <c r="CE120" s="37">
        <f t="shared" ref="CE120:EP120" si="377">+$I$120-CE$63</f>
        <v>173</v>
      </c>
      <c r="CF120" s="37">
        <f t="shared" si="377"/>
        <v>174</v>
      </c>
      <c r="CG120" s="37">
        <f t="shared" si="377"/>
        <v>176</v>
      </c>
      <c r="CH120" s="37">
        <f t="shared" si="377"/>
        <v>172</v>
      </c>
      <c r="CI120" s="37">
        <f t="shared" si="377"/>
        <v>141</v>
      </c>
      <c r="CJ120" s="37">
        <f t="shared" si="377"/>
        <v>145</v>
      </c>
      <c r="CK120" s="37">
        <f t="shared" si="377"/>
        <v>145</v>
      </c>
      <c r="CL120" s="37">
        <f t="shared" si="377"/>
        <v>147</v>
      </c>
      <c r="CM120" s="37">
        <f t="shared" si="377"/>
        <v>158</v>
      </c>
      <c r="CN120" s="37">
        <f t="shared" si="377"/>
        <v>158</v>
      </c>
      <c r="CO120" s="37">
        <f t="shared" si="377"/>
        <v>158</v>
      </c>
      <c r="CP120" s="37">
        <f t="shared" si="377"/>
        <v>147</v>
      </c>
      <c r="CQ120" s="37">
        <f t="shared" si="377"/>
        <v>149</v>
      </c>
      <c r="CR120" s="37">
        <f t="shared" si="377"/>
        <v>149</v>
      </c>
      <c r="CS120" s="37">
        <f t="shared" si="377"/>
        <v>155</v>
      </c>
      <c r="CT120" s="37">
        <f t="shared" si="377"/>
        <v>155</v>
      </c>
      <c r="CU120" s="37">
        <f t="shared" si="377"/>
        <v>156</v>
      </c>
      <c r="CV120" s="37">
        <f t="shared" si="377"/>
        <v>152</v>
      </c>
      <c r="CW120" s="37">
        <f t="shared" si="377"/>
        <v>152</v>
      </c>
      <c r="CX120" s="37">
        <f t="shared" si="377"/>
        <v>151</v>
      </c>
      <c r="CY120" s="37">
        <f t="shared" si="377"/>
        <v>151</v>
      </c>
      <c r="CZ120" s="37">
        <f t="shared" si="377"/>
        <v>152</v>
      </c>
      <c r="DA120" s="37">
        <f t="shared" si="377"/>
        <v>154</v>
      </c>
      <c r="DB120" s="37">
        <f t="shared" si="377"/>
        <v>155</v>
      </c>
      <c r="DC120" s="37">
        <f t="shared" si="377"/>
        <v>162</v>
      </c>
      <c r="DD120" s="37">
        <f t="shared" si="377"/>
        <v>162</v>
      </c>
      <c r="DE120" s="37">
        <f t="shared" si="377"/>
        <v>167</v>
      </c>
      <c r="DF120" s="37">
        <f t="shared" si="377"/>
        <v>167</v>
      </c>
      <c r="DG120" s="37">
        <f t="shared" si="377"/>
        <v>155</v>
      </c>
      <c r="DH120" s="37">
        <f t="shared" si="377"/>
        <v>163</v>
      </c>
      <c r="DI120" s="37">
        <f t="shared" si="377"/>
        <v>161</v>
      </c>
      <c r="DJ120" s="37">
        <f t="shared" si="377"/>
        <v>162</v>
      </c>
      <c r="DK120" s="37">
        <f t="shared" si="377"/>
        <v>164</v>
      </c>
      <c r="DL120" s="37">
        <f t="shared" si="377"/>
        <v>169</v>
      </c>
      <c r="DM120" s="37">
        <f t="shared" si="377"/>
        <v>169</v>
      </c>
      <c r="DN120" s="37">
        <f t="shared" si="377"/>
        <v>169</v>
      </c>
      <c r="DO120" s="37">
        <f t="shared" si="377"/>
        <v>169</v>
      </c>
      <c r="DP120" s="37">
        <f t="shared" si="377"/>
        <v>169</v>
      </c>
      <c r="DQ120" s="37">
        <f t="shared" si="377"/>
        <v>168</v>
      </c>
      <c r="DR120" s="37">
        <f t="shared" si="377"/>
        <v>157</v>
      </c>
      <c r="DS120" s="37">
        <f t="shared" si="377"/>
        <v>162</v>
      </c>
      <c r="DT120" s="37">
        <f t="shared" si="377"/>
        <v>162</v>
      </c>
      <c r="DU120" s="37">
        <f t="shared" si="377"/>
        <v>167</v>
      </c>
      <c r="DV120" s="37">
        <f t="shared" si="377"/>
        <v>172</v>
      </c>
      <c r="DW120" s="37">
        <f t="shared" si="377"/>
        <v>174</v>
      </c>
      <c r="DX120" s="37">
        <f t="shared" si="377"/>
        <v>176</v>
      </c>
      <c r="DY120" s="37">
        <f t="shared" si="377"/>
        <v>180</v>
      </c>
      <c r="DZ120" s="37">
        <f t="shared" si="377"/>
        <v>181</v>
      </c>
      <c r="EA120" s="37">
        <f t="shared" si="377"/>
        <v>181</v>
      </c>
      <c r="EB120" s="37">
        <f t="shared" si="377"/>
        <v>185</v>
      </c>
      <c r="EC120" s="37">
        <f t="shared" si="377"/>
        <v>193</v>
      </c>
      <c r="ED120" s="37">
        <f t="shared" si="377"/>
        <v>195</v>
      </c>
      <c r="EE120" s="37">
        <f t="shared" si="377"/>
        <v>193</v>
      </c>
      <c r="EF120" s="37">
        <f t="shared" si="377"/>
        <v>193</v>
      </c>
      <c r="EG120" s="37">
        <f t="shared" si="377"/>
        <v>197</v>
      </c>
      <c r="EH120" s="37">
        <f t="shared" si="377"/>
        <v>197</v>
      </c>
      <c r="EI120" s="37">
        <f t="shared" si="377"/>
        <v>193</v>
      </c>
      <c r="EJ120" s="37">
        <f t="shared" si="377"/>
        <v>202</v>
      </c>
      <c r="EK120" s="37">
        <f t="shared" si="377"/>
        <v>203</v>
      </c>
      <c r="EL120" s="37">
        <f t="shared" si="377"/>
        <v>203</v>
      </c>
      <c r="EM120" s="37">
        <f t="shared" si="377"/>
        <v>205</v>
      </c>
      <c r="EN120" s="37">
        <f t="shared" si="377"/>
        <v>209</v>
      </c>
      <c r="EO120" s="37">
        <f t="shared" si="377"/>
        <v>209</v>
      </c>
      <c r="EP120" s="37">
        <f t="shared" si="377"/>
        <v>209</v>
      </c>
      <c r="EQ120" s="37">
        <f t="shared" ref="EQ120:HB120" si="378">+$I$120-EQ$63</f>
        <v>197</v>
      </c>
      <c r="ER120" s="37">
        <f t="shared" si="378"/>
        <v>205</v>
      </c>
      <c r="ES120" s="37">
        <f t="shared" si="378"/>
        <v>205</v>
      </c>
      <c r="ET120" s="37">
        <f t="shared" si="378"/>
        <v>207</v>
      </c>
      <c r="EU120" s="37">
        <f t="shared" si="378"/>
        <v>209</v>
      </c>
      <c r="EV120" s="37">
        <f t="shared" si="378"/>
        <v>209</v>
      </c>
      <c r="EW120" s="37">
        <f t="shared" si="378"/>
        <v>208</v>
      </c>
      <c r="EX120" s="37">
        <f t="shared" si="378"/>
        <v>211</v>
      </c>
      <c r="EY120" s="37">
        <f t="shared" si="378"/>
        <v>211</v>
      </c>
      <c r="EZ120" s="37">
        <f t="shared" si="378"/>
        <v>212</v>
      </c>
      <c r="FA120" s="37">
        <f t="shared" si="378"/>
        <v>209</v>
      </c>
      <c r="FB120" s="37">
        <f t="shared" si="378"/>
        <v>209</v>
      </c>
      <c r="FC120" s="37">
        <f t="shared" si="378"/>
        <v>209</v>
      </c>
      <c r="FD120" s="37">
        <f t="shared" si="378"/>
        <v>207</v>
      </c>
      <c r="FE120" s="37">
        <f t="shared" si="378"/>
        <v>204</v>
      </c>
      <c r="FF120" s="37">
        <f t="shared" si="378"/>
        <v>206</v>
      </c>
      <c r="FG120" s="37">
        <f t="shared" si="378"/>
        <v>199</v>
      </c>
      <c r="FH120" s="37">
        <f t="shared" si="378"/>
        <v>178</v>
      </c>
      <c r="FI120" s="37">
        <f t="shared" si="378"/>
        <v>184</v>
      </c>
      <c r="FJ120" s="37">
        <f t="shared" si="378"/>
        <v>184</v>
      </c>
      <c r="FK120" s="37">
        <f t="shared" si="378"/>
        <v>189</v>
      </c>
      <c r="FL120" s="37">
        <f t="shared" si="378"/>
        <v>189</v>
      </c>
      <c r="FM120" s="37">
        <f t="shared" si="378"/>
        <v>181</v>
      </c>
      <c r="FN120" s="37">
        <f t="shared" si="378"/>
        <v>187</v>
      </c>
      <c r="FO120" s="37">
        <f t="shared" si="378"/>
        <v>197</v>
      </c>
      <c r="FP120" s="37">
        <f t="shared" si="378"/>
        <v>201</v>
      </c>
      <c r="FQ120" s="37">
        <f t="shared" si="378"/>
        <v>201</v>
      </c>
      <c r="FR120" s="37">
        <f t="shared" si="378"/>
        <v>210</v>
      </c>
      <c r="FS120" s="37">
        <f t="shared" si="378"/>
        <v>216</v>
      </c>
      <c r="FT120" s="37">
        <f t="shared" si="378"/>
        <v>218</v>
      </c>
      <c r="FU120" s="37">
        <f t="shared" si="378"/>
        <v>219</v>
      </c>
      <c r="FV120" s="37">
        <f t="shared" si="378"/>
        <v>226</v>
      </c>
      <c r="FW120" s="37">
        <f t="shared" si="378"/>
        <v>228</v>
      </c>
      <c r="FX120" s="37">
        <f t="shared" si="378"/>
        <v>228</v>
      </c>
      <c r="FY120" s="37">
        <f t="shared" si="378"/>
        <v>231</v>
      </c>
      <c r="FZ120" s="37">
        <f t="shared" si="378"/>
        <v>232</v>
      </c>
      <c r="GA120" s="37">
        <f t="shared" si="378"/>
        <v>232</v>
      </c>
      <c r="GB120" s="37">
        <f t="shared" si="378"/>
        <v>170</v>
      </c>
      <c r="GC120" s="37">
        <f t="shared" si="378"/>
        <v>171</v>
      </c>
      <c r="GD120" s="37">
        <f t="shared" si="378"/>
        <v>183</v>
      </c>
      <c r="GE120" s="37">
        <f t="shared" si="378"/>
        <v>183</v>
      </c>
      <c r="GF120" s="37">
        <f t="shared" si="378"/>
        <v>182</v>
      </c>
      <c r="GG120" s="37">
        <f t="shared" si="378"/>
        <v>183</v>
      </c>
      <c r="GH120" s="37">
        <f t="shared" si="378"/>
        <v>185</v>
      </c>
      <c r="GI120" s="37">
        <f t="shared" si="378"/>
        <v>185</v>
      </c>
      <c r="GJ120" s="37">
        <f t="shared" si="378"/>
        <v>187</v>
      </c>
      <c r="GK120" s="37">
        <f t="shared" si="378"/>
        <v>182</v>
      </c>
      <c r="GL120" s="37">
        <f t="shared" si="378"/>
        <v>182</v>
      </c>
      <c r="GM120" s="37">
        <f t="shared" si="378"/>
        <v>185</v>
      </c>
      <c r="GN120" s="37">
        <f t="shared" si="378"/>
        <v>180</v>
      </c>
      <c r="GO120" s="37">
        <f t="shared" si="378"/>
        <v>178</v>
      </c>
      <c r="GP120" s="37">
        <f t="shared" si="378"/>
        <v>179</v>
      </c>
      <c r="GQ120" s="37">
        <f t="shared" si="378"/>
        <v>179</v>
      </c>
      <c r="GR120" s="37">
        <f t="shared" si="378"/>
        <v>180</v>
      </c>
      <c r="GS120" s="37">
        <f t="shared" si="378"/>
        <v>180</v>
      </c>
      <c r="GT120" s="37">
        <f t="shared" si="378"/>
        <v>180</v>
      </c>
      <c r="GU120" s="37">
        <f t="shared" si="378"/>
        <v>180</v>
      </c>
      <c r="GV120" s="37">
        <f t="shared" si="378"/>
        <v>183</v>
      </c>
      <c r="GW120" s="37">
        <f t="shared" si="378"/>
        <v>183</v>
      </c>
      <c r="GX120" s="37">
        <f t="shared" si="378"/>
        <v>179</v>
      </c>
      <c r="GY120" s="37">
        <f t="shared" si="378"/>
        <v>179</v>
      </c>
      <c r="GZ120" s="37">
        <f t="shared" si="378"/>
        <v>179</v>
      </c>
      <c r="HA120" s="37">
        <f t="shared" si="378"/>
        <v>181</v>
      </c>
      <c r="HB120" s="37">
        <f t="shared" si="378"/>
        <v>180</v>
      </c>
      <c r="HC120" s="37">
        <f t="shared" ref="HC120:JN120" si="379">+$I$120-HC$63</f>
        <v>180</v>
      </c>
      <c r="HD120" s="37">
        <f t="shared" si="379"/>
        <v>178</v>
      </c>
      <c r="HE120" s="37">
        <f t="shared" si="379"/>
        <v>180</v>
      </c>
      <c r="HF120" s="37">
        <f t="shared" si="379"/>
        <v>191</v>
      </c>
      <c r="HG120" s="37">
        <f t="shared" si="379"/>
        <v>191</v>
      </c>
      <c r="HH120" s="37">
        <f t="shared" si="379"/>
        <v>183</v>
      </c>
      <c r="HI120" s="37">
        <f t="shared" si="379"/>
        <v>81</v>
      </c>
      <c r="HJ120" s="37">
        <f t="shared" si="379"/>
        <v>82</v>
      </c>
      <c r="HK120" s="37">
        <f t="shared" si="379"/>
        <v>52</v>
      </c>
      <c r="HL120" s="37">
        <f t="shared" si="379"/>
        <v>49</v>
      </c>
      <c r="HM120" s="37">
        <f t="shared" si="379"/>
        <v>52</v>
      </c>
      <c r="HN120" s="37">
        <f t="shared" si="379"/>
        <v>52</v>
      </c>
      <c r="HO120" s="37">
        <f t="shared" si="379"/>
        <v>48</v>
      </c>
      <c r="HP120" s="37">
        <f t="shared" si="379"/>
        <v>42</v>
      </c>
      <c r="HQ120" s="37">
        <f t="shared" si="379"/>
        <v>43</v>
      </c>
      <c r="HR120" s="37">
        <f t="shared" si="379"/>
        <v>45</v>
      </c>
      <c r="HS120" s="37">
        <f t="shared" si="379"/>
        <v>45</v>
      </c>
      <c r="HT120" s="37">
        <f t="shared" si="379"/>
        <v>46</v>
      </c>
      <c r="HU120" s="37">
        <f t="shared" si="379"/>
        <v>46</v>
      </c>
      <c r="HV120" s="37">
        <f t="shared" si="379"/>
        <v>46</v>
      </c>
      <c r="HW120" s="37">
        <f t="shared" si="379"/>
        <v>44</v>
      </c>
      <c r="HX120" s="37">
        <f t="shared" si="379"/>
        <v>44</v>
      </c>
      <c r="HY120" s="37">
        <f t="shared" si="379"/>
        <v>42</v>
      </c>
      <c r="HZ120" s="37">
        <f t="shared" si="379"/>
        <v>42</v>
      </c>
      <c r="IA120" s="37">
        <f t="shared" si="379"/>
        <v>51</v>
      </c>
      <c r="IB120" s="37">
        <f t="shared" si="379"/>
        <v>51</v>
      </c>
      <c r="IC120" s="37">
        <f t="shared" si="379"/>
        <v>50</v>
      </c>
      <c r="ID120" s="37">
        <f t="shared" si="379"/>
        <v>41</v>
      </c>
      <c r="IE120" s="37">
        <f t="shared" si="379"/>
        <v>41</v>
      </c>
      <c r="IF120" s="37">
        <f t="shared" si="379"/>
        <v>39</v>
      </c>
      <c r="IG120" s="37">
        <f t="shared" si="379"/>
        <v>40</v>
      </c>
      <c r="IH120" s="37">
        <f t="shared" si="379"/>
        <v>40</v>
      </c>
      <c r="II120" s="37">
        <f t="shared" si="379"/>
        <v>40</v>
      </c>
      <c r="IJ120" s="37">
        <f t="shared" si="379"/>
        <v>40</v>
      </c>
      <c r="IK120" s="37">
        <f t="shared" si="379"/>
        <v>42</v>
      </c>
      <c r="IL120" s="37">
        <f t="shared" si="379"/>
        <v>291</v>
      </c>
      <c r="IM120" s="37">
        <f t="shared" si="379"/>
        <v>291</v>
      </c>
      <c r="IN120" s="37">
        <f t="shared" si="379"/>
        <v>291</v>
      </c>
      <c r="IO120" s="37">
        <f t="shared" si="379"/>
        <v>291</v>
      </c>
      <c r="IP120" s="37">
        <f t="shared" si="379"/>
        <v>291</v>
      </c>
      <c r="IQ120" s="37">
        <f t="shared" si="379"/>
        <v>291</v>
      </c>
      <c r="IR120" s="37">
        <f t="shared" si="379"/>
        <v>291</v>
      </c>
      <c r="IS120" s="37">
        <f t="shared" si="379"/>
        <v>291</v>
      </c>
      <c r="IT120" s="37">
        <f t="shared" si="379"/>
        <v>291</v>
      </c>
      <c r="IU120" s="37">
        <f t="shared" si="379"/>
        <v>291</v>
      </c>
      <c r="IV120" s="37">
        <f t="shared" si="379"/>
        <v>291</v>
      </c>
      <c r="IW120" s="37">
        <f t="shared" si="379"/>
        <v>291</v>
      </c>
      <c r="IX120" s="37">
        <f t="shared" si="379"/>
        <v>291</v>
      </c>
      <c r="IY120" s="37">
        <f t="shared" si="379"/>
        <v>291</v>
      </c>
      <c r="IZ120" s="37">
        <f t="shared" si="379"/>
        <v>291</v>
      </c>
      <c r="JA120" s="37">
        <f t="shared" si="379"/>
        <v>291</v>
      </c>
      <c r="JB120" s="37">
        <f t="shared" si="379"/>
        <v>291</v>
      </c>
      <c r="JC120" s="37">
        <f t="shared" si="379"/>
        <v>291</v>
      </c>
      <c r="JD120" s="37">
        <f t="shared" si="379"/>
        <v>291</v>
      </c>
      <c r="JE120" s="37">
        <f t="shared" si="379"/>
        <v>291</v>
      </c>
      <c r="JF120" s="37">
        <f t="shared" si="379"/>
        <v>291</v>
      </c>
      <c r="JG120" s="37">
        <f t="shared" si="379"/>
        <v>291</v>
      </c>
      <c r="JH120" s="37">
        <f t="shared" si="379"/>
        <v>291</v>
      </c>
      <c r="JI120" s="37">
        <f t="shared" si="379"/>
        <v>291</v>
      </c>
      <c r="JJ120" s="37">
        <f t="shared" si="379"/>
        <v>291</v>
      </c>
      <c r="JK120" s="37">
        <f t="shared" si="379"/>
        <v>291</v>
      </c>
      <c r="JL120" s="37">
        <f t="shared" si="379"/>
        <v>291</v>
      </c>
      <c r="JM120" s="37">
        <f t="shared" si="379"/>
        <v>291</v>
      </c>
      <c r="JN120" s="37">
        <f t="shared" si="379"/>
        <v>291</v>
      </c>
      <c r="JO120" s="37">
        <f t="shared" ref="JO120:LZ120" si="380">+$I$120-JO$63</f>
        <v>291</v>
      </c>
      <c r="JP120" s="37">
        <f t="shared" si="380"/>
        <v>291</v>
      </c>
      <c r="JQ120" s="37">
        <f t="shared" si="380"/>
        <v>291</v>
      </c>
      <c r="JR120" s="37">
        <f t="shared" si="380"/>
        <v>291</v>
      </c>
      <c r="JS120" s="37">
        <f t="shared" si="380"/>
        <v>291</v>
      </c>
      <c r="JT120" s="37">
        <f t="shared" si="380"/>
        <v>291</v>
      </c>
      <c r="JU120" s="37">
        <f t="shared" si="380"/>
        <v>291</v>
      </c>
      <c r="JV120" s="37">
        <f t="shared" si="380"/>
        <v>291</v>
      </c>
      <c r="JW120" s="37">
        <f t="shared" si="380"/>
        <v>291</v>
      </c>
      <c r="JX120" s="37">
        <f t="shared" si="380"/>
        <v>291</v>
      </c>
      <c r="JY120" s="37">
        <f t="shared" si="380"/>
        <v>291</v>
      </c>
      <c r="JZ120" s="37">
        <f t="shared" si="380"/>
        <v>291</v>
      </c>
      <c r="KA120" s="37">
        <f t="shared" si="380"/>
        <v>291</v>
      </c>
      <c r="KB120" s="37">
        <f t="shared" si="380"/>
        <v>291</v>
      </c>
      <c r="KC120" s="37">
        <f t="shared" si="380"/>
        <v>291</v>
      </c>
      <c r="KD120" s="37">
        <f t="shared" si="380"/>
        <v>291</v>
      </c>
      <c r="KE120" s="37">
        <f t="shared" si="380"/>
        <v>291</v>
      </c>
      <c r="KF120" s="37">
        <f t="shared" si="380"/>
        <v>291</v>
      </c>
      <c r="KG120" s="37">
        <f t="shared" si="380"/>
        <v>291</v>
      </c>
      <c r="KH120" s="37">
        <f t="shared" si="380"/>
        <v>291</v>
      </c>
      <c r="KI120" s="37">
        <f t="shared" si="380"/>
        <v>291</v>
      </c>
      <c r="KJ120" s="37">
        <f t="shared" si="380"/>
        <v>291</v>
      </c>
      <c r="KK120" s="37">
        <f t="shared" si="380"/>
        <v>291</v>
      </c>
      <c r="KL120" s="37">
        <f t="shared" si="380"/>
        <v>291</v>
      </c>
      <c r="KM120" s="37">
        <f t="shared" si="380"/>
        <v>291</v>
      </c>
      <c r="KN120" s="37">
        <f t="shared" si="380"/>
        <v>291</v>
      </c>
      <c r="KO120" s="37">
        <f t="shared" si="380"/>
        <v>291</v>
      </c>
      <c r="KP120" s="37">
        <f t="shared" si="380"/>
        <v>291</v>
      </c>
      <c r="KQ120" s="37">
        <f t="shared" si="380"/>
        <v>291</v>
      </c>
      <c r="KR120" s="37">
        <f t="shared" si="380"/>
        <v>291</v>
      </c>
      <c r="KS120" s="37">
        <f t="shared" si="380"/>
        <v>291</v>
      </c>
      <c r="KT120" s="37">
        <f t="shared" si="380"/>
        <v>291</v>
      </c>
      <c r="KU120" s="37">
        <f t="shared" si="380"/>
        <v>291</v>
      </c>
      <c r="KV120" s="37">
        <f t="shared" si="380"/>
        <v>291</v>
      </c>
      <c r="KW120" s="37">
        <f t="shared" si="380"/>
        <v>291</v>
      </c>
      <c r="KX120" s="37">
        <f t="shared" si="380"/>
        <v>291</v>
      </c>
      <c r="KY120" s="37">
        <f t="shared" si="380"/>
        <v>291</v>
      </c>
      <c r="KZ120" s="37">
        <f t="shared" si="380"/>
        <v>291</v>
      </c>
      <c r="LA120" s="37">
        <f t="shared" si="380"/>
        <v>291</v>
      </c>
      <c r="LB120" s="37">
        <f t="shared" si="380"/>
        <v>291</v>
      </c>
      <c r="LC120" s="37">
        <f t="shared" si="380"/>
        <v>291</v>
      </c>
      <c r="LD120" s="37">
        <f t="shared" si="380"/>
        <v>291</v>
      </c>
      <c r="LE120" s="37">
        <f t="shared" si="380"/>
        <v>291</v>
      </c>
      <c r="LF120" s="37">
        <f t="shared" si="380"/>
        <v>291</v>
      </c>
      <c r="LG120" s="37">
        <f t="shared" si="380"/>
        <v>291</v>
      </c>
      <c r="LH120" s="37">
        <f t="shared" si="380"/>
        <v>291</v>
      </c>
      <c r="LI120" s="37">
        <f t="shared" si="380"/>
        <v>291</v>
      </c>
      <c r="LJ120" s="37">
        <f t="shared" si="380"/>
        <v>291</v>
      </c>
      <c r="LK120" s="37">
        <f t="shared" si="380"/>
        <v>291</v>
      </c>
      <c r="LL120" s="37">
        <f t="shared" si="380"/>
        <v>291</v>
      </c>
      <c r="LM120" s="37">
        <f t="shared" si="380"/>
        <v>291</v>
      </c>
      <c r="LN120" s="37">
        <f t="shared" si="380"/>
        <v>291</v>
      </c>
      <c r="LO120" s="37">
        <f t="shared" si="380"/>
        <v>291</v>
      </c>
      <c r="LP120" s="37">
        <f t="shared" si="380"/>
        <v>291</v>
      </c>
      <c r="LQ120" s="37">
        <f t="shared" si="380"/>
        <v>291</v>
      </c>
      <c r="LR120" s="37">
        <f t="shared" si="380"/>
        <v>291</v>
      </c>
      <c r="LS120" s="37">
        <f t="shared" si="380"/>
        <v>291</v>
      </c>
      <c r="LT120" s="37">
        <f t="shared" si="380"/>
        <v>291</v>
      </c>
      <c r="LU120" s="37">
        <f t="shared" si="380"/>
        <v>291</v>
      </c>
      <c r="LV120" s="37">
        <f t="shared" si="380"/>
        <v>291</v>
      </c>
      <c r="LW120" s="37">
        <f t="shared" si="380"/>
        <v>291</v>
      </c>
      <c r="LX120" s="37">
        <f t="shared" si="380"/>
        <v>291</v>
      </c>
      <c r="LY120" s="37">
        <f t="shared" si="380"/>
        <v>291</v>
      </c>
      <c r="LZ120" s="37">
        <f t="shared" si="380"/>
        <v>291</v>
      </c>
      <c r="MA120" s="37">
        <f t="shared" ref="MA120:NT120" si="381">+$I$120-MA$63</f>
        <v>291</v>
      </c>
      <c r="MB120" s="37">
        <f t="shared" si="381"/>
        <v>291</v>
      </c>
      <c r="MC120" s="37">
        <f t="shared" si="381"/>
        <v>291</v>
      </c>
      <c r="MD120" s="37">
        <f t="shared" si="381"/>
        <v>291</v>
      </c>
      <c r="ME120" s="37">
        <f t="shared" si="381"/>
        <v>291</v>
      </c>
      <c r="MF120" s="37">
        <f t="shared" si="381"/>
        <v>291</v>
      </c>
      <c r="MG120" s="37">
        <f t="shared" si="381"/>
        <v>291</v>
      </c>
      <c r="MH120" s="37">
        <f t="shared" si="381"/>
        <v>291</v>
      </c>
      <c r="MI120" s="37">
        <f t="shared" si="381"/>
        <v>291</v>
      </c>
      <c r="MJ120" s="37">
        <f t="shared" si="381"/>
        <v>291</v>
      </c>
      <c r="MK120" s="37">
        <f t="shared" si="381"/>
        <v>291</v>
      </c>
      <c r="ML120" s="37">
        <f t="shared" si="381"/>
        <v>291</v>
      </c>
      <c r="MM120" s="37">
        <f t="shared" si="381"/>
        <v>291</v>
      </c>
      <c r="MN120" s="37">
        <f t="shared" si="381"/>
        <v>291</v>
      </c>
      <c r="MO120" s="37">
        <f t="shared" si="381"/>
        <v>291</v>
      </c>
      <c r="MP120" s="37">
        <f t="shared" si="381"/>
        <v>291</v>
      </c>
      <c r="MQ120" s="37">
        <f t="shared" si="381"/>
        <v>291</v>
      </c>
      <c r="MR120" s="37">
        <f t="shared" si="381"/>
        <v>291</v>
      </c>
      <c r="MS120" s="37">
        <f t="shared" si="381"/>
        <v>291</v>
      </c>
      <c r="MT120" s="37">
        <f t="shared" si="381"/>
        <v>291</v>
      </c>
      <c r="MU120" s="37">
        <f t="shared" si="381"/>
        <v>291</v>
      </c>
      <c r="MV120" s="37">
        <f t="shared" si="381"/>
        <v>291</v>
      </c>
      <c r="MW120" s="37">
        <f t="shared" si="381"/>
        <v>291</v>
      </c>
      <c r="MX120" s="37">
        <f t="shared" si="381"/>
        <v>291</v>
      </c>
      <c r="MY120" s="37">
        <f t="shared" si="381"/>
        <v>291</v>
      </c>
      <c r="MZ120" s="37">
        <f t="shared" si="381"/>
        <v>291</v>
      </c>
      <c r="NA120" s="37">
        <f t="shared" si="381"/>
        <v>291</v>
      </c>
      <c r="NB120" s="37">
        <f t="shared" si="381"/>
        <v>291</v>
      </c>
      <c r="NC120" s="37">
        <f t="shared" si="381"/>
        <v>291</v>
      </c>
      <c r="ND120" s="37">
        <f t="shared" si="381"/>
        <v>291</v>
      </c>
      <c r="NE120" s="37">
        <f t="shared" si="381"/>
        <v>291</v>
      </c>
      <c r="NF120" s="37">
        <f t="shared" si="381"/>
        <v>291</v>
      </c>
      <c r="NG120" s="37">
        <f t="shared" si="381"/>
        <v>291</v>
      </c>
      <c r="NH120" s="37">
        <f t="shared" si="381"/>
        <v>291</v>
      </c>
      <c r="NI120" s="37">
        <f t="shared" si="381"/>
        <v>291</v>
      </c>
      <c r="NJ120" s="37">
        <f t="shared" si="381"/>
        <v>291</v>
      </c>
      <c r="NK120" s="37">
        <f t="shared" si="381"/>
        <v>291</v>
      </c>
      <c r="NL120" s="37">
        <f t="shared" si="381"/>
        <v>291</v>
      </c>
      <c r="NM120" s="37">
        <f t="shared" si="381"/>
        <v>291</v>
      </c>
      <c r="NN120" s="37">
        <f t="shared" si="381"/>
        <v>291</v>
      </c>
      <c r="NO120" s="37">
        <f t="shared" si="381"/>
        <v>291</v>
      </c>
      <c r="NP120" s="37">
        <f t="shared" si="381"/>
        <v>291</v>
      </c>
      <c r="NQ120" s="37">
        <f t="shared" si="381"/>
        <v>291</v>
      </c>
      <c r="NR120" s="37">
        <f t="shared" si="381"/>
        <v>291</v>
      </c>
      <c r="NS120" s="37">
        <f t="shared" si="381"/>
        <v>291</v>
      </c>
      <c r="NT120" s="38">
        <f t="shared" si="381"/>
        <v>291</v>
      </c>
    </row>
    <row r="121" spans="1:384" x14ac:dyDescent="0.6">
      <c r="A121" s="141" t="s">
        <v>71</v>
      </c>
      <c r="B121" s="301"/>
      <c r="C121" s="322"/>
      <c r="D121" s="300" t="s">
        <v>19</v>
      </c>
      <c r="E121" s="53">
        <v>23</v>
      </c>
      <c r="F121" s="294"/>
      <c r="G121" s="53">
        <v>34</v>
      </c>
      <c r="H121" s="46">
        <v>626</v>
      </c>
      <c r="I121" s="6">
        <f t="shared" si="339"/>
        <v>34</v>
      </c>
      <c r="J121" s="32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4">
        <v>0</v>
      </c>
      <c r="Q121" s="9">
        <v>34</v>
      </c>
      <c r="R121" s="7"/>
      <c r="S121" s="36">
        <f t="shared" ref="S121:CD121" si="382">+$I$121-S$64</f>
        <v>18</v>
      </c>
      <c r="T121" s="37">
        <f t="shared" si="382"/>
        <v>18</v>
      </c>
      <c r="U121" s="37">
        <f t="shared" si="382"/>
        <v>21</v>
      </c>
      <c r="V121" s="37">
        <f t="shared" si="382"/>
        <v>21</v>
      </c>
      <c r="W121" s="37">
        <f t="shared" si="382"/>
        <v>21</v>
      </c>
      <c r="X121" s="37">
        <f t="shared" si="382"/>
        <v>23</v>
      </c>
      <c r="Y121" s="37">
        <f t="shared" si="382"/>
        <v>23</v>
      </c>
      <c r="Z121" s="37">
        <f t="shared" si="382"/>
        <v>23</v>
      </c>
      <c r="AA121" s="37">
        <f t="shared" si="382"/>
        <v>22</v>
      </c>
      <c r="AB121" s="37">
        <f t="shared" si="382"/>
        <v>22</v>
      </c>
      <c r="AC121" s="37">
        <f t="shared" si="382"/>
        <v>18</v>
      </c>
      <c r="AD121" s="37">
        <f t="shared" si="382"/>
        <v>18</v>
      </c>
      <c r="AE121" s="37">
        <f t="shared" si="382"/>
        <v>18</v>
      </c>
      <c r="AF121" s="37">
        <f t="shared" si="382"/>
        <v>18</v>
      </c>
      <c r="AG121" s="37">
        <f t="shared" si="382"/>
        <v>18</v>
      </c>
      <c r="AH121" s="37">
        <f t="shared" si="382"/>
        <v>18</v>
      </c>
      <c r="AI121" s="37">
        <f t="shared" si="382"/>
        <v>18</v>
      </c>
      <c r="AJ121" s="37">
        <f t="shared" si="382"/>
        <v>19</v>
      </c>
      <c r="AK121" s="37">
        <f t="shared" si="382"/>
        <v>18</v>
      </c>
      <c r="AL121" s="37">
        <f t="shared" si="382"/>
        <v>18</v>
      </c>
      <c r="AM121" s="37">
        <f t="shared" si="382"/>
        <v>18</v>
      </c>
      <c r="AN121" s="37">
        <f t="shared" si="382"/>
        <v>18</v>
      </c>
      <c r="AO121" s="37">
        <f t="shared" si="382"/>
        <v>19</v>
      </c>
      <c r="AP121" s="37">
        <f t="shared" si="382"/>
        <v>19</v>
      </c>
      <c r="AQ121" s="37">
        <f t="shared" si="382"/>
        <v>19</v>
      </c>
      <c r="AR121" s="37">
        <f t="shared" si="382"/>
        <v>19</v>
      </c>
      <c r="AS121" s="37">
        <f t="shared" si="382"/>
        <v>21</v>
      </c>
      <c r="AT121" s="37">
        <f t="shared" si="382"/>
        <v>20</v>
      </c>
      <c r="AU121" s="37">
        <f t="shared" si="382"/>
        <v>20</v>
      </c>
      <c r="AV121" s="37">
        <f t="shared" si="382"/>
        <v>20</v>
      </c>
      <c r="AW121" s="37">
        <f t="shared" si="382"/>
        <v>21</v>
      </c>
      <c r="AX121" s="37">
        <f t="shared" si="382"/>
        <v>22</v>
      </c>
      <c r="AY121" s="37">
        <f t="shared" si="382"/>
        <v>22</v>
      </c>
      <c r="AZ121" s="37">
        <f t="shared" si="382"/>
        <v>22</v>
      </c>
      <c r="BA121" s="37">
        <f t="shared" si="382"/>
        <v>22</v>
      </c>
      <c r="BB121" s="37">
        <f t="shared" si="382"/>
        <v>22</v>
      </c>
      <c r="BC121" s="37">
        <f t="shared" si="382"/>
        <v>15</v>
      </c>
      <c r="BD121" s="37">
        <f t="shared" si="382"/>
        <v>15</v>
      </c>
      <c r="BE121" s="37">
        <f t="shared" si="382"/>
        <v>17</v>
      </c>
      <c r="BF121" s="37">
        <f t="shared" si="382"/>
        <v>17</v>
      </c>
      <c r="BG121" s="37">
        <f t="shared" si="382"/>
        <v>17</v>
      </c>
      <c r="BH121" s="37">
        <f t="shared" si="382"/>
        <v>17</v>
      </c>
      <c r="BI121" s="37">
        <f t="shared" si="382"/>
        <v>17</v>
      </c>
      <c r="BJ121" s="37">
        <f t="shared" si="382"/>
        <v>17</v>
      </c>
      <c r="BK121" s="37">
        <f t="shared" si="382"/>
        <v>17</v>
      </c>
      <c r="BL121" s="37">
        <f t="shared" si="382"/>
        <v>5</v>
      </c>
      <c r="BM121" s="37">
        <f t="shared" si="382"/>
        <v>6</v>
      </c>
      <c r="BN121" s="37">
        <f t="shared" si="382"/>
        <v>6</v>
      </c>
      <c r="BO121" s="37">
        <f t="shared" si="382"/>
        <v>6</v>
      </c>
      <c r="BP121" s="37">
        <f t="shared" si="382"/>
        <v>6</v>
      </c>
      <c r="BQ121" s="37">
        <f t="shared" si="382"/>
        <v>6</v>
      </c>
      <c r="BR121" s="37">
        <f t="shared" si="382"/>
        <v>6</v>
      </c>
      <c r="BS121" s="37">
        <f t="shared" si="382"/>
        <v>6</v>
      </c>
      <c r="BT121" s="37">
        <f t="shared" si="382"/>
        <v>7</v>
      </c>
      <c r="BU121" s="37">
        <f t="shared" si="382"/>
        <v>8</v>
      </c>
      <c r="BV121" s="37">
        <f t="shared" si="382"/>
        <v>8</v>
      </c>
      <c r="BW121" s="37">
        <f t="shared" si="382"/>
        <v>8</v>
      </c>
      <c r="BX121" s="37">
        <f t="shared" si="382"/>
        <v>8</v>
      </c>
      <c r="BY121" s="37">
        <f t="shared" si="382"/>
        <v>8</v>
      </c>
      <c r="BZ121" s="37">
        <f t="shared" si="382"/>
        <v>10</v>
      </c>
      <c r="CA121" s="37">
        <f t="shared" si="382"/>
        <v>10</v>
      </c>
      <c r="CB121" s="37">
        <f t="shared" si="382"/>
        <v>10</v>
      </c>
      <c r="CC121" s="37">
        <f t="shared" si="382"/>
        <v>10</v>
      </c>
      <c r="CD121" s="37">
        <f t="shared" si="382"/>
        <v>10</v>
      </c>
      <c r="CE121" s="37">
        <f t="shared" ref="CE121:EP121" si="383">+$I$121-CE$64</f>
        <v>10</v>
      </c>
      <c r="CF121" s="37">
        <f t="shared" si="383"/>
        <v>10</v>
      </c>
      <c r="CG121" s="37">
        <f t="shared" si="383"/>
        <v>10</v>
      </c>
      <c r="CH121" s="37">
        <f t="shared" si="383"/>
        <v>10</v>
      </c>
      <c r="CI121" s="37">
        <f t="shared" si="383"/>
        <v>10</v>
      </c>
      <c r="CJ121" s="37">
        <f t="shared" si="383"/>
        <v>10</v>
      </c>
      <c r="CK121" s="37">
        <f t="shared" si="383"/>
        <v>10</v>
      </c>
      <c r="CL121" s="37">
        <f t="shared" si="383"/>
        <v>11</v>
      </c>
      <c r="CM121" s="37">
        <f t="shared" si="383"/>
        <v>6</v>
      </c>
      <c r="CN121" s="37">
        <f t="shared" si="383"/>
        <v>2</v>
      </c>
      <c r="CO121" s="37">
        <f t="shared" si="383"/>
        <v>3</v>
      </c>
      <c r="CP121" s="37">
        <f t="shared" si="383"/>
        <v>3</v>
      </c>
      <c r="CQ121" s="37">
        <f t="shared" si="383"/>
        <v>3</v>
      </c>
      <c r="CR121" s="37">
        <f t="shared" si="383"/>
        <v>3</v>
      </c>
      <c r="CS121" s="37">
        <f t="shared" si="383"/>
        <v>2</v>
      </c>
      <c r="CT121" s="37">
        <f t="shared" si="383"/>
        <v>2</v>
      </c>
      <c r="CU121" s="37">
        <f t="shared" si="383"/>
        <v>1</v>
      </c>
      <c r="CV121" s="37">
        <f t="shared" si="383"/>
        <v>4</v>
      </c>
      <c r="CW121" s="37">
        <f t="shared" si="383"/>
        <v>4</v>
      </c>
      <c r="CX121" s="37">
        <f t="shared" si="383"/>
        <v>4</v>
      </c>
      <c r="CY121" s="37">
        <f t="shared" si="383"/>
        <v>4</v>
      </c>
      <c r="CZ121" s="37">
        <f t="shared" si="383"/>
        <v>4</v>
      </c>
      <c r="DA121" s="37">
        <f t="shared" si="383"/>
        <v>3</v>
      </c>
      <c r="DB121" s="37">
        <f t="shared" si="383"/>
        <v>3</v>
      </c>
      <c r="DC121" s="37">
        <f t="shared" si="383"/>
        <v>2</v>
      </c>
      <c r="DD121" s="37">
        <f t="shared" si="383"/>
        <v>2</v>
      </c>
      <c r="DE121" s="37">
        <f t="shared" si="383"/>
        <v>3</v>
      </c>
      <c r="DF121" s="37">
        <f t="shared" si="383"/>
        <v>3</v>
      </c>
      <c r="DG121" s="37">
        <f t="shared" si="383"/>
        <v>4</v>
      </c>
      <c r="DH121" s="37">
        <f t="shared" si="383"/>
        <v>4</v>
      </c>
      <c r="DI121" s="37">
        <f t="shared" si="383"/>
        <v>3</v>
      </c>
      <c r="DJ121" s="37">
        <f t="shared" si="383"/>
        <v>3</v>
      </c>
      <c r="DK121" s="37">
        <f t="shared" si="383"/>
        <v>3</v>
      </c>
      <c r="DL121" s="37">
        <f t="shared" si="383"/>
        <v>4</v>
      </c>
      <c r="DM121" s="37">
        <f t="shared" si="383"/>
        <v>4</v>
      </c>
      <c r="DN121" s="37">
        <f t="shared" si="383"/>
        <v>4</v>
      </c>
      <c r="DO121" s="37">
        <f t="shared" si="383"/>
        <v>4</v>
      </c>
      <c r="DP121" s="37">
        <f t="shared" si="383"/>
        <v>4</v>
      </c>
      <c r="DQ121" s="37">
        <f t="shared" si="383"/>
        <v>7</v>
      </c>
      <c r="DR121" s="37">
        <f t="shared" si="383"/>
        <v>7</v>
      </c>
      <c r="DS121" s="37">
        <f t="shared" si="383"/>
        <v>8</v>
      </c>
      <c r="DT121" s="37">
        <f t="shared" si="383"/>
        <v>8</v>
      </c>
      <c r="DU121" s="37">
        <f t="shared" si="383"/>
        <v>5</v>
      </c>
      <c r="DV121" s="37">
        <f t="shared" si="383"/>
        <v>6</v>
      </c>
      <c r="DW121" s="37">
        <f t="shared" si="383"/>
        <v>4</v>
      </c>
      <c r="DX121" s="37">
        <f t="shared" si="383"/>
        <v>4</v>
      </c>
      <c r="DY121" s="37">
        <f t="shared" si="383"/>
        <v>4</v>
      </c>
      <c r="DZ121" s="37">
        <f t="shared" si="383"/>
        <v>4</v>
      </c>
      <c r="EA121" s="37">
        <f t="shared" si="383"/>
        <v>4</v>
      </c>
      <c r="EB121" s="37">
        <f t="shared" si="383"/>
        <v>4</v>
      </c>
      <c r="EC121" s="37">
        <f t="shared" si="383"/>
        <v>6</v>
      </c>
      <c r="ED121" s="37">
        <f t="shared" si="383"/>
        <v>6</v>
      </c>
      <c r="EE121" s="37">
        <f t="shared" si="383"/>
        <v>6</v>
      </c>
      <c r="EF121" s="37">
        <f t="shared" si="383"/>
        <v>6</v>
      </c>
      <c r="EG121" s="37">
        <f t="shared" si="383"/>
        <v>7</v>
      </c>
      <c r="EH121" s="37">
        <f t="shared" si="383"/>
        <v>7</v>
      </c>
      <c r="EI121" s="37">
        <f t="shared" si="383"/>
        <v>6</v>
      </c>
      <c r="EJ121" s="37">
        <f t="shared" si="383"/>
        <v>6</v>
      </c>
      <c r="EK121" s="37">
        <f t="shared" si="383"/>
        <v>6</v>
      </c>
      <c r="EL121" s="37">
        <f t="shared" si="383"/>
        <v>5</v>
      </c>
      <c r="EM121" s="37">
        <f t="shared" si="383"/>
        <v>3</v>
      </c>
      <c r="EN121" s="37">
        <f t="shared" si="383"/>
        <v>3</v>
      </c>
      <c r="EO121" s="37">
        <f t="shared" si="383"/>
        <v>3</v>
      </c>
      <c r="EP121" s="37">
        <f t="shared" si="383"/>
        <v>6</v>
      </c>
      <c r="EQ121" s="37">
        <f t="shared" ref="EQ121:HB121" si="384">+$I$121-EQ$64</f>
        <v>6</v>
      </c>
      <c r="ER121" s="37">
        <f t="shared" si="384"/>
        <v>3</v>
      </c>
      <c r="ES121" s="37">
        <f t="shared" si="384"/>
        <v>2</v>
      </c>
      <c r="ET121" s="37">
        <f t="shared" si="384"/>
        <v>2</v>
      </c>
      <c r="EU121" s="37">
        <f t="shared" si="384"/>
        <v>2</v>
      </c>
      <c r="EV121" s="37">
        <f t="shared" si="384"/>
        <v>2</v>
      </c>
      <c r="EW121" s="37">
        <f t="shared" si="384"/>
        <v>3</v>
      </c>
      <c r="EX121" s="37">
        <f t="shared" si="384"/>
        <v>2</v>
      </c>
      <c r="EY121" s="37">
        <f t="shared" si="384"/>
        <v>2</v>
      </c>
      <c r="EZ121" s="37">
        <f t="shared" si="384"/>
        <v>2</v>
      </c>
      <c r="FA121" s="37">
        <f t="shared" si="384"/>
        <v>2</v>
      </c>
      <c r="FB121" s="37">
        <f t="shared" si="384"/>
        <v>6</v>
      </c>
      <c r="FC121" s="37">
        <f t="shared" si="384"/>
        <v>6</v>
      </c>
      <c r="FD121" s="37">
        <f t="shared" si="384"/>
        <v>5</v>
      </c>
      <c r="FE121" s="37">
        <f t="shared" si="384"/>
        <v>2</v>
      </c>
      <c r="FF121" s="37">
        <f t="shared" si="384"/>
        <v>3</v>
      </c>
      <c r="FG121" s="37">
        <f t="shared" si="384"/>
        <v>6</v>
      </c>
      <c r="FH121" s="37">
        <f t="shared" si="384"/>
        <v>5</v>
      </c>
      <c r="FI121" s="37">
        <f t="shared" si="384"/>
        <v>5</v>
      </c>
      <c r="FJ121" s="37">
        <f t="shared" si="384"/>
        <v>5</v>
      </c>
      <c r="FK121" s="37">
        <f t="shared" si="384"/>
        <v>4</v>
      </c>
      <c r="FL121" s="37">
        <f t="shared" si="384"/>
        <v>5</v>
      </c>
      <c r="FM121" s="37">
        <f t="shared" si="384"/>
        <v>3</v>
      </c>
      <c r="FN121" s="37">
        <f t="shared" si="384"/>
        <v>2</v>
      </c>
      <c r="FO121" s="37">
        <f t="shared" si="384"/>
        <v>4</v>
      </c>
      <c r="FP121" s="37">
        <f t="shared" si="384"/>
        <v>4</v>
      </c>
      <c r="FQ121" s="37">
        <f t="shared" si="384"/>
        <v>4</v>
      </c>
      <c r="FR121" s="37">
        <f t="shared" si="384"/>
        <v>6</v>
      </c>
      <c r="FS121" s="37">
        <f t="shared" si="384"/>
        <v>6</v>
      </c>
      <c r="FT121" s="37">
        <f t="shared" si="384"/>
        <v>7</v>
      </c>
      <c r="FU121" s="37">
        <f t="shared" si="384"/>
        <v>8</v>
      </c>
      <c r="FV121" s="37">
        <f t="shared" si="384"/>
        <v>8</v>
      </c>
      <c r="FW121" s="37">
        <f t="shared" si="384"/>
        <v>10</v>
      </c>
      <c r="FX121" s="37">
        <f t="shared" si="384"/>
        <v>10</v>
      </c>
      <c r="FY121" s="37">
        <f t="shared" si="384"/>
        <v>10</v>
      </c>
      <c r="FZ121" s="37">
        <f t="shared" si="384"/>
        <v>10</v>
      </c>
      <c r="GA121" s="37">
        <f t="shared" si="384"/>
        <v>10</v>
      </c>
      <c r="GB121" s="37">
        <f t="shared" si="384"/>
        <v>10</v>
      </c>
      <c r="GC121" s="37">
        <f t="shared" si="384"/>
        <v>10</v>
      </c>
      <c r="GD121" s="37">
        <f t="shared" si="384"/>
        <v>10</v>
      </c>
      <c r="GE121" s="37">
        <f t="shared" si="384"/>
        <v>10</v>
      </c>
      <c r="GF121" s="37">
        <f t="shared" si="384"/>
        <v>10</v>
      </c>
      <c r="GG121" s="37">
        <f t="shared" si="384"/>
        <v>12</v>
      </c>
      <c r="GH121" s="37">
        <f t="shared" si="384"/>
        <v>10</v>
      </c>
      <c r="GI121" s="37">
        <f t="shared" si="384"/>
        <v>10</v>
      </c>
      <c r="GJ121" s="37">
        <f t="shared" si="384"/>
        <v>9</v>
      </c>
      <c r="GK121" s="37">
        <f t="shared" si="384"/>
        <v>9</v>
      </c>
      <c r="GL121" s="37">
        <f t="shared" si="384"/>
        <v>9</v>
      </c>
      <c r="GM121" s="37">
        <f t="shared" si="384"/>
        <v>6</v>
      </c>
      <c r="GN121" s="37">
        <f t="shared" si="384"/>
        <v>7</v>
      </c>
      <c r="GO121" s="37">
        <f t="shared" si="384"/>
        <v>7</v>
      </c>
      <c r="GP121" s="37">
        <f t="shared" si="384"/>
        <v>7</v>
      </c>
      <c r="GQ121" s="37">
        <f t="shared" si="384"/>
        <v>7</v>
      </c>
      <c r="GR121" s="37">
        <f t="shared" si="384"/>
        <v>9</v>
      </c>
      <c r="GS121" s="37">
        <f t="shared" si="384"/>
        <v>9</v>
      </c>
      <c r="GT121" s="37">
        <f t="shared" si="384"/>
        <v>9</v>
      </c>
      <c r="GU121" s="37">
        <f t="shared" si="384"/>
        <v>10</v>
      </c>
      <c r="GV121" s="37">
        <f t="shared" si="384"/>
        <v>10</v>
      </c>
      <c r="GW121" s="37">
        <f t="shared" si="384"/>
        <v>10</v>
      </c>
      <c r="GX121" s="37">
        <f t="shared" si="384"/>
        <v>5</v>
      </c>
      <c r="GY121" s="37">
        <f t="shared" si="384"/>
        <v>7</v>
      </c>
      <c r="GZ121" s="37">
        <f t="shared" si="384"/>
        <v>7</v>
      </c>
      <c r="HA121" s="37">
        <f t="shared" si="384"/>
        <v>9</v>
      </c>
      <c r="HB121" s="37">
        <f t="shared" si="384"/>
        <v>4</v>
      </c>
      <c r="HC121" s="37">
        <f t="shared" ref="HC121:JN121" si="385">+$I$121-HC$64</f>
        <v>4</v>
      </c>
      <c r="HD121" s="37">
        <f t="shared" si="385"/>
        <v>4</v>
      </c>
      <c r="HE121" s="37">
        <f t="shared" si="385"/>
        <v>5</v>
      </c>
      <c r="HF121" s="37">
        <f t="shared" si="385"/>
        <v>6</v>
      </c>
      <c r="HG121" s="37">
        <f t="shared" si="385"/>
        <v>6</v>
      </c>
      <c r="HH121" s="37">
        <f t="shared" si="385"/>
        <v>9</v>
      </c>
      <c r="HI121" s="37">
        <f t="shared" si="385"/>
        <v>9</v>
      </c>
      <c r="HJ121" s="37">
        <f t="shared" si="385"/>
        <v>9</v>
      </c>
      <c r="HK121" s="37">
        <f t="shared" si="385"/>
        <v>9</v>
      </c>
      <c r="HL121" s="37">
        <f t="shared" si="385"/>
        <v>9</v>
      </c>
      <c r="HM121" s="37">
        <f t="shared" si="385"/>
        <v>9</v>
      </c>
      <c r="HN121" s="37">
        <f t="shared" si="385"/>
        <v>9</v>
      </c>
      <c r="HO121" s="37">
        <f t="shared" si="385"/>
        <v>3</v>
      </c>
      <c r="HP121" s="37">
        <f t="shared" si="385"/>
        <v>4</v>
      </c>
      <c r="HQ121" s="37">
        <f t="shared" si="385"/>
        <v>4</v>
      </c>
      <c r="HR121" s="37">
        <f t="shared" si="385"/>
        <v>4</v>
      </c>
      <c r="HS121" s="37">
        <f t="shared" si="385"/>
        <v>3</v>
      </c>
      <c r="HT121" s="37">
        <f t="shared" si="385"/>
        <v>3</v>
      </c>
      <c r="HU121" s="37">
        <f t="shared" si="385"/>
        <v>3</v>
      </c>
      <c r="HV121" s="37">
        <f t="shared" si="385"/>
        <v>3</v>
      </c>
      <c r="HW121" s="37">
        <f t="shared" si="385"/>
        <v>3</v>
      </c>
      <c r="HX121" s="37">
        <f t="shared" si="385"/>
        <v>4</v>
      </c>
      <c r="HY121" s="37">
        <f t="shared" si="385"/>
        <v>4</v>
      </c>
      <c r="HZ121" s="37">
        <f t="shared" si="385"/>
        <v>4</v>
      </c>
      <c r="IA121" s="37">
        <f t="shared" si="385"/>
        <v>5</v>
      </c>
      <c r="IB121" s="37">
        <f t="shared" si="385"/>
        <v>5</v>
      </c>
      <c r="IC121" s="37">
        <f t="shared" si="385"/>
        <v>5</v>
      </c>
      <c r="ID121" s="37">
        <f t="shared" si="385"/>
        <v>5</v>
      </c>
      <c r="IE121" s="37">
        <f t="shared" si="385"/>
        <v>5</v>
      </c>
      <c r="IF121" s="37">
        <f t="shared" si="385"/>
        <v>6</v>
      </c>
      <c r="IG121" s="37">
        <f t="shared" si="385"/>
        <v>9</v>
      </c>
      <c r="IH121" s="37">
        <f t="shared" si="385"/>
        <v>9</v>
      </c>
      <c r="II121" s="37">
        <f t="shared" si="385"/>
        <v>9</v>
      </c>
      <c r="IJ121" s="37">
        <f t="shared" si="385"/>
        <v>9</v>
      </c>
      <c r="IK121" s="37">
        <f t="shared" si="385"/>
        <v>2</v>
      </c>
      <c r="IL121" s="37">
        <f t="shared" si="385"/>
        <v>34</v>
      </c>
      <c r="IM121" s="37">
        <f t="shared" si="385"/>
        <v>34</v>
      </c>
      <c r="IN121" s="37">
        <f t="shared" si="385"/>
        <v>34</v>
      </c>
      <c r="IO121" s="37">
        <f t="shared" si="385"/>
        <v>34</v>
      </c>
      <c r="IP121" s="37">
        <f t="shared" si="385"/>
        <v>34</v>
      </c>
      <c r="IQ121" s="37">
        <f t="shared" si="385"/>
        <v>34</v>
      </c>
      <c r="IR121" s="37">
        <f t="shared" si="385"/>
        <v>34</v>
      </c>
      <c r="IS121" s="37">
        <f t="shared" si="385"/>
        <v>34</v>
      </c>
      <c r="IT121" s="37">
        <f t="shared" si="385"/>
        <v>34</v>
      </c>
      <c r="IU121" s="37">
        <f t="shared" si="385"/>
        <v>34</v>
      </c>
      <c r="IV121" s="37">
        <f t="shared" si="385"/>
        <v>34</v>
      </c>
      <c r="IW121" s="37">
        <f t="shared" si="385"/>
        <v>34</v>
      </c>
      <c r="IX121" s="37">
        <f t="shared" si="385"/>
        <v>34</v>
      </c>
      <c r="IY121" s="37">
        <f t="shared" si="385"/>
        <v>34</v>
      </c>
      <c r="IZ121" s="37">
        <f t="shared" si="385"/>
        <v>34</v>
      </c>
      <c r="JA121" s="37">
        <f t="shared" si="385"/>
        <v>34</v>
      </c>
      <c r="JB121" s="37">
        <f t="shared" si="385"/>
        <v>34</v>
      </c>
      <c r="JC121" s="37">
        <f t="shared" si="385"/>
        <v>34</v>
      </c>
      <c r="JD121" s="37">
        <f t="shared" si="385"/>
        <v>34</v>
      </c>
      <c r="JE121" s="37">
        <f t="shared" si="385"/>
        <v>34</v>
      </c>
      <c r="JF121" s="37">
        <f t="shared" si="385"/>
        <v>34</v>
      </c>
      <c r="JG121" s="37">
        <f t="shared" si="385"/>
        <v>34</v>
      </c>
      <c r="JH121" s="37">
        <f t="shared" si="385"/>
        <v>34</v>
      </c>
      <c r="JI121" s="37">
        <f t="shared" si="385"/>
        <v>34</v>
      </c>
      <c r="JJ121" s="37">
        <f t="shared" si="385"/>
        <v>34</v>
      </c>
      <c r="JK121" s="37">
        <f t="shared" si="385"/>
        <v>34</v>
      </c>
      <c r="JL121" s="37">
        <f t="shared" si="385"/>
        <v>34</v>
      </c>
      <c r="JM121" s="37">
        <f t="shared" si="385"/>
        <v>34</v>
      </c>
      <c r="JN121" s="37">
        <f t="shared" si="385"/>
        <v>34</v>
      </c>
      <c r="JO121" s="37">
        <f t="shared" ref="JO121:LZ121" si="386">+$I$121-JO$64</f>
        <v>34</v>
      </c>
      <c r="JP121" s="37">
        <f t="shared" si="386"/>
        <v>34</v>
      </c>
      <c r="JQ121" s="37">
        <f t="shared" si="386"/>
        <v>34</v>
      </c>
      <c r="JR121" s="37">
        <f t="shared" si="386"/>
        <v>34</v>
      </c>
      <c r="JS121" s="37">
        <f t="shared" si="386"/>
        <v>34</v>
      </c>
      <c r="JT121" s="37">
        <f t="shared" si="386"/>
        <v>34</v>
      </c>
      <c r="JU121" s="37">
        <f t="shared" si="386"/>
        <v>34</v>
      </c>
      <c r="JV121" s="37">
        <f t="shared" si="386"/>
        <v>34</v>
      </c>
      <c r="JW121" s="37">
        <f t="shared" si="386"/>
        <v>34</v>
      </c>
      <c r="JX121" s="37">
        <f t="shared" si="386"/>
        <v>34</v>
      </c>
      <c r="JY121" s="37">
        <f t="shared" si="386"/>
        <v>34</v>
      </c>
      <c r="JZ121" s="37">
        <f t="shared" si="386"/>
        <v>34</v>
      </c>
      <c r="KA121" s="37">
        <f t="shared" si="386"/>
        <v>34</v>
      </c>
      <c r="KB121" s="37">
        <f t="shared" si="386"/>
        <v>34</v>
      </c>
      <c r="KC121" s="37">
        <f t="shared" si="386"/>
        <v>34</v>
      </c>
      <c r="KD121" s="37">
        <f t="shared" si="386"/>
        <v>34</v>
      </c>
      <c r="KE121" s="37">
        <f t="shared" si="386"/>
        <v>34</v>
      </c>
      <c r="KF121" s="37">
        <f t="shared" si="386"/>
        <v>34</v>
      </c>
      <c r="KG121" s="37">
        <f t="shared" si="386"/>
        <v>34</v>
      </c>
      <c r="KH121" s="37">
        <f t="shared" si="386"/>
        <v>34</v>
      </c>
      <c r="KI121" s="37">
        <f t="shared" si="386"/>
        <v>34</v>
      </c>
      <c r="KJ121" s="37">
        <f t="shared" si="386"/>
        <v>34</v>
      </c>
      <c r="KK121" s="37">
        <f t="shared" si="386"/>
        <v>34</v>
      </c>
      <c r="KL121" s="37">
        <f t="shared" si="386"/>
        <v>34</v>
      </c>
      <c r="KM121" s="37">
        <f t="shared" si="386"/>
        <v>34</v>
      </c>
      <c r="KN121" s="37">
        <f t="shared" si="386"/>
        <v>34</v>
      </c>
      <c r="KO121" s="37">
        <f t="shared" si="386"/>
        <v>34</v>
      </c>
      <c r="KP121" s="37">
        <f t="shared" si="386"/>
        <v>34</v>
      </c>
      <c r="KQ121" s="37">
        <f t="shared" si="386"/>
        <v>34</v>
      </c>
      <c r="KR121" s="37">
        <f t="shared" si="386"/>
        <v>34</v>
      </c>
      <c r="KS121" s="37">
        <f t="shared" si="386"/>
        <v>34</v>
      </c>
      <c r="KT121" s="37">
        <f t="shared" si="386"/>
        <v>34</v>
      </c>
      <c r="KU121" s="37">
        <f t="shared" si="386"/>
        <v>34</v>
      </c>
      <c r="KV121" s="37">
        <f t="shared" si="386"/>
        <v>34</v>
      </c>
      <c r="KW121" s="37">
        <f t="shared" si="386"/>
        <v>34</v>
      </c>
      <c r="KX121" s="37">
        <f t="shared" si="386"/>
        <v>34</v>
      </c>
      <c r="KY121" s="37">
        <f t="shared" si="386"/>
        <v>34</v>
      </c>
      <c r="KZ121" s="37">
        <f t="shared" si="386"/>
        <v>34</v>
      </c>
      <c r="LA121" s="37">
        <f t="shared" si="386"/>
        <v>34</v>
      </c>
      <c r="LB121" s="37">
        <f t="shared" si="386"/>
        <v>34</v>
      </c>
      <c r="LC121" s="37">
        <f t="shared" si="386"/>
        <v>34</v>
      </c>
      <c r="LD121" s="37">
        <f t="shared" si="386"/>
        <v>34</v>
      </c>
      <c r="LE121" s="37">
        <f t="shared" si="386"/>
        <v>34</v>
      </c>
      <c r="LF121" s="37">
        <f t="shared" si="386"/>
        <v>34</v>
      </c>
      <c r="LG121" s="37">
        <f t="shared" si="386"/>
        <v>34</v>
      </c>
      <c r="LH121" s="37">
        <f t="shared" si="386"/>
        <v>34</v>
      </c>
      <c r="LI121" s="37">
        <f t="shared" si="386"/>
        <v>34</v>
      </c>
      <c r="LJ121" s="37">
        <f t="shared" si="386"/>
        <v>34</v>
      </c>
      <c r="LK121" s="37">
        <f t="shared" si="386"/>
        <v>34</v>
      </c>
      <c r="LL121" s="37">
        <f t="shared" si="386"/>
        <v>34</v>
      </c>
      <c r="LM121" s="37">
        <f t="shared" si="386"/>
        <v>34</v>
      </c>
      <c r="LN121" s="37">
        <f t="shared" si="386"/>
        <v>34</v>
      </c>
      <c r="LO121" s="37">
        <f t="shared" si="386"/>
        <v>34</v>
      </c>
      <c r="LP121" s="37">
        <f t="shared" si="386"/>
        <v>34</v>
      </c>
      <c r="LQ121" s="37">
        <f t="shared" si="386"/>
        <v>34</v>
      </c>
      <c r="LR121" s="37">
        <f t="shared" si="386"/>
        <v>34</v>
      </c>
      <c r="LS121" s="37">
        <f t="shared" si="386"/>
        <v>34</v>
      </c>
      <c r="LT121" s="37">
        <f t="shared" si="386"/>
        <v>34</v>
      </c>
      <c r="LU121" s="37">
        <f t="shared" si="386"/>
        <v>34</v>
      </c>
      <c r="LV121" s="37">
        <f t="shared" si="386"/>
        <v>34</v>
      </c>
      <c r="LW121" s="37">
        <f t="shared" si="386"/>
        <v>34</v>
      </c>
      <c r="LX121" s="37">
        <f t="shared" si="386"/>
        <v>34</v>
      </c>
      <c r="LY121" s="37">
        <f t="shared" si="386"/>
        <v>34</v>
      </c>
      <c r="LZ121" s="37">
        <f t="shared" si="386"/>
        <v>34</v>
      </c>
      <c r="MA121" s="37">
        <f t="shared" ref="MA121:NT121" si="387">+$I$121-MA$64</f>
        <v>34</v>
      </c>
      <c r="MB121" s="37">
        <f t="shared" si="387"/>
        <v>34</v>
      </c>
      <c r="MC121" s="37">
        <f t="shared" si="387"/>
        <v>34</v>
      </c>
      <c r="MD121" s="37">
        <f t="shared" si="387"/>
        <v>34</v>
      </c>
      <c r="ME121" s="37">
        <f t="shared" si="387"/>
        <v>34</v>
      </c>
      <c r="MF121" s="37">
        <f t="shared" si="387"/>
        <v>34</v>
      </c>
      <c r="MG121" s="37">
        <f t="shared" si="387"/>
        <v>34</v>
      </c>
      <c r="MH121" s="37">
        <f t="shared" si="387"/>
        <v>34</v>
      </c>
      <c r="MI121" s="37">
        <f t="shared" si="387"/>
        <v>34</v>
      </c>
      <c r="MJ121" s="37">
        <f t="shared" si="387"/>
        <v>34</v>
      </c>
      <c r="MK121" s="37">
        <f t="shared" si="387"/>
        <v>34</v>
      </c>
      <c r="ML121" s="37">
        <f t="shared" si="387"/>
        <v>34</v>
      </c>
      <c r="MM121" s="37">
        <f t="shared" si="387"/>
        <v>34</v>
      </c>
      <c r="MN121" s="37">
        <f t="shared" si="387"/>
        <v>34</v>
      </c>
      <c r="MO121" s="37">
        <f t="shared" si="387"/>
        <v>34</v>
      </c>
      <c r="MP121" s="37">
        <f t="shared" si="387"/>
        <v>34</v>
      </c>
      <c r="MQ121" s="37">
        <f t="shared" si="387"/>
        <v>34</v>
      </c>
      <c r="MR121" s="37">
        <f t="shared" si="387"/>
        <v>34</v>
      </c>
      <c r="MS121" s="37">
        <f t="shared" si="387"/>
        <v>34</v>
      </c>
      <c r="MT121" s="37">
        <f t="shared" si="387"/>
        <v>34</v>
      </c>
      <c r="MU121" s="37">
        <f t="shared" si="387"/>
        <v>34</v>
      </c>
      <c r="MV121" s="37">
        <f t="shared" si="387"/>
        <v>34</v>
      </c>
      <c r="MW121" s="37">
        <f t="shared" si="387"/>
        <v>34</v>
      </c>
      <c r="MX121" s="37">
        <f t="shared" si="387"/>
        <v>34</v>
      </c>
      <c r="MY121" s="37">
        <f t="shared" si="387"/>
        <v>34</v>
      </c>
      <c r="MZ121" s="37">
        <f t="shared" si="387"/>
        <v>34</v>
      </c>
      <c r="NA121" s="37">
        <f t="shared" si="387"/>
        <v>34</v>
      </c>
      <c r="NB121" s="37">
        <f t="shared" si="387"/>
        <v>34</v>
      </c>
      <c r="NC121" s="37">
        <f t="shared" si="387"/>
        <v>34</v>
      </c>
      <c r="ND121" s="37">
        <f t="shared" si="387"/>
        <v>34</v>
      </c>
      <c r="NE121" s="37">
        <f t="shared" si="387"/>
        <v>34</v>
      </c>
      <c r="NF121" s="37">
        <f t="shared" si="387"/>
        <v>34</v>
      </c>
      <c r="NG121" s="37">
        <f t="shared" si="387"/>
        <v>34</v>
      </c>
      <c r="NH121" s="37">
        <f t="shared" si="387"/>
        <v>34</v>
      </c>
      <c r="NI121" s="37">
        <f t="shared" si="387"/>
        <v>34</v>
      </c>
      <c r="NJ121" s="37">
        <f t="shared" si="387"/>
        <v>34</v>
      </c>
      <c r="NK121" s="37">
        <f t="shared" si="387"/>
        <v>34</v>
      </c>
      <c r="NL121" s="37">
        <f t="shared" si="387"/>
        <v>34</v>
      </c>
      <c r="NM121" s="37">
        <f t="shared" si="387"/>
        <v>34</v>
      </c>
      <c r="NN121" s="37">
        <f t="shared" si="387"/>
        <v>34</v>
      </c>
      <c r="NO121" s="37">
        <f t="shared" si="387"/>
        <v>34</v>
      </c>
      <c r="NP121" s="37">
        <f t="shared" si="387"/>
        <v>34</v>
      </c>
      <c r="NQ121" s="37">
        <f t="shared" si="387"/>
        <v>34</v>
      </c>
      <c r="NR121" s="37">
        <f t="shared" si="387"/>
        <v>34</v>
      </c>
      <c r="NS121" s="37">
        <f t="shared" si="387"/>
        <v>34</v>
      </c>
      <c r="NT121" s="38">
        <f t="shared" si="387"/>
        <v>34</v>
      </c>
    </row>
    <row r="122" spans="1:384" x14ac:dyDescent="0.6">
      <c r="A122" s="141" t="s">
        <v>71</v>
      </c>
      <c r="B122" s="301"/>
      <c r="C122" s="322"/>
      <c r="D122" s="301"/>
      <c r="E122" s="53">
        <v>24</v>
      </c>
      <c r="F122" s="294"/>
      <c r="G122" s="53">
        <v>34</v>
      </c>
      <c r="H122" s="46">
        <v>626</v>
      </c>
      <c r="I122" s="6">
        <f t="shared" si="339"/>
        <v>388</v>
      </c>
      <c r="J122" s="32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4">
        <v>388</v>
      </c>
      <c r="Q122" s="9">
        <v>0</v>
      </c>
      <c r="R122" s="7"/>
      <c r="S122" s="36">
        <f t="shared" ref="S122:CD122" si="388">+$I$122-S$65</f>
        <v>224</v>
      </c>
      <c r="T122" s="37">
        <f t="shared" si="388"/>
        <v>224</v>
      </c>
      <c r="U122" s="37">
        <f t="shared" si="388"/>
        <v>227</v>
      </c>
      <c r="V122" s="37">
        <f t="shared" si="388"/>
        <v>223</v>
      </c>
      <c r="W122" s="37">
        <f t="shared" si="388"/>
        <v>225</v>
      </c>
      <c r="X122" s="37">
        <f t="shared" si="388"/>
        <v>236</v>
      </c>
      <c r="Y122" s="37">
        <f t="shared" si="388"/>
        <v>237</v>
      </c>
      <c r="Z122" s="37">
        <f t="shared" si="388"/>
        <v>237</v>
      </c>
      <c r="AA122" s="37">
        <f t="shared" si="388"/>
        <v>221</v>
      </c>
      <c r="AB122" s="37">
        <f t="shared" si="388"/>
        <v>229</v>
      </c>
      <c r="AC122" s="37">
        <f t="shared" si="388"/>
        <v>221</v>
      </c>
      <c r="AD122" s="37">
        <f t="shared" si="388"/>
        <v>222</v>
      </c>
      <c r="AE122" s="37">
        <f t="shared" si="388"/>
        <v>214</v>
      </c>
      <c r="AF122" s="37">
        <f t="shared" si="388"/>
        <v>217</v>
      </c>
      <c r="AG122" s="37">
        <f t="shared" si="388"/>
        <v>217</v>
      </c>
      <c r="AH122" s="37">
        <f t="shared" si="388"/>
        <v>207</v>
      </c>
      <c r="AI122" s="37">
        <f t="shared" si="388"/>
        <v>188</v>
      </c>
      <c r="AJ122" s="37">
        <f t="shared" si="388"/>
        <v>188</v>
      </c>
      <c r="AK122" s="37">
        <f t="shared" si="388"/>
        <v>175</v>
      </c>
      <c r="AL122" s="37">
        <f t="shared" si="388"/>
        <v>177</v>
      </c>
      <c r="AM122" s="37">
        <f t="shared" si="388"/>
        <v>181</v>
      </c>
      <c r="AN122" s="37">
        <f t="shared" si="388"/>
        <v>181</v>
      </c>
      <c r="AO122" s="37">
        <f t="shared" si="388"/>
        <v>184</v>
      </c>
      <c r="AP122" s="37">
        <f t="shared" si="388"/>
        <v>184</v>
      </c>
      <c r="AQ122" s="37">
        <f t="shared" si="388"/>
        <v>188</v>
      </c>
      <c r="AR122" s="37">
        <f t="shared" si="388"/>
        <v>188</v>
      </c>
      <c r="AS122" s="37">
        <f t="shared" si="388"/>
        <v>192</v>
      </c>
      <c r="AT122" s="37">
        <f t="shared" si="388"/>
        <v>197</v>
      </c>
      <c r="AU122" s="37">
        <f t="shared" si="388"/>
        <v>197</v>
      </c>
      <c r="AV122" s="37">
        <f t="shared" si="388"/>
        <v>199</v>
      </c>
      <c r="AW122" s="37">
        <f t="shared" si="388"/>
        <v>201</v>
      </c>
      <c r="AX122" s="37">
        <f t="shared" si="388"/>
        <v>208</v>
      </c>
      <c r="AY122" s="37">
        <f t="shared" si="388"/>
        <v>208</v>
      </c>
      <c r="AZ122" s="37">
        <f t="shared" si="388"/>
        <v>210</v>
      </c>
      <c r="BA122" s="37">
        <f t="shared" si="388"/>
        <v>218</v>
      </c>
      <c r="BB122" s="37">
        <f t="shared" si="388"/>
        <v>218</v>
      </c>
      <c r="BC122" s="37">
        <f t="shared" si="388"/>
        <v>217</v>
      </c>
      <c r="BD122" s="37">
        <f t="shared" si="388"/>
        <v>208</v>
      </c>
      <c r="BE122" s="37">
        <f t="shared" si="388"/>
        <v>178</v>
      </c>
      <c r="BF122" s="37">
        <f t="shared" si="388"/>
        <v>180</v>
      </c>
      <c r="BG122" s="37">
        <f t="shared" si="388"/>
        <v>183</v>
      </c>
      <c r="BH122" s="37">
        <f t="shared" si="388"/>
        <v>183</v>
      </c>
      <c r="BI122" s="37">
        <f t="shared" si="388"/>
        <v>183</v>
      </c>
      <c r="BJ122" s="37">
        <f t="shared" si="388"/>
        <v>186</v>
      </c>
      <c r="BK122" s="37">
        <f t="shared" si="388"/>
        <v>187</v>
      </c>
      <c r="BL122" s="37">
        <f t="shared" si="388"/>
        <v>182</v>
      </c>
      <c r="BM122" s="37">
        <f t="shared" si="388"/>
        <v>161</v>
      </c>
      <c r="BN122" s="37">
        <f t="shared" si="388"/>
        <v>156</v>
      </c>
      <c r="BO122" s="37">
        <f t="shared" si="388"/>
        <v>163</v>
      </c>
      <c r="BP122" s="37">
        <f t="shared" si="388"/>
        <v>163</v>
      </c>
      <c r="BQ122" s="37">
        <f t="shared" si="388"/>
        <v>163</v>
      </c>
      <c r="BR122" s="37">
        <f t="shared" si="388"/>
        <v>157</v>
      </c>
      <c r="BS122" s="37">
        <f t="shared" si="388"/>
        <v>147</v>
      </c>
      <c r="BT122" s="37">
        <f t="shared" si="388"/>
        <v>138</v>
      </c>
      <c r="BU122" s="37">
        <f t="shared" si="388"/>
        <v>143</v>
      </c>
      <c r="BV122" s="37">
        <f t="shared" si="388"/>
        <v>146</v>
      </c>
      <c r="BW122" s="37">
        <f t="shared" si="388"/>
        <v>146</v>
      </c>
      <c r="BX122" s="37">
        <f t="shared" si="388"/>
        <v>139</v>
      </c>
      <c r="BY122" s="37">
        <f t="shared" si="388"/>
        <v>139</v>
      </c>
      <c r="BZ122" s="37">
        <f t="shared" si="388"/>
        <v>142</v>
      </c>
      <c r="CA122" s="37">
        <f t="shared" si="388"/>
        <v>142</v>
      </c>
      <c r="CB122" s="37">
        <f t="shared" si="388"/>
        <v>149</v>
      </c>
      <c r="CC122" s="37">
        <f t="shared" si="388"/>
        <v>153</v>
      </c>
      <c r="CD122" s="37">
        <f t="shared" si="388"/>
        <v>153</v>
      </c>
      <c r="CE122" s="37">
        <f t="shared" ref="CE122:EP122" si="389">+$I$122-CE$65</f>
        <v>151</v>
      </c>
      <c r="CF122" s="37">
        <f t="shared" si="389"/>
        <v>148</v>
      </c>
      <c r="CG122" s="37">
        <f t="shared" si="389"/>
        <v>149</v>
      </c>
      <c r="CH122" s="37">
        <f t="shared" si="389"/>
        <v>156</v>
      </c>
      <c r="CI122" s="37">
        <f t="shared" si="389"/>
        <v>157</v>
      </c>
      <c r="CJ122" s="37">
        <f t="shared" si="389"/>
        <v>161</v>
      </c>
      <c r="CK122" s="37">
        <f t="shared" si="389"/>
        <v>161</v>
      </c>
      <c r="CL122" s="37">
        <f t="shared" si="389"/>
        <v>147</v>
      </c>
      <c r="CM122" s="37">
        <f t="shared" si="389"/>
        <v>73</v>
      </c>
      <c r="CN122" s="37">
        <f t="shared" si="389"/>
        <v>75</v>
      </c>
      <c r="CO122" s="37">
        <f t="shared" si="389"/>
        <v>76</v>
      </c>
      <c r="CP122" s="37">
        <f t="shared" si="389"/>
        <v>77</v>
      </c>
      <c r="CQ122" s="37">
        <f t="shared" si="389"/>
        <v>80</v>
      </c>
      <c r="CR122" s="37">
        <f t="shared" si="389"/>
        <v>80</v>
      </c>
      <c r="CS122" s="37">
        <f t="shared" si="389"/>
        <v>78</v>
      </c>
      <c r="CT122" s="37">
        <f t="shared" si="389"/>
        <v>80</v>
      </c>
      <c r="CU122" s="37">
        <f t="shared" si="389"/>
        <v>81</v>
      </c>
      <c r="CV122" s="37">
        <f t="shared" si="389"/>
        <v>83</v>
      </c>
      <c r="CW122" s="37">
        <f t="shared" si="389"/>
        <v>83</v>
      </c>
      <c r="CX122" s="37">
        <f t="shared" si="389"/>
        <v>85</v>
      </c>
      <c r="CY122" s="37">
        <f t="shared" si="389"/>
        <v>85</v>
      </c>
      <c r="CZ122" s="37">
        <f t="shared" si="389"/>
        <v>88</v>
      </c>
      <c r="DA122" s="37">
        <f t="shared" si="389"/>
        <v>79</v>
      </c>
      <c r="DB122" s="37">
        <f t="shared" si="389"/>
        <v>79</v>
      </c>
      <c r="DC122" s="37">
        <f t="shared" si="389"/>
        <v>74</v>
      </c>
      <c r="DD122" s="37">
        <f t="shared" si="389"/>
        <v>50</v>
      </c>
      <c r="DE122" s="37">
        <f t="shared" si="389"/>
        <v>59</v>
      </c>
      <c r="DF122" s="37">
        <f t="shared" si="389"/>
        <v>59</v>
      </c>
      <c r="DG122" s="37">
        <f t="shared" si="389"/>
        <v>57</v>
      </c>
      <c r="DH122" s="37">
        <f t="shared" si="389"/>
        <v>60</v>
      </c>
      <c r="DI122" s="37">
        <f t="shared" si="389"/>
        <v>54</v>
      </c>
      <c r="DJ122" s="37">
        <f t="shared" si="389"/>
        <v>56</v>
      </c>
      <c r="DK122" s="37">
        <f t="shared" si="389"/>
        <v>56</v>
      </c>
      <c r="DL122" s="37">
        <f t="shared" si="389"/>
        <v>65</v>
      </c>
      <c r="DM122" s="37">
        <f t="shared" si="389"/>
        <v>65</v>
      </c>
      <c r="DN122" s="37">
        <f t="shared" si="389"/>
        <v>59</v>
      </c>
      <c r="DO122" s="37">
        <f t="shared" si="389"/>
        <v>63</v>
      </c>
      <c r="DP122" s="37">
        <f t="shared" si="389"/>
        <v>66</v>
      </c>
      <c r="DQ122" s="37">
        <f t="shared" si="389"/>
        <v>35</v>
      </c>
      <c r="DR122" s="37">
        <f t="shared" si="389"/>
        <v>33</v>
      </c>
      <c r="DS122" s="37">
        <f t="shared" si="389"/>
        <v>50</v>
      </c>
      <c r="DT122" s="37">
        <f t="shared" si="389"/>
        <v>50</v>
      </c>
      <c r="DU122" s="37">
        <f t="shared" si="389"/>
        <v>43</v>
      </c>
      <c r="DV122" s="37">
        <f t="shared" si="389"/>
        <v>40</v>
      </c>
      <c r="DW122" s="37">
        <f t="shared" si="389"/>
        <v>34</v>
      </c>
      <c r="DX122" s="37">
        <f t="shared" si="389"/>
        <v>38</v>
      </c>
      <c r="DY122" s="37">
        <f t="shared" si="389"/>
        <v>46</v>
      </c>
      <c r="DZ122" s="37">
        <f t="shared" si="389"/>
        <v>56</v>
      </c>
      <c r="EA122" s="37">
        <f t="shared" si="389"/>
        <v>56</v>
      </c>
      <c r="EB122" s="37">
        <f t="shared" si="389"/>
        <v>72</v>
      </c>
      <c r="EC122" s="37">
        <f t="shared" si="389"/>
        <v>84</v>
      </c>
      <c r="ED122" s="37">
        <f t="shared" si="389"/>
        <v>85</v>
      </c>
      <c r="EE122" s="37">
        <f t="shared" si="389"/>
        <v>83</v>
      </c>
      <c r="EF122" s="37">
        <f t="shared" si="389"/>
        <v>70</v>
      </c>
      <c r="EG122" s="37">
        <f t="shared" si="389"/>
        <v>73</v>
      </c>
      <c r="EH122" s="37">
        <f t="shared" si="389"/>
        <v>73</v>
      </c>
      <c r="EI122" s="37">
        <f t="shared" si="389"/>
        <v>81</v>
      </c>
      <c r="EJ122" s="37">
        <f t="shared" si="389"/>
        <v>57</v>
      </c>
      <c r="EK122" s="37">
        <f t="shared" si="389"/>
        <v>67</v>
      </c>
      <c r="EL122" s="37">
        <f t="shared" si="389"/>
        <v>51</v>
      </c>
      <c r="EM122" s="37">
        <f t="shared" si="389"/>
        <v>60</v>
      </c>
      <c r="EN122" s="37">
        <f t="shared" si="389"/>
        <v>70</v>
      </c>
      <c r="EO122" s="37">
        <f t="shared" si="389"/>
        <v>70</v>
      </c>
      <c r="EP122" s="37">
        <f t="shared" si="389"/>
        <v>85</v>
      </c>
      <c r="EQ122" s="37">
        <f t="shared" ref="EQ122:HB122" si="390">+$I$122-EQ$65</f>
        <v>89</v>
      </c>
      <c r="ER122" s="37">
        <f t="shared" si="390"/>
        <v>87</v>
      </c>
      <c r="ES122" s="37">
        <f t="shared" si="390"/>
        <v>51</v>
      </c>
      <c r="ET122" s="37">
        <f t="shared" si="390"/>
        <v>50</v>
      </c>
      <c r="EU122" s="37">
        <f t="shared" si="390"/>
        <v>61</v>
      </c>
      <c r="EV122" s="37">
        <f t="shared" si="390"/>
        <v>61</v>
      </c>
      <c r="EW122" s="37">
        <f t="shared" si="390"/>
        <v>51</v>
      </c>
      <c r="EX122" s="37">
        <f t="shared" si="390"/>
        <v>49</v>
      </c>
      <c r="EY122" s="37">
        <f t="shared" si="390"/>
        <v>51</v>
      </c>
      <c r="EZ122" s="37">
        <f t="shared" si="390"/>
        <v>27</v>
      </c>
      <c r="FA122" s="37">
        <f t="shared" si="390"/>
        <v>31</v>
      </c>
      <c r="FB122" s="37">
        <f t="shared" si="390"/>
        <v>40</v>
      </c>
      <c r="FC122" s="37">
        <f t="shared" si="390"/>
        <v>40</v>
      </c>
      <c r="FD122" s="37">
        <f t="shared" si="390"/>
        <v>43</v>
      </c>
      <c r="FE122" s="37">
        <f t="shared" si="390"/>
        <v>29</v>
      </c>
      <c r="FF122" s="37">
        <f t="shared" si="390"/>
        <v>25</v>
      </c>
      <c r="FG122" s="37">
        <f t="shared" si="390"/>
        <v>15</v>
      </c>
      <c r="FH122" s="37">
        <f t="shared" si="390"/>
        <v>15</v>
      </c>
      <c r="FI122" s="37">
        <f t="shared" si="390"/>
        <v>20</v>
      </c>
      <c r="FJ122" s="37">
        <f t="shared" si="390"/>
        <v>20</v>
      </c>
      <c r="FK122" s="37">
        <f t="shared" si="390"/>
        <v>29</v>
      </c>
      <c r="FL122" s="37">
        <f t="shared" si="390"/>
        <v>28</v>
      </c>
      <c r="FM122" s="37">
        <f t="shared" si="390"/>
        <v>33</v>
      </c>
      <c r="FN122" s="37">
        <f t="shared" si="390"/>
        <v>47</v>
      </c>
      <c r="FO122" s="37">
        <f t="shared" si="390"/>
        <v>55</v>
      </c>
      <c r="FP122" s="37">
        <f t="shared" si="390"/>
        <v>63</v>
      </c>
      <c r="FQ122" s="37">
        <f t="shared" si="390"/>
        <v>63</v>
      </c>
      <c r="FR122" s="37">
        <f t="shared" si="390"/>
        <v>82</v>
      </c>
      <c r="FS122" s="37">
        <f t="shared" si="390"/>
        <v>88</v>
      </c>
      <c r="FT122" s="37">
        <f t="shared" si="390"/>
        <v>101</v>
      </c>
      <c r="FU122" s="37">
        <f t="shared" si="390"/>
        <v>107</v>
      </c>
      <c r="FV122" s="37">
        <f t="shared" si="390"/>
        <v>133</v>
      </c>
      <c r="FW122" s="37">
        <f t="shared" si="390"/>
        <v>142</v>
      </c>
      <c r="FX122" s="37">
        <f t="shared" si="390"/>
        <v>142</v>
      </c>
      <c r="FY122" s="37">
        <f t="shared" si="390"/>
        <v>147</v>
      </c>
      <c r="FZ122" s="37">
        <f t="shared" si="390"/>
        <v>147</v>
      </c>
      <c r="GA122" s="37">
        <f t="shared" si="390"/>
        <v>147</v>
      </c>
      <c r="GB122" s="37">
        <f t="shared" si="390"/>
        <v>142</v>
      </c>
      <c r="GC122" s="37">
        <f t="shared" si="390"/>
        <v>145</v>
      </c>
      <c r="GD122" s="37">
        <f t="shared" si="390"/>
        <v>160</v>
      </c>
      <c r="GE122" s="37">
        <f t="shared" si="390"/>
        <v>160</v>
      </c>
      <c r="GF122" s="37">
        <f t="shared" si="390"/>
        <v>151</v>
      </c>
      <c r="GG122" s="37">
        <f t="shared" si="390"/>
        <v>155</v>
      </c>
      <c r="GH122" s="37">
        <f t="shared" si="390"/>
        <v>133</v>
      </c>
      <c r="GI122" s="37">
        <f t="shared" si="390"/>
        <v>125</v>
      </c>
      <c r="GJ122" s="37">
        <f t="shared" si="390"/>
        <v>136</v>
      </c>
      <c r="GK122" s="37">
        <f t="shared" si="390"/>
        <v>131</v>
      </c>
      <c r="GL122" s="37">
        <f t="shared" si="390"/>
        <v>131</v>
      </c>
      <c r="GM122" s="37">
        <f t="shared" si="390"/>
        <v>106</v>
      </c>
      <c r="GN122" s="37">
        <f t="shared" si="390"/>
        <v>109</v>
      </c>
      <c r="GO122" s="37">
        <f t="shared" si="390"/>
        <v>100</v>
      </c>
      <c r="GP122" s="37">
        <f t="shared" si="390"/>
        <v>104</v>
      </c>
      <c r="GQ122" s="37">
        <f t="shared" si="390"/>
        <v>92</v>
      </c>
      <c r="GR122" s="37">
        <f t="shared" si="390"/>
        <v>95</v>
      </c>
      <c r="GS122" s="37">
        <f t="shared" si="390"/>
        <v>95</v>
      </c>
      <c r="GT122" s="37">
        <f t="shared" si="390"/>
        <v>95</v>
      </c>
      <c r="GU122" s="37">
        <f t="shared" si="390"/>
        <v>95</v>
      </c>
      <c r="GV122" s="37">
        <f t="shared" si="390"/>
        <v>96</v>
      </c>
      <c r="GW122" s="37">
        <f t="shared" si="390"/>
        <v>96</v>
      </c>
      <c r="GX122" s="37">
        <f t="shared" si="390"/>
        <v>86</v>
      </c>
      <c r="GY122" s="37">
        <f t="shared" si="390"/>
        <v>90</v>
      </c>
      <c r="GZ122" s="37">
        <f t="shared" si="390"/>
        <v>90</v>
      </c>
      <c r="HA122" s="37">
        <f t="shared" si="390"/>
        <v>96</v>
      </c>
      <c r="HB122" s="37">
        <f t="shared" si="390"/>
        <v>99</v>
      </c>
      <c r="HC122" s="37">
        <f t="shared" ref="HC122:JN122" si="391">+$I$122-HC$65</f>
        <v>96</v>
      </c>
      <c r="HD122" s="37">
        <f t="shared" si="391"/>
        <v>97</v>
      </c>
      <c r="HE122" s="37">
        <f t="shared" si="391"/>
        <v>79</v>
      </c>
      <c r="HF122" s="37">
        <f t="shared" si="391"/>
        <v>77</v>
      </c>
      <c r="HG122" s="37">
        <f t="shared" si="391"/>
        <v>77</v>
      </c>
      <c r="HH122" s="37">
        <f t="shared" si="391"/>
        <v>82</v>
      </c>
      <c r="HI122" s="37">
        <f t="shared" si="391"/>
        <v>75</v>
      </c>
      <c r="HJ122" s="37">
        <f t="shared" si="391"/>
        <v>79</v>
      </c>
      <c r="HK122" s="37">
        <f t="shared" si="391"/>
        <v>79</v>
      </c>
      <c r="HL122" s="37">
        <f t="shared" si="391"/>
        <v>83</v>
      </c>
      <c r="HM122" s="37">
        <f t="shared" si="391"/>
        <v>88</v>
      </c>
      <c r="HN122" s="37">
        <f t="shared" si="391"/>
        <v>88</v>
      </c>
      <c r="HO122" s="37">
        <f t="shared" si="391"/>
        <v>75</v>
      </c>
      <c r="HP122" s="37">
        <f t="shared" si="391"/>
        <v>62</v>
      </c>
      <c r="HQ122" s="37">
        <f t="shared" si="391"/>
        <v>55</v>
      </c>
      <c r="HR122" s="37">
        <f t="shared" si="391"/>
        <v>57</v>
      </c>
      <c r="HS122" s="37">
        <f t="shared" si="391"/>
        <v>62</v>
      </c>
      <c r="HT122" s="37">
        <f t="shared" si="391"/>
        <v>62</v>
      </c>
      <c r="HU122" s="37">
        <f t="shared" si="391"/>
        <v>62</v>
      </c>
      <c r="HV122" s="37">
        <f t="shared" si="391"/>
        <v>64</v>
      </c>
      <c r="HW122" s="37">
        <f t="shared" si="391"/>
        <v>64</v>
      </c>
      <c r="HX122" s="37">
        <f t="shared" si="391"/>
        <v>66</v>
      </c>
      <c r="HY122" s="37">
        <f t="shared" si="391"/>
        <v>70</v>
      </c>
      <c r="HZ122" s="37">
        <f t="shared" si="391"/>
        <v>74</v>
      </c>
      <c r="IA122" s="37">
        <f t="shared" si="391"/>
        <v>77</v>
      </c>
      <c r="IB122" s="37">
        <f t="shared" si="391"/>
        <v>77</v>
      </c>
      <c r="IC122" s="37">
        <f t="shared" si="391"/>
        <v>88</v>
      </c>
      <c r="ID122" s="37">
        <f t="shared" si="391"/>
        <v>61</v>
      </c>
      <c r="IE122" s="37">
        <f t="shared" si="391"/>
        <v>54</v>
      </c>
      <c r="IF122" s="37">
        <f t="shared" si="391"/>
        <v>53</v>
      </c>
      <c r="IG122" s="37">
        <f t="shared" si="391"/>
        <v>60</v>
      </c>
      <c r="IH122" s="37">
        <f t="shared" si="391"/>
        <v>62</v>
      </c>
      <c r="II122" s="37">
        <f t="shared" si="391"/>
        <v>62</v>
      </c>
      <c r="IJ122" s="37">
        <f t="shared" si="391"/>
        <v>62</v>
      </c>
      <c r="IK122" s="37">
        <f t="shared" si="391"/>
        <v>11</v>
      </c>
      <c r="IL122" s="37">
        <f t="shared" si="391"/>
        <v>388</v>
      </c>
      <c r="IM122" s="37">
        <f t="shared" si="391"/>
        <v>388</v>
      </c>
      <c r="IN122" s="37">
        <f t="shared" si="391"/>
        <v>388</v>
      </c>
      <c r="IO122" s="37">
        <f t="shared" si="391"/>
        <v>388</v>
      </c>
      <c r="IP122" s="37">
        <f t="shared" si="391"/>
        <v>388</v>
      </c>
      <c r="IQ122" s="37">
        <f t="shared" si="391"/>
        <v>388</v>
      </c>
      <c r="IR122" s="37">
        <f t="shared" si="391"/>
        <v>388</v>
      </c>
      <c r="IS122" s="37">
        <f t="shared" si="391"/>
        <v>388</v>
      </c>
      <c r="IT122" s="37">
        <f t="shared" si="391"/>
        <v>388</v>
      </c>
      <c r="IU122" s="37">
        <f t="shared" si="391"/>
        <v>388</v>
      </c>
      <c r="IV122" s="37">
        <f t="shared" si="391"/>
        <v>388</v>
      </c>
      <c r="IW122" s="37">
        <f t="shared" si="391"/>
        <v>388</v>
      </c>
      <c r="IX122" s="37">
        <f t="shared" si="391"/>
        <v>388</v>
      </c>
      <c r="IY122" s="37">
        <f t="shared" si="391"/>
        <v>388</v>
      </c>
      <c r="IZ122" s="37">
        <f t="shared" si="391"/>
        <v>388</v>
      </c>
      <c r="JA122" s="37">
        <f t="shared" si="391"/>
        <v>388</v>
      </c>
      <c r="JB122" s="37">
        <f t="shared" si="391"/>
        <v>388</v>
      </c>
      <c r="JC122" s="37">
        <f t="shared" si="391"/>
        <v>388</v>
      </c>
      <c r="JD122" s="37">
        <f t="shared" si="391"/>
        <v>388</v>
      </c>
      <c r="JE122" s="37">
        <f t="shared" si="391"/>
        <v>388</v>
      </c>
      <c r="JF122" s="37">
        <f t="shared" si="391"/>
        <v>388</v>
      </c>
      <c r="JG122" s="37">
        <f t="shared" si="391"/>
        <v>388</v>
      </c>
      <c r="JH122" s="37">
        <f t="shared" si="391"/>
        <v>388</v>
      </c>
      <c r="JI122" s="37">
        <f t="shared" si="391"/>
        <v>388</v>
      </c>
      <c r="JJ122" s="37">
        <f t="shared" si="391"/>
        <v>388</v>
      </c>
      <c r="JK122" s="37">
        <f t="shared" si="391"/>
        <v>388</v>
      </c>
      <c r="JL122" s="37">
        <f t="shared" si="391"/>
        <v>388</v>
      </c>
      <c r="JM122" s="37">
        <f t="shared" si="391"/>
        <v>388</v>
      </c>
      <c r="JN122" s="37">
        <f t="shared" si="391"/>
        <v>388</v>
      </c>
      <c r="JO122" s="37">
        <f t="shared" ref="JO122:LZ122" si="392">+$I$122-JO$65</f>
        <v>388</v>
      </c>
      <c r="JP122" s="37">
        <f t="shared" si="392"/>
        <v>388</v>
      </c>
      <c r="JQ122" s="37">
        <f t="shared" si="392"/>
        <v>388</v>
      </c>
      <c r="JR122" s="37">
        <f t="shared" si="392"/>
        <v>388</v>
      </c>
      <c r="JS122" s="37">
        <f t="shared" si="392"/>
        <v>388</v>
      </c>
      <c r="JT122" s="37">
        <f t="shared" si="392"/>
        <v>388</v>
      </c>
      <c r="JU122" s="37">
        <f t="shared" si="392"/>
        <v>388</v>
      </c>
      <c r="JV122" s="37">
        <f t="shared" si="392"/>
        <v>388</v>
      </c>
      <c r="JW122" s="37">
        <f t="shared" si="392"/>
        <v>388</v>
      </c>
      <c r="JX122" s="37">
        <f t="shared" si="392"/>
        <v>388</v>
      </c>
      <c r="JY122" s="37">
        <f t="shared" si="392"/>
        <v>388</v>
      </c>
      <c r="JZ122" s="37">
        <f t="shared" si="392"/>
        <v>388</v>
      </c>
      <c r="KA122" s="37">
        <f t="shared" si="392"/>
        <v>388</v>
      </c>
      <c r="KB122" s="37">
        <f t="shared" si="392"/>
        <v>388</v>
      </c>
      <c r="KC122" s="37">
        <f t="shared" si="392"/>
        <v>388</v>
      </c>
      <c r="KD122" s="37">
        <f t="shared" si="392"/>
        <v>388</v>
      </c>
      <c r="KE122" s="37">
        <f t="shared" si="392"/>
        <v>388</v>
      </c>
      <c r="KF122" s="37">
        <f t="shared" si="392"/>
        <v>388</v>
      </c>
      <c r="KG122" s="37">
        <f t="shared" si="392"/>
        <v>388</v>
      </c>
      <c r="KH122" s="37">
        <f t="shared" si="392"/>
        <v>388</v>
      </c>
      <c r="KI122" s="37">
        <f t="shared" si="392"/>
        <v>388</v>
      </c>
      <c r="KJ122" s="37">
        <f t="shared" si="392"/>
        <v>388</v>
      </c>
      <c r="KK122" s="37">
        <f t="shared" si="392"/>
        <v>388</v>
      </c>
      <c r="KL122" s="37">
        <f t="shared" si="392"/>
        <v>388</v>
      </c>
      <c r="KM122" s="37">
        <f t="shared" si="392"/>
        <v>388</v>
      </c>
      <c r="KN122" s="37">
        <f t="shared" si="392"/>
        <v>388</v>
      </c>
      <c r="KO122" s="37">
        <f t="shared" si="392"/>
        <v>388</v>
      </c>
      <c r="KP122" s="37">
        <f t="shared" si="392"/>
        <v>388</v>
      </c>
      <c r="KQ122" s="37">
        <f t="shared" si="392"/>
        <v>388</v>
      </c>
      <c r="KR122" s="37">
        <f t="shared" si="392"/>
        <v>388</v>
      </c>
      <c r="KS122" s="37">
        <f t="shared" si="392"/>
        <v>388</v>
      </c>
      <c r="KT122" s="37">
        <f t="shared" si="392"/>
        <v>388</v>
      </c>
      <c r="KU122" s="37">
        <f t="shared" si="392"/>
        <v>388</v>
      </c>
      <c r="KV122" s="37">
        <f t="shared" si="392"/>
        <v>388</v>
      </c>
      <c r="KW122" s="37">
        <f t="shared" si="392"/>
        <v>388</v>
      </c>
      <c r="KX122" s="37">
        <f t="shared" si="392"/>
        <v>388</v>
      </c>
      <c r="KY122" s="37">
        <f t="shared" si="392"/>
        <v>388</v>
      </c>
      <c r="KZ122" s="37">
        <f t="shared" si="392"/>
        <v>388</v>
      </c>
      <c r="LA122" s="37">
        <f t="shared" si="392"/>
        <v>388</v>
      </c>
      <c r="LB122" s="37">
        <f t="shared" si="392"/>
        <v>388</v>
      </c>
      <c r="LC122" s="37">
        <f t="shared" si="392"/>
        <v>388</v>
      </c>
      <c r="LD122" s="37">
        <f t="shared" si="392"/>
        <v>388</v>
      </c>
      <c r="LE122" s="37">
        <f t="shared" si="392"/>
        <v>388</v>
      </c>
      <c r="LF122" s="37">
        <f t="shared" si="392"/>
        <v>388</v>
      </c>
      <c r="LG122" s="37">
        <f t="shared" si="392"/>
        <v>388</v>
      </c>
      <c r="LH122" s="37">
        <f t="shared" si="392"/>
        <v>388</v>
      </c>
      <c r="LI122" s="37">
        <f t="shared" si="392"/>
        <v>388</v>
      </c>
      <c r="LJ122" s="37">
        <f t="shared" si="392"/>
        <v>388</v>
      </c>
      <c r="LK122" s="37">
        <f t="shared" si="392"/>
        <v>388</v>
      </c>
      <c r="LL122" s="37">
        <f t="shared" si="392"/>
        <v>388</v>
      </c>
      <c r="LM122" s="37">
        <f t="shared" si="392"/>
        <v>388</v>
      </c>
      <c r="LN122" s="37">
        <f t="shared" si="392"/>
        <v>388</v>
      </c>
      <c r="LO122" s="37">
        <f t="shared" si="392"/>
        <v>388</v>
      </c>
      <c r="LP122" s="37">
        <f t="shared" si="392"/>
        <v>388</v>
      </c>
      <c r="LQ122" s="37">
        <f t="shared" si="392"/>
        <v>388</v>
      </c>
      <c r="LR122" s="37">
        <f t="shared" si="392"/>
        <v>388</v>
      </c>
      <c r="LS122" s="37">
        <f t="shared" si="392"/>
        <v>388</v>
      </c>
      <c r="LT122" s="37">
        <f t="shared" si="392"/>
        <v>388</v>
      </c>
      <c r="LU122" s="37">
        <f t="shared" si="392"/>
        <v>388</v>
      </c>
      <c r="LV122" s="37">
        <f t="shared" si="392"/>
        <v>388</v>
      </c>
      <c r="LW122" s="37">
        <f t="shared" si="392"/>
        <v>388</v>
      </c>
      <c r="LX122" s="37">
        <f t="shared" si="392"/>
        <v>388</v>
      </c>
      <c r="LY122" s="37">
        <f t="shared" si="392"/>
        <v>388</v>
      </c>
      <c r="LZ122" s="37">
        <f t="shared" si="392"/>
        <v>388</v>
      </c>
      <c r="MA122" s="37">
        <f t="shared" ref="MA122:NT122" si="393">+$I$122-MA$65</f>
        <v>388</v>
      </c>
      <c r="MB122" s="37">
        <f t="shared" si="393"/>
        <v>388</v>
      </c>
      <c r="MC122" s="37">
        <f t="shared" si="393"/>
        <v>388</v>
      </c>
      <c r="MD122" s="37">
        <f t="shared" si="393"/>
        <v>388</v>
      </c>
      <c r="ME122" s="37">
        <f t="shared" si="393"/>
        <v>388</v>
      </c>
      <c r="MF122" s="37">
        <f t="shared" si="393"/>
        <v>388</v>
      </c>
      <c r="MG122" s="37">
        <f t="shared" si="393"/>
        <v>388</v>
      </c>
      <c r="MH122" s="37">
        <f t="shared" si="393"/>
        <v>388</v>
      </c>
      <c r="MI122" s="37">
        <f t="shared" si="393"/>
        <v>388</v>
      </c>
      <c r="MJ122" s="37">
        <f t="shared" si="393"/>
        <v>388</v>
      </c>
      <c r="MK122" s="37">
        <f t="shared" si="393"/>
        <v>388</v>
      </c>
      <c r="ML122" s="37">
        <f t="shared" si="393"/>
        <v>388</v>
      </c>
      <c r="MM122" s="37">
        <f t="shared" si="393"/>
        <v>388</v>
      </c>
      <c r="MN122" s="37">
        <f t="shared" si="393"/>
        <v>388</v>
      </c>
      <c r="MO122" s="37">
        <f t="shared" si="393"/>
        <v>388</v>
      </c>
      <c r="MP122" s="37">
        <f t="shared" si="393"/>
        <v>388</v>
      </c>
      <c r="MQ122" s="37">
        <f t="shared" si="393"/>
        <v>388</v>
      </c>
      <c r="MR122" s="37">
        <f t="shared" si="393"/>
        <v>388</v>
      </c>
      <c r="MS122" s="37">
        <f t="shared" si="393"/>
        <v>388</v>
      </c>
      <c r="MT122" s="37">
        <f t="shared" si="393"/>
        <v>388</v>
      </c>
      <c r="MU122" s="37">
        <f t="shared" si="393"/>
        <v>388</v>
      </c>
      <c r="MV122" s="37">
        <f t="shared" si="393"/>
        <v>388</v>
      </c>
      <c r="MW122" s="37">
        <f t="shared" si="393"/>
        <v>388</v>
      </c>
      <c r="MX122" s="37">
        <f t="shared" si="393"/>
        <v>388</v>
      </c>
      <c r="MY122" s="37">
        <f t="shared" si="393"/>
        <v>388</v>
      </c>
      <c r="MZ122" s="37">
        <f t="shared" si="393"/>
        <v>388</v>
      </c>
      <c r="NA122" s="37">
        <f t="shared" si="393"/>
        <v>388</v>
      </c>
      <c r="NB122" s="37">
        <f t="shared" si="393"/>
        <v>388</v>
      </c>
      <c r="NC122" s="37">
        <f t="shared" si="393"/>
        <v>388</v>
      </c>
      <c r="ND122" s="37">
        <f t="shared" si="393"/>
        <v>388</v>
      </c>
      <c r="NE122" s="37">
        <f t="shared" si="393"/>
        <v>388</v>
      </c>
      <c r="NF122" s="37">
        <f t="shared" si="393"/>
        <v>388</v>
      </c>
      <c r="NG122" s="37">
        <f t="shared" si="393"/>
        <v>388</v>
      </c>
      <c r="NH122" s="37">
        <f t="shared" si="393"/>
        <v>388</v>
      </c>
      <c r="NI122" s="37">
        <f t="shared" si="393"/>
        <v>388</v>
      </c>
      <c r="NJ122" s="37">
        <f t="shared" si="393"/>
        <v>388</v>
      </c>
      <c r="NK122" s="37">
        <f t="shared" si="393"/>
        <v>388</v>
      </c>
      <c r="NL122" s="37">
        <f t="shared" si="393"/>
        <v>388</v>
      </c>
      <c r="NM122" s="37">
        <f t="shared" si="393"/>
        <v>388</v>
      </c>
      <c r="NN122" s="37">
        <f t="shared" si="393"/>
        <v>388</v>
      </c>
      <c r="NO122" s="37">
        <f t="shared" si="393"/>
        <v>388</v>
      </c>
      <c r="NP122" s="37">
        <f t="shared" si="393"/>
        <v>388</v>
      </c>
      <c r="NQ122" s="37">
        <f t="shared" si="393"/>
        <v>388</v>
      </c>
      <c r="NR122" s="37">
        <f t="shared" si="393"/>
        <v>388</v>
      </c>
      <c r="NS122" s="37">
        <f t="shared" si="393"/>
        <v>388</v>
      </c>
      <c r="NT122" s="38">
        <f t="shared" si="393"/>
        <v>388</v>
      </c>
    </row>
    <row r="123" spans="1:384" x14ac:dyDescent="0.6">
      <c r="A123" s="141" t="s">
        <v>71</v>
      </c>
      <c r="B123" s="301"/>
      <c r="C123" s="322"/>
      <c r="D123" s="299"/>
      <c r="E123" s="53">
        <v>30</v>
      </c>
      <c r="F123" s="294"/>
      <c r="G123" s="53">
        <v>34</v>
      </c>
      <c r="H123" s="46">
        <v>626</v>
      </c>
      <c r="I123" s="6">
        <f t="shared" si="339"/>
        <v>0</v>
      </c>
      <c r="J123" s="32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4">
        <v>0</v>
      </c>
      <c r="Q123" s="9">
        <v>0</v>
      </c>
      <c r="R123" s="7"/>
      <c r="S123" s="36">
        <f t="shared" ref="S123:CD123" si="394">+$I$123-S$66</f>
        <v>0</v>
      </c>
      <c r="T123" s="37">
        <f t="shared" si="394"/>
        <v>0</v>
      </c>
      <c r="U123" s="37">
        <f t="shared" si="394"/>
        <v>0</v>
      </c>
      <c r="V123" s="37">
        <f t="shared" si="394"/>
        <v>0</v>
      </c>
      <c r="W123" s="37">
        <f t="shared" si="394"/>
        <v>0</v>
      </c>
      <c r="X123" s="37">
        <f t="shared" si="394"/>
        <v>0</v>
      </c>
      <c r="Y123" s="37">
        <f t="shared" si="394"/>
        <v>0</v>
      </c>
      <c r="Z123" s="37">
        <f t="shared" si="394"/>
        <v>0</v>
      </c>
      <c r="AA123" s="37">
        <f t="shared" si="394"/>
        <v>0</v>
      </c>
      <c r="AB123" s="37">
        <f t="shared" si="394"/>
        <v>0</v>
      </c>
      <c r="AC123" s="37">
        <f t="shared" si="394"/>
        <v>0</v>
      </c>
      <c r="AD123" s="37">
        <f t="shared" si="394"/>
        <v>0</v>
      </c>
      <c r="AE123" s="37">
        <f t="shared" si="394"/>
        <v>0</v>
      </c>
      <c r="AF123" s="37">
        <f t="shared" si="394"/>
        <v>0</v>
      </c>
      <c r="AG123" s="37">
        <f t="shared" si="394"/>
        <v>0</v>
      </c>
      <c r="AH123" s="37">
        <f t="shared" si="394"/>
        <v>0</v>
      </c>
      <c r="AI123" s="37">
        <f t="shared" si="394"/>
        <v>0</v>
      </c>
      <c r="AJ123" s="37">
        <f t="shared" si="394"/>
        <v>0</v>
      </c>
      <c r="AK123" s="37">
        <f t="shared" si="394"/>
        <v>0</v>
      </c>
      <c r="AL123" s="37">
        <f t="shared" si="394"/>
        <v>0</v>
      </c>
      <c r="AM123" s="37">
        <f t="shared" si="394"/>
        <v>0</v>
      </c>
      <c r="AN123" s="37">
        <f t="shared" si="394"/>
        <v>0</v>
      </c>
      <c r="AO123" s="37">
        <f t="shared" si="394"/>
        <v>0</v>
      </c>
      <c r="AP123" s="37">
        <f t="shared" si="394"/>
        <v>0</v>
      </c>
      <c r="AQ123" s="37">
        <f t="shared" si="394"/>
        <v>0</v>
      </c>
      <c r="AR123" s="37">
        <f t="shared" si="394"/>
        <v>0</v>
      </c>
      <c r="AS123" s="37">
        <f t="shared" si="394"/>
        <v>0</v>
      </c>
      <c r="AT123" s="37">
        <f t="shared" si="394"/>
        <v>0</v>
      </c>
      <c r="AU123" s="37">
        <f t="shared" si="394"/>
        <v>0</v>
      </c>
      <c r="AV123" s="37">
        <f t="shared" si="394"/>
        <v>0</v>
      </c>
      <c r="AW123" s="37">
        <f t="shared" si="394"/>
        <v>0</v>
      </c>
      <c r="AX123" s="37">
        <f t="shared" si="394"/>
        <v>0</v>
      </c>
      <c r="AY123" s="37">
        <f t="shared" si="394"/>
        <v>0</v>
      </c>
      <c r="AZ123" s="37">
        <f t="shared" si="394"/>
        <v>0</v>
      </c>
      <c r="BA123" s="37">
        <f t="shared" si="394"/>
        <v>0</v>
      </c>
      <c r="BB123" s="37">
        <f t="shared" si="394"/>
        <v>0</v>
      </c>
      <c r="BC123" s="37">
        <f t="shared" si="394"/>
        <v>0</v>
      </c>
      <c r="BD123" s="37">
        <f t="shared" si="394"/>
        <v>0</v>
      </c>
      <c r="BE123" s="37">
        <f t="shared" si="394"/>
        <v>0</v>
      </c>
      <c r="BF123" s="37">
        <f t="shared" si="394"/>
        <v>0</v>
      </c>
      <c r="BG123" s="37">
        <f t="shared" si="394"/>
        <v>0</v>
      </c>
      <c r="BH123" s="37">
        <f t="shared" si="394"/>
        <v>0</v>
      </c>
      <c r="BI123" s="37">
        <f t="shared" si="394"/>
        <v>0</v>
      </c>
      <c r="BJ123" s="37">
        <f t="shared" si="394"/>
        <v>0</v>
      </c>
      <c r="BK123" s="37">
        <f t="shared" si="394"/>
        <v>0</v>
      </c>
      <c r="BL123" s="37">
        <f t="shared" si="394"/>
        <v>0</v>
      </c>
      <c r="BM123" s="37">
        <f t="shared" si="394"/>
        <v>0</v>
      </c>
      <c r="BN123" s="37">
        <f t="shared" si="394"/>
        <v>0</v>
      </c>
      <c r="BO123" s="37">
        <f t="shared" si="394"/>
        <v>0</v>
      </c>
      <c r="BP123" s="37">
        <f t="shared" si="394"/>
        <v>0</v>
      </c>
      <c r="BQ123" s="37">
        <f t="shared" si="394"/>
        <v>0</v>
      </c>
      <c r="BR123" s="37">
        <f t="shared" si="394"/>
        <v>0</v>
      </c>
      <c r="BS123" s="37">
        <f t="shared" si="394"/>
        <v>0</v>
      </c>
      <c r="BT123" s="37">
        <f t="shared" si="394"/>
        <v>0</v>
      </c>
      <c r="BU123" s="37">
        <f t="shared" si="394"/>
        <v>0</v>
      </c>
      <c r="BV123" s="37">
        <f t="shared" si="394"/>
        <v>0</v>
      </c>
      <c r="BW123" s="37">
        <f t="shared" si="394"/>
        <v>0</v>
      </c>
      <c r="BX123" s="37">
        <f t="shared" si="394"/>
        <v>0</v>
      </c>
      <c r="BY123" s="37">
        <f t="shared" si="394"/>
        <v>0</v>
      </c>
      <c r="BZ123" s="37">
        <f t="shared" si="394"/>
        <v>0</v>
      </c>
      <c r="CA123" s="37">
        <f t="shared" si="394"/>
        <v>0</v>
      </c>
      <c r="CB123" s="37">
        <f t="shared" si="394"/>
        <v>0</v>
      </c>
      <c r="CC123" s="37">
        <f t="shared" si="394"/>
        <v>0</v>
      </c>
      <c r="CD123" s="37">
        <f t="shared" si="394"/>
        <v>0</v>
      </c>
      <c r="CE123" s="37">
        <f t="shared" ref="CE123:EP123" si="395">+$I$123-CE$66</f>
        <v>0</v>
      </c>
      <c r="CF123" s="37">
        <f t="shared" si="395"/>
        <v>0</v>
      </c>
      <c r="CG123" s="37">
        <f t="shared" si="395"/>
        <v>0</v>
      </c>
      <c r="CH123" s="37">
        <f t="shared" si="395"/>
        <v>0</v>
      </c>
      <c r="CI123" s="37">
        <f t="shared" si="395"/>
        <v>0</v>
      </c>
      <c r="CJ123" s="37">
        <f t="shared" si="395"/>
        <v>0</v>
      </c>
      <c r="CK123" s="37">
        <f t="shared" si="395"/>
        <v>0</v>
      </c>
      <c r="CL123" s="37">
        <f t="shared" si="395"/>
        <v>0</v>
      </c>
      <c r="CM123" s="37">
        <f t="shared" si="395"/>
        <v>0</v>
      </c>
      <c r="CN123" s="37">
        <f t="shared" si="395"/>
        <v>0</v>
      </c>
      <c r="CO123" s="37">
        <f t="shared" si="395"/>
        <v>0</v>
      </c>
      <c r="CP123" s="37">
        <f t="shared" si="395"/>
        <v>0</v>
      </c>
      <c r="CQ123" s="37">
        <f t="shared" si="395"/>
        <v>0</v>
      </c>
      <c r="CR123" s="37">
        <f t="shared" si="395"/>
        <v>0</v>
      </c>
      <c r="CS123" s="37">
        <f t="shared" si="395"/>
        <v>0</v>
      </c>
      <c r="CT123" s="37">
        <f t="shared" si="395"/>
        <v>0</v>
      </c>
      <c r="CU123" s="37">
        <f t="shared" si="395"/>
        <v>0</v>
      </c>
      <c r="CV123" s="37">
        <f t="shared" si="395"/>
        <v>0</v>
      </c>
      <c r="CW123" s="37">
        <f t="shared" si="395"/>
        <v>0</v>
      </c>
      <c r="CX123" s="37">
        <f t="shared" si="395"/>
        <v>0</v>
      </c>
      <c r="CY123" s="37">
        <f t="shared" si="395"/>
        <v>0</v>
      </c>
      <c r="CZ123" s="37">
        <f t="shared" si="395"/>
        <v>0</v>
      </c>
      <c r="DA123" s="37">
        <f t="shared" si="395"/>
        <v>0</v>
      </c>
      <c r="DB123" s="37">
        <f t="shared" si="395"/>
        <v>0</v>
      </c>
      <c r="DC123" s="37">
        <f t="shared" si="395"/>
        <v>0</v>
      </c>
      <c r="DD123" s="37">
        <f t="shared" si="395"/>
        <v>0</v>
      </c>
      <c r="DE123" s="37">
        <f t="shared" si="395"/>
        <v>0</v>
      </c>
      <c r="DF123" s="37">
        <f t="shared" si="395"/>
        <v>0</v>
      </c>
      <c r="DG123" s="37">
        <f t="shared" si="395"/>
        <v>0</v>
      </c>
      <c r="DH123" s="37">
        <f t="shared" si="395"/>
        <v>0</v>
      </c>
      <c r="DI123" s="37">
        <f t="shared" si="395"/>
        <v>0</v>
      </c>
      <c r="DJ123" s="37">
        <f t="shared" si="395"/>
        <v>0</v>
      </c>
      <c r="DK123" s="37">
        <f t="shared" si="395"/>
        <v>0</v>
      </c>
      <c r="DL123" s="37">
        <f t="shared" si="395"/>
        <v>0</v>
      </c>
      <c r="DM123" s="37">
        <f t="shared" si="395"/>
        <v>0</v>
      </c>
      <c r="DN123" s="37">
        <f t="shared" si="395"/>
        <v>0</v>
      </c>
      <c r="DO123" s="37">
        <f t="shared" si="395"/>
        <v>0</v>
      </c>
      <c r="DP123" s="37">
        <f t="shared" si="395"/>
        <v>0</v>
      </c>
      <c r="DQ123" s="37">
        <f t="shared" si="395"/>
        <v>0</v>
      </c>
      <c r="DR123" s="37">
        <f t="shared" si="395"/>
        <v>0</v>
      </c>
      <c r="DS123" s="37">
        <f t="shared" si="395"/>
        <v>0</v>
      </c>
      <c r="DT123" s="37">
        <f t="shared" si="395"/>
        <v>0</v>
      </c>
      <c r="DU123" s="37">
        <f t="shared" si="395"/>
        <v>0</v>
      </c>
      <c r="DV123" s="37">
        <f t="shared" si="395"/>
        <v>0</v>
      </c>
      <c r="DW123" s="37">
        <f t="shared" si="395"/>
        <v>0</v>
      </c>
      <c r="DX123" s="37">
        <f t="shared" si="395"/>
        <v>0</v>
      </c>
      <c r="DY123" s="37">
        <f t="shared" si="395"/>
        <v>0</v>
      </c>
      <c r="DZ123" s="37">
        <f t="shared" si="395"/>
        <v>0</v>
      </c>
      <c r="EA123" s="37">
        <f t="shared" si="395"/>
        <v>0</v>
      </c>
      <c r="EB123" s="37">
        <f t="shared" si="395"/>
        <v>0</v>
      </c>
      <c r="EC123" s="37">
        <f t="shared" si="395"/>
        <v>0</v>
      </c>
      <c r="ED123" s="37">
        <f t="shared" si="395"/>
        <v>0</v>
      </c>
      <c r="EE123" s="37">
        <f t="shared" si="395"/>
        <v>0</v>
      </c>
      <c r="EF123" s="37">
        <f t="shared" si="395"/>
        <v>0</v>
      </c>
      <c r="EG123" s="37">
        <f t="shared" si="395"/>
        <v>0</v>
      </c>
      <c r="EH123" s="37">
        <f t="shared" si="395"/>
        <v>0</v>
      </c>
      <c r="EI123" s="37">
        <f t="shared" si="395"/>
        <v>0</v>
      </c>
      <c r="EJ123" s="37">
        <f t="shared" si="395"/>
        <v>0</v>
      </c>
      <c r="EK123" s="37">
        <f t="shared" si="395"/>
        <v>0</v>
      </c>
      <c r="EL123" s="37">
        <f t="shared" si="395"/>
        <v>0</v>
      </c>
      <c r="EM123" s="37">
        <f t="shared" si="395"/>
        <v>0</v>
      </c>
      <c r="EN123" s="37">
        <f t="shared" si="395"/>
        <v>0</v>
      </c>
      <c r="EO123" s="37">
        <f t="shared" si="395"/>
        <v>0</v>
      </c>
      <c r="EP123" s="37">
        <f t="shared" si="395"/>
        <v>0</v>
      </c>
      <c r="EQ123" s="37">
        <f t="shared" ref="EQ123:HB123" si="396">+$I$123-EQ$66</f>
        <v>0</v>
      </c>
      <c r="ER123" s="37">
        <f t="shared" si="396"/>
        <v>0</v>
      </c>
      <c r="ES123" s="37">
        <f t="shared" si="396"/>
        <v>0</v>
      </c>
      <c r="ET123" s="37">
        <f t="shared" si="396"/>
        <v>0</v>
      </c>
      <c r="EU123" s="37">
        <f t="shared" si="396"/>
        <v>0</v>
      </c>
      <c r="EV123" s="37">
        <f t="shared" si="396"/>
        <v>0</v>
      </c>
      <c r="EW123" s="37">
        <f t="shared" si="396"/>
        <v>0</v>
      </c>
      <c r="EX123" s="37">
        <f t="shared" si="396"/>
        <v>0</v>
      </c>
      <c r="EY123" s="37">
        <f t="shared" si="396"/>
        <v>0</v>
      </c>
      <c r="EZ123" s="37">
        <f t="shared" si="396"/>
        <v>0</v>
      </c>
      <c r="FA123" s="37">
        <f t="shared" si="396"/>
        <v>0</v>
      </c>
      <c r="FB123" s="37">
        <f t="shared" si="396"/>
        <v>0</v>
      </c>
      <c r="FC123" s="37">
        <f t="shared" si="396"/>
        <v>0</v>
      </c>
      <c r="FD123" s="37">
        <f t="shared" si="396"/>
        <v>0</v>
      </c>
      <c r="FE123" s="37">
        <f t="shared" si="396"/>
        <v>0</v>
      </c>
      <c r="FF123" s="37">
        <f t="shared" si="396"/>
        <v>0</v>
      </c>
      <c r="FG123" s="37">
        <f t="shared" si="396"/>
        <v>0</v>
      </c>
      <c r="FH123" s="37">
        <f t="shared" si="396"/>
        <v>0</v>
      </c>
      <c r="FI123" s="37">
        <f t="shared" si="396"/>
        <v>0</v>
      </c>
      <c r="FJ123" s="37">
        <f t="shared" si="396"/>
        <v>0</v>
      </c>
      <c r="FK123" s="37">
        <f t="shared" si="396"/>
        <v>0</v>
      </c>
      <c r="FL123" s="37">
        <f t="shared" si="396"/>
        <v>0</v>
      </c>
      <c r="FM123" s="37">
        <f t="shared" si="396"/>
        <v>0</v>
      </c>
      <c r="FN123" s="37">
        <f t="shared" si="396"/>
        <v>0</v>
      </c>
      <c r="FO123" s="37">
        <f t="shared" si="396"/>
        <v>0</v>
      </c>
      <c r="FP123" s="37">
        <f t="shared" si="396"/>
        <v>0</v>
      </c>
      <c r="FQ123" s="37">
        <f t="shared" si="396"/>
        <v>0</v>
      </c>
      <c r="FR123" s="37">
        <f t="shared" si="396"/>
        <v>0</v>
      </c>
      <c r="FS123" s="37">
        <f t="shared" si="396"/>
        <v>0</v>
      </c>
      <c r="FT123" s="37">
        <f t="shared" si="396"/>
        <v>0</v>
      </c>
      <c r="FU123" s="37">
        <f t="shared" si="396"/>
        <v>0</v>
      </c>
      <c r="FV123" s="37">
        <f t="shared" si="396"/>
        <v>0</v>
      </c>
      <c r="FW123" s="37">
        <f t="shared" si="396"/>
        <v>0</v>
      </c>
      <c r="FX123" s="37">
        <f t="shared" si="396"/>
        <v>0</v>
      </c>
      <c r="FY123" s="37">
        <f t="shared" si="396"/>
        <v>0</v>
      </c>
      <c r="FZ123" s="37">
        <f t="shared" si="396"/>
        <v>0</v>
      </c>
      <c r="GA123" s="37">
        <f t="shared" si="396"/>
        <v>0</v>
      </c>
      <c r="GB123" s="37">
        <f t="shared" si="396"/>
        <v>0</v>
      </c>
      <c r="GC123" s="37">
        <f t="shared" si="396"/>
        <v>0</v>
      </c>
      <c r="GD123" s="37">
        <f t="shared" si="396"/>
        <v>0</v>
      </c>
      <c r="GE123" s="37">
        <f t="shared" si="396"/>
        <v>0</v>
      </c>
      <c r="GF123" s="37">
        <f t="shared" si="396"/>
        <v>0</v>
      </c>
      <c r="GG123" s="37">
        <f t="shared" si="396"/>
        <v>0</v>
      </c>
      <c r="GH123" s="37">
        <f t="shared" si="396"/>
        <v>0</v>
      </c>
      <c r="GI123" s="37">
        <f t="shared" si="396"/>
        <v>0</v>
      </c>
      <c r="GJ123" s="37">
        <f t="shared" si="396"/>
        <v>0</v>
      </c>
      <c r="GK123" s="37">
        <f t="shared" si="396"/>
        <v>0</v>
      </c>
      <c r="GL123" s="37">
        <f t="shared" si="396"/>
        <v>0</v>
      </c>
      <c r="GM123" s="37">
        <f t="shared" si="396"/>
        <v>0</v>
      </c>
      <c r="GN123" s="37">
        <f t="shared" si="396"/>
        <v>0</v>
      </c>
      <c r="GO123" s="37">
        <f t="shared" si="396"/>
        <v>0</v>
      </c>
      <c r="GP123" s="37">
        <f t="shared" si="396"/>
        <v>0</v>
      </c>
      <c r="GQ123" s="37">
        <f t="shared" si="396"/>
        <v>0</v>
      </c>
      <c r="GR123" s="37">
        <f t="shared" si="396"/>
        <v>0</v>
      </c>
      <c r="GS123" s="37">
        <f t="shared" si="396"/>
        <v>0</v>
      </c>
      <c r="GT123" s="37">
        <f t="shared" si="396"/>
        <v>0</v>
      </c>
      <c r="GU123" s="37">
        <f t="shared" si="396"/>
        <v>0</v>
      </c>
      <c r="GV123" s="37">
        <f t="shared" si="396"/>
        <v>0</v>
      </c>
      <c r="GW123" s="37">
        <f t="shared" si="396"/>
        <v>0</v>
      </c>
      <c r="GX123" s="37">
        <f t="shared" si="396"/>
        <v>0</v>
      </c>
      <c r="GY123" s="37">
        <f t="shared" si="396"/>
        <v>0</v>
      </c>
      <c r="GZ123" s="37">
        <f t="shared" si="396"/>
        <v>0</v>
      </c>
      <c r="HA123" s="37">
        <f t="shared" si="396"/>
        <v>0</v>
      </c>
      <c r="HB123" s="37">
        <f t="shared" si="396"/>
        <v>0</v>
      </c>
      <c r="HC123" s="37">
        <f t="shared" ref="HC123:JN123" si="397">+$I$123-HC$66</f>
        <v>0</v>
      </c>
      <c r="HD123" s="37">
        <f t="shared" si="397"/>
        <v>0</v>
      </c>
      <c r="HE123" s="37">
        <f t="shared" si="397"/>
        <v>0</v>
      </c>
      <c r="HF123" s="37">
        <f t="shared" si="397"/>
        <v>0</v>
      </c>
      <c r="HG123" s="37">
        <f t="shared" si="397"/>
        <v>0</v>
      </c>
      <c r="HH123" s="37">
        <f t="shared" si="397"/>
        <v>0</v>
      </c>
      <c r="HI123" s="37">
        <f t="shared" si="397"/>
        <v>0</v>
      </c>
      <c r="HJ123" s="37">
        <f t="shared" si="397"/>
        <v>0</v>
      </c>
      <c r="HK123" s="37">
        <f t="shared" si="397"/>
        <v>0</v>
      </c>
      <c r="HL123" s="37">
        <f t="shared" si="397"/>
        <v>0</v>
      </c>
      <c r="HM123" s="37">
        <f t="shared" si="397"/>
        <v>0</v>
      </c>
      <c r="HN123" s="37">
        <f t="shared" si="397"/>
        <v>0</v>
      </c>
      <c r="HO123" s="37">
        <f t="shared" si="397"/>
        <v>0</v>
      </c>
      <c r="HP123" s="37">
        <f t="shared" si="397"/>
        <v>0</v>
      </c>
      <c r="HQ123" s="37">
        <f t="shared" si="397"/>
        <v>0</v>
      </c>
      <c r="HR123" s="37">
        <f t="shared" si="397"/>
        <v>0</v>
      </c>
      <c r="HS123" s="37">
        <f t="shared" si="397"/>
        <v>0</v>
      </c>
      <c r="HT123" s="37">
        <f t="shared" si="397"/>
        <v>0</v>
      </c>
      <c r="HU123" s="37">
        <f t="shared" si="397"/>
        <v>0</v>
      </c>
      <c r="HV123" s="37">
        <f t="shared" si="397"/>
        <v>0</v>
      </c>
      <c r="HW123" s="37">
        <f t="shared" si="397"/>
        <v>0</v>
      </c>
      <c r="HX123" s="37">
        <f t="shared" si="397"/>
        <v>0</v>
      </c>
      <c r="HY123" s="37">
        <f t="shared" si="397"/>
        <v>0</v>
      </c>
      <c r="HZ123" s="37">
        <f t="shared" si="397"/>
        <v>0</v>
      </c>
      <c r="IA123" s="37">
        <f t="shared" si="397"/>
        <v>0</v>
      </c>
      <c r="IB123" s="37">
        <f t="shared" si="397"/>
        <v>0</v>
      </c>
      <c r="IC123" s="37">
        <f t="shared" si="397"/>
        <v>0</v>
      </c>
      <c r="ID123" s="37">
        <f t="shared" si="397"/>
        <v>0</v>
      </c>
      <c r="IE123" s="37">
        <f t="shared" si="397"/>
        <v>0</v>
      </c>
      <c r="IF123" s="37">
        <f t="shared" si="397"/>
        <v>0</v>
      </c>
      <c r="IG123" s="37">
        <f t="shared" si="397"/>
        <v>0</v>
      </c>
      <c r="IH123" s="37">
        <f t="shared" si="397"/>
        <v>0</v>
      </c>
      <c r="II123" s="37">
        <f t="shared" si="397"/>
        <v>0</v>
      </c>
      <c r="IJ123" s="37">
        <f t="shared" si="397"/>
        <v>0</v>
      </c>
      <c r="IK123" s="37">
        <f t="shared" si="397"/>
        <v>0</v>
      </c>
      <c r="IL123" s="37">
        <f t="shared" si="397"/>
        <v>0</v>
      </c>
      <c r="IM123" s="37">
        <f t="shared" si="397"/>
        <v>0</v>
      </c>
      <c r="IN123" s="37">
        <f t="shared" si="397"/>
        <v>0</v>
      </c>
      <c r="IO123" s="37">
        <f t="shared" si="397"/>
        <v>0</v>
      </c>
      <c r="IP123" s="37">
        <f t="shared" si="397"/>
        <v>0</v>
      </c>
      <c r="IQ123" s="37">
        <f t="shared" si="397"/>
        <v>0</v>
      </c>
      <c r="IR123" s="37">
        <f t="shared" si="397"/>
        <v>0</v>
      </c>
      <c r="IS123" s="37">
        <f t="shared" si="397"/>
        <v>0</v>
      </c>
      <c r="IT123" s="37">
        <f t="shared" si="397"/>
        <v>0</v>
      </c>
      <c r="IU123" s="37">
        <f t="shared" si="397"/>
        <v>0</v>
      </c>
      <c r="IV123" s="37">
        <f t="shared" si="397"/>
        <v>0</v>
      </c>
      <c r="IW123" s="37">
        <f t="shared" si="397"/>
        <v>0</v>
      </c>
      <c r="IX123" s="37">
        <f t="shared" si="397"/>
        <v>0</v>
      </c>
      <c r="IY123" s="37">
        <f t="shared" si="397"/>
        <v>0</v>
      </c>
      <c r="IZ123" s="37">
        <f t="shared" si="397"/>
        <v>0</v>
      </c>
      <c r="JA123" s="37">
        <f t="shared" si="397"/>
        <v>0</v>
      </c>
      <c r="JB123" s="37">
        <f t="shared" si="397"/>
        <v>0</v>
      </c>
      <c r="JC123" s="37">
        <f t="shared" si="397"/>
        <v>0</v>
      </c>
      <c r="JD123" s="37">
        <f t="shared" si="397"/>
        <v>0</v>
      </c>
      <c r="JE123" s="37">
        <f t="shared" si="397"/>
        <v>0</v>
      </c>
      <c r="JF123" s="37">
        <f t="shared" si="397"/>
        <v>0</v>
      </c>
      <c r="JG123" s="37">
        <f t="shared" si="397"/>
        <v>0</v>
      </c>
      <c r="JH123" s="37">
        <f t="shared" si="397"/>
        <v>0</v>
      </c>
      <c r="JI123" s="37">
        <f t="shared" si="397"/>
        <v>0</v>
      </c>
      <c r="JJ123" s="37">
        <f t="shared" si="397"/>
        <v>0</v>
      </c>
      <c r="JK123" s="37">
        <f t="shared" si="397"/>
        <v>0</v>
      </c>
      <c r="JL123" s="37">
        <f t="shared" si="397"/>
        <v>0</v>
      </c>
      <c r="JM123" s="37">
        <f t="shared" si="397"/>
        <v>0</v>
      </c>
      <c r="JN123" s="37">
        <f t="shared" si="397"/>
        <v>0</v>
      </c>
      <c r="JO123" s="37">
        <f t="shared" ref="JO123:LZ123" si="398">+$I$123-JO$66</f>
        <v>0</v>
      </c>
      <c r="JP123" s="37">
        <f t="shared" si="398"/>
        <v>0</v>
      </c>
      <c r="JQ123" s="37">
        <f t="shared" si="398"/>
        <v>0</v>
      </c>
      <c r="JR123" s="37">
        <f t="shared" si="398"/>
        <v>0</v>
      </c>
      <c r="JS123" s="37">
        <f t="shared" si="398"/>
        <v>0</v>
      </c>
      <c r="JT123" s="37">
        <f t="shared" si="398"/>
        <v>0</v>
      </c>
      <c r="JU123" s="37">
        <f t="shared" si="398"/>
        <v>0</v>
      </c>
      <c r="JV123" s="37">
        <f t="shared" si="398"/>
        <v>0</v>
      </c>
      <c r="JW123" s="37">
        <f t="shared" si="398"/>
        <v>0</v>
      </c>
      <c r="JX123" s="37">
        <f t="shared" si="398"/>
        <v>0</v>
      </c>
      <c r="JY123" s="37">
        <f t="shared" si="398"/>
        <v>0</v>
      </c>
      <c r="JZ123" s="37">
        <f t="shared" si="398"/>
        <v>0</v>
      </c>
      <c r="KA123" s="37">
        <f t="shared" si="398"/>
        <v>0</v>
      </c>
      <c r="KB123" s="37">
        <f t="shared" si="398"/>
        <v>0</v>
      </c>
      <c r="KC123" s="37">
        <f t="shared" si="398"/>
        <v>0</v>
      </c>
      <c r="KD123" s="37">
        <f t="shared" si="398"/>
        <v>0</v>
      </c>
      <c r="KE123" s="37">
        <f t="shared" si="398"/>
        <v>0</v>
      </c>
      <c r="KF123" s="37">
        <f t="shared" si="398"/>
        <v>0</v>
      </c>
      <c r="KG123" s="37">
        <f t="shared" si="398"/>
        <v>0</v>
      </c>
      <c r="KH123" s="37">
        <f t="shared" si="398"/>
        <v>0</v>
      </c>
      <c r="KI123" s="37">
        <f t="shared" si="398"/>
        <v>0</v>
      </c>
      <c r="KJ123" s="37">
        <f t="shared" si="398"/>
        <v>0</v>
      </c>
      <c r="KK123" s="37">
        <f t="shared" si="398"/>
        <v>0</v>
      </c>
      <c r="KL123" s="37">
        <f t="shared" si="398"/>
        <v>0</v>
      </c>
      <c r="KM123" s="37">
        <f t="shared" si="398"/>
        <v>0</v>
      </c>
      <c r="KN123" s="37">
        <f t="shared" si="398"/>
        <v>0</v>
      </c>
      <c r="KO123" s="37">
        <f t="shared" si="398"/>
        <v>0</v>
      </c>
      <c r="KP123" s="37">
        <f t="shared" si="398"/>
        <v>0</v>
      </c>
      <c r="KQ123" s="37">
        <f t="shared" si="398"/>
        <v>0</v>
      </c>
      <c r="KR123" s="37">
        <f t="shared" si="398"/>
        <v>0</v>
      </c>
      <c r="KS123" s="37">
        <f t="shared" si="398"/>
        <v>0</v>
      </c>
      <c r="KT123" s="37">
        <f t="shared" si="398"/>
        <v>0</v>
      </c>
      <c r="KU123" s="37">
        <f t="shared" si="398"/>
        <v>0</v>
      </c>
      <c r="KV123" s="37">
        <f t="shared" si="398"/>
        <v>0</v>
      </c>
      <c r="KW123" s="37">
        <f t="shared" si="398"/>
        <v>0</v>
      </c>
      <c r="KX123" s="37">
        <f t="shared" si="398"/>
        <v>0</v>
      </c>
      <c r="KY123" s="37">
        <f t="shared" si="398"/>
        <v>0</v>
      </c>
      <c r="KZ123" s="37">
        <f t="shared" si="398"/>
        <v>0</v>
      </c>
      <c r="LA123" s="37">
        <f t="shared" si="398"/>
        <v>0</v>
      </c>
      <c r="LB123" s="37">
        <f t="shared" si="398"/>
        <v>0</v>
      </c>
      <c r="LC123" s="37">
        <f t="shared" si="398"/>
        <v>0</v>
      </c>
      <c r="LD123" s="37">
        <f t="shared" si="398"/>
        <v>0</v>
      </c>
      <c r="LE123" s="37">
        <f t="shared" si="398"/>
        <v>0</v>
      </c>
      <c r="LF123" s="37">
        <f t="shared" si="398"/>
        <v>0</v>
      </c>
      <c r="LG123" s="37">
        <f t="shared" si="398"/>
        <v>0</v>
      </c>
      <c r="LH123" s="37">
        <f t="shared" si="398"/>
        <v>0</v>
      </c>
      <c r="LI123" s="37">
        <f t="shared" si="398"/>
        <v>0</v>
      </c>
      <c r="LJ123" s="37">
        <f t="shared" si="398"/>
        <v>0</v>
      </c>
      <c r="LK123" s="37">
        <f t="shared" si="398"/>
        <v>0</v>
      </c>
      <c r="LL123" s="37">
        <f t="shared" si="398"/>
        <v>0</v>
      </c>
      <c r="LM123" s="37">
        <f t="shared" si="398"/>
        <v>0</v>
      </c>
      <c r="LN123" s="37">
        <f t="shared" si="398"/>
        <v>0</v>
      </c>
      <c r="LO123" s="37">
        <f t="shared" si="398"/>
        <v>0</v>
      </c>
      <c r="LP123" s="37">
        <f t="shared" si="398"/>
        <v>0</v>
      </c>
      <c r="LQ123" s="37">
        <f t="shared" si="398"/>
        <v>0</v>
      </c>
      <c r="LR123" s="37">
        <f t="shared" si="398"/>
        <v>0</v>
      </c>
      <c r="LS123" s="37">
        <f t="shared" si="398"/>
        <v>0</v>
      </c>
      <c r="LT123" s="37">
        <f t="shared" si="398"/>
        <v>0</v>
      </c>
      <c r="LU123" s="37">
        <f t="shared" si="398"/>
        <v>0</v>
      </c>
      <c r="LV123" s="37">
        <f t="shared" si="398"/>
        <v>0</v>
      </c>
      <c r="LW123" s="37">
        <f t="shared" si="398"/>
        <v>0</v>
      </c>
      <c r="LX123" s="37">
        <f t="shared" si="398"/>
        <v>0</v>
      </c>
      <c r="LY123" s="37">
        <f t="shared" si="398"/>
        <v>0</v>
      </c>
      <c r="LZ123" s="37">
        <f t="shared" si="398"/>
        <v>0</v>
      </c>
      <c r="MA123" s="37">
        <f t="shared" ref="MA123:NT123" si="399">+$I$123-MA$66</f>
        <v>0</v>
      </c>
      <c r="MB123" s="37">
        <f t="shared" si="399"/>
        <v>0</v>
      </c>
      <c r="MC123" s="37">
        <f t="shared" si="399"/>
        <v>0</v>
      </c>
      <c r="MD123" s="37">
        <f t="shared" si="399"/>
        <v>0</v>
      </c>
      <c r="ME123" s="37">
        <f t="shared" si="399"/>
        <v>0</v>
      </c>
      <c r="MF123" s="37">
        <f t="shared" si="399"/>
        <v>0</v>
      </c>
      <c r="MG123" s="37">
        <f t="shared" si="399"/>
        <v>0</v>
      </c>
      <c r="MH123" s="37">
        <f t="shared" si="399"/>
        <v>0</v>
      </c>
      <c r="MI123" s="37">
        <f t="shared" si="399"/>
        <v>0</v>
      </c>
      <c r="MJ123" s="37">
        <f t="shared" si="399"/>
        <v>0</v>
      </c>
      <c r="MK123" s="37">
        <f t="shared" si="399"/>
        <v>0</v>
      </c>
      <c r="ML123" s="37">
        <f t="shared" si="399"/>
        <v>0</v>
      </c>
      <c r="MM123" s="37">
        <f t="shared" si="399"/>
        <v>0</v>
      </c>
      <c r="MN123" s="37">
        <f t="shared" si="399"/>
        <v>0</v>
      </c>
      <c r="MO123" s="37">
        <f t="shared" si="399"/>
        <v>0</v>
      </c>
      <c r="MP123" s="37">
        <f t="shared" si="399"/>
        <v>0</v>
      </c>
      <c r="MQ123" s="37">
        <f t="shared" si="399"/>
        <v>0</v>
      </c>
      <c r="MR123" s="37">
        <f t="shared" si="399"/>
        <v>0</v>
      </c>
      <c r="MS123" s="37">
        <f t="shared" si="399"/>
        <v>0</v>
      </c>
      <c r="MT123" s="37">
        <f t="shared" si="399"/>
        <v>0</v>
      </c>
      <c r="MU123" s="37">
        <f t="shared" si="399"/>
        <v>0</v>
      </c>
      <c r="MV123" s="37">
        <f t="shared" si="399"/>
        <v>0</v>
      </c>
      <c r="MW123" s="37">
        <f t="shared" si="399"/>
        <v>0</v>
      </c>
      <c r="MX123" s="37">
        <f t="shared" si="399"/>
        <v>0</v>
      </c>
      <c r="MY123" s="37">
        <f t="shared" si="399"/>
        <v>0</v>
      </c>
      <c r="MZ123" s="37">
        <f t="shared" si="399"/>
        <v>0</v>
      </c>
      <c r="NA123" s="37">
        <f t="shared" si="399"/>
        <v>0</v>
      </c>
      <c r="NB123" s="37">
        <f t="shared" si="399"/>
        <v>0</v>
      </c>
      <c r="NC123" s="37">
        <f t="shared" si="399"/>
        <v>0</v>
      </c>
      <c r="ND123" s="37">
        <f t="shared" si="399"/>
        <v>0</v>
      </c>
      <c r="NE123" s="37">
        <f t="shared" si="399"/>
        <v>0</v>
      </c>
      <c r="NF123" s="37">
        <f t="shared" si="399"/>
        <v>0</v>
      </c>
      <c r="NG123" s="37">
        <f t="shared" si="399"/>
        <v>0</v>
      </c>
      <c r="NH123" s="37">
        <f t="shared" si="399"/>
        <v>0</v>
      </c>
      <c r="NI123" s="37">
        <f t="shared" si="399"/>
        <v>0</v>
      </c>
      <c r="NJ123" s="37">
        <f t="shared" si="399"/>
        <v>0</v>
      </c>
      <c r="NK123" s="37">
        <f t="shared" si="399"/>
        <v>0</v>
      </c>
      <c r="NL123" s="37">
        <f t="shared" si="399"/>
        <v>0</v>
      </c>
      <c r="NM123" s="37">
        <f t="shared" si="399"/>
        <v>0</v>
      </c>
      <c r="NN123" s="37">
        <f t="shared" si="399"/>
        <v>0</v>
      </c>
      <c r="NO123" s="37">
        <f t="shared" si="399"/>
        <v>0</v>
      </c>
      <c r="NP123" s="37">
        <f t="shared" si="399"/>
        <v>0</v>
      </c>
      <c r="NQ123" s="37">
        <f t="shared" si="399"/>
        <v>0</v>
      </c>
      <c r="NR123" s="37">
        <f t="shared" si="399"/>
        <v>0</v>
      </c>
      <c r="NS123" s="37">
        <f t="shared" si="399"/>
        <v>0</v>
      </c>
      <c r="NT123" s="38">
        <f t="shared" si="399"/>
        <v>0</v>
      </c>
    </row>
    <row r="124" spans="1:384" ht="17.25" thickBot="1" x14ac:dyDescent="0.65">
      <c r="A124" s="141" t="s">
        <v>71</v>
      </c>
      <c r="B124" s="301"/>
      <c r="C124" s="322"/>
      <c r="D124" s="51" t="s">
        <v>20</v>
      </c>
      <c r="E124" s="77">
        <v>25</v>
      </c>
      <c r="F124" s="295"/>
      <c r="G124" s="77">
        <v>34</v>
      </c>
      <c r="H124" s="91">
        <v>670</v>
      </c>
      <c r="I124" s="69">
        <f t="shared" si="339"/>
        <v>618</v>
      </c>
      <c r="J124" s="79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0</v>
      </c>
      <c r="P124" s="71">
        <v>618</v>
      </c>
      <c r="Q124" s="93">
        <v>0</v>
      </c>
      <c r="R124" s="7"/>
      <c r="S124" s="114">
        <f t="shared" ref="S124:CD124" si="400">+$I$124-S$67</f>
        <v>434</v>
      </c>
      <c r="T124" s="115">
        <f t="shared" si="400"/>
        <v>434</v>
      </c>
      <c r="U124" s="115">
        <f t="shared" si="400"/>
        <v>438</v>
      </c>
      <c r="V124" s="115">
        <f t="shared" si="400"/>
        <v>440</v>
      </c>
      <c r="W124" s="115">
        <f t="shared" si="400"/>
        <v>440</v>
      </c>
      <c r="X124" s="115">
        <f t="shared" si="400"/>
        <v>443</v>
      </c>
      <c r="Y124" s="115">
        <f t="shared" si="400"/>
        <v>446</v>
      </c>
      <c r="Z124" s="115">
        <f t="shared" si="400"/>
        <v>446</v>
      </c>
      <c r="AA124" s="115">
        <f t="shared" si="400"/>
        <v>418</v>
      </c>
      <c r="AB124" s="115">
        <f t="shared" si="400"/>
        <v>423</v>
      </c>
      <c r="AC124" s="115">
        <f t="shared" si="400"/>
        <v>412</v>
      </c>
      <c r="AD124" s="115">
        <f t="shared" si="400"/>
        <v>412</v>
      </c>
      <c r="AE124" s="115">
        <f t="shared" si="400"/>
        <v>416</v>
      </c>
      <c r="AF124" s="115">
        <f t="shared" si="400"/>
        <v>417</v>
      </c>
      <c r="AG124" s="115">
        <f t="shared" si="400"/>
        <v>417</v>
      </c>
      <c r="AH124" s="115">
        <f t="shared" si="400"/>
        <v>422</v>
      </c>
      <c r="AI124" s="115">
        <f t="shared" si="400"/>
        <v>422</v>
      </c>
      <c r="AJ124" s="115">
        <f t="shared" si="400"/>
        <v>422</v>
      </c>
      <c r="AK124" s="115">
        <f t="shared" si="400"/>
        <v>386</v>
      </c>
      <c r="AL124" s="115">
        <f t="shared" si="400"/>
        <v>394</v>
      </c>
      <c r="AM124" s="115">
        <f t="shared" si="400"/>
        <v>398</v>
      </c>
      <c r="AN124" s="115">
        <f t="shared" si="400"/>
        <v>398</v>
      </c>
      <c r="AO124" s="115">
        <f t="shared" si="400"/>
        <v>392</v>
      </c>
      <c r="AP124" s="115">
        <f t="shared" si="400"/>
        <v>392</v>
      </c>
      <c r="AQ124" s="115">
        <f t="shared" si="400"/>
        <v>392</v>
      </c>
      <c r="AR124" s="115">
        <f t="shared" si="400"/>
        <v>392</v>
      </c>
      <c r="AS124" s="115">
        <f t="shared" si="400"/>
        <v>394</v>
      </c>
      <c r="AT124" s="115">
        <f t="shared" si="400"/>
        <v>400</v>
      </c>
      <c r="AU124" s="115">
        <f t="shared" si="400"/>
        <v>400</v>
      </c>
      <c r="AV124" s="115">
        <f t="shared" si="400"/>
        <v>402</v>
      </c>
      <c r="AW124" s="115">
        <f t="shared" si="400"/>
        <v>404</v>
      </c>
      <c r="AX124" s="115">
        <f t="shared" si="400"/>
        <v>408</v>
      </c>
      <c r="AY124" s="115">
        <f t="shared" si="400"/>
        <v>414</v>
      </c>
      <c r="AZ124" s="115">
        <f t="shared" si="400"/>
        <v>383</v>
      </c>
      <c r="BA124" s="115">
        <f t="shared" si="400"/>
        <v>383</v>
      </c>
      <c r="BB124" s="115">
        <f t="shared" si="400"/>
        <v>383</v>
      </c>
      <c r="BC124" s="115">
        <f t="shared" si="400"/>
        <v>385</v>
      </c>
      <c r="BD124" s="115">
        <f t="shared" si="400"/>
        <v>384</v>
      </c>
      <c r="BE124" s="115">
        <f t="shared" si="400"/>
        <v>391</v>
      </c>
      <c r="BF124" s="115">
        <f t="shared" si="400"/>
        <v>393</v>
      </c>
      <c r="BG124" s="115">
        <f t="shared" si="400"/>
        <v>402</v>
      </c>
      <c r="BH124" s="115">
        <f t="shared" si="400"/>
        <v>402</v>
      </c>
      <c r="BI124" s="115">
        <f t="shared" si="400"/>
        <v>402</v>
      </c>
      <c r="BJ124" s="115">
        <f t="shared" si="400"/>
        <v>403</v>
      </c>
      <c r="BK124" s="115">
        <f t="shared" si="400"/>
        <v>403</v>
      </c>
      <c r="BL124" s="115">
        <f t="shared" si="400"/>
        <v>328</v>
      </c>
      <c r="BM124" s="115">
        <f t="shared" si="400"/>
        <v>328</v>
      </c>
      <c r="BN124" s="115">
        <f t="shared" si="400"/>
        <v>326</v>
      </c>
      <c r="BO124" s="115">
        <f t="shared" si="400"/>
        <v>330</v>
      </c>
      <c r="BP124" s="115">
        <f t="shared" si="400"/>
        <v>330</v>
      </c>
      <c r="BQ124" s="115">
        <f t="shared" si="400"/>
        <v>330</v>
      </c>
      <c r="BR124" s="115">
        <f t="shared" si="400"/>
        <v>328</v>
      </c>
      <c r="BS124" s="115">
        <f t="shared" si="400"/>
        <v>316</v>
      </c>
      <c r="BT124" s="115">
        <f t="shared" si="400"/>
        <v>310</v>
      </c>
      <c r="BU124" s="115">
        <f t="shared" si="400"/>
        <v>313</v>
      </c>
      <c r="BV124" s="115">
        <f t="shared" si="400"/>
        <v>316</v>
      </c>
      <c r="BW124" s="115">
        <f t="shared" si="400"/>
        <v>316</v>
      </c>
      <c r="BX124" s="115">
        <f t="shared" si="400"/>
        <v>313</v>
      </c>
      <c r="BY124" s="115">
        <f t="shared" si="400"/>
        <v>315</v>
      </c>
      <c r="BZ124" s="115">
        <f t="shared" si="400"/>
        <v>317</v>
      </c>
      <c r="CA124" s="115">
        <f t="shared" si="400"/>
        <v>317</v>
      </c>
      <c r="CB124" s="115">
        <f t="shared" si="400"/>
        <v>325</v>
      </c>
      <c r="CC124" s="115">
        <f t="shared" si="400"/>
        <v>328</v>
      </c>
      <c r="CD124" s="115">
        <f t="shared" si="400"/>
        <v>328</v>
      </c>
      <c r="CE124" s="115">
        <f t="shared" ref="CE124:EP124" si="401">+$I$124-CE$67</f>
        <v>324</v>
      </c>
      <c r="CF124" s="115">
        <f t="shared" si="401"/>
        <v>319</v>
      </c>
      <c r="CG124" s="115">
        <f t="shared" si="401"/>
        <v>326</v>
      </c>
      <c r="CH124" s="115">
        <f t="shared" si="401"/>
        <v>327</v>
      </c>
      <c r="CI124" s="115">
        <f t="shared" si="401"/>
        <v>324</v>
      </c>
      <c r="CJ124" s="115">
        <f t="shared" si="401"/>
        <v>327</v>
      </c>
      <c r="CK124" s="115">
        <f t="shared" si="401"/>
        <v>327</v>
      </c>
      <c r="CL124" s="115">
        <f t="shared" si="401"/>
        <v>325</v>
      </c>
      <c r="CM124" s="115">
        <f t="shared" si="401"/>
        <v>324</v>
      </c>
      <c r="CN124" s="115">
        <f t="shared" si="401"/>
        <v>269</v>
      </c>
      <c r="CO124" s="115">
        <f t="shared" si="401"/>
        <v>256</v>
      </c>
      <c r="CP124" s="115">
        <f t="shared" si="401"/>
        <v>258</v>
      </c>
      <c r="CQ124" s="115">
        <f t="shared" si="401"/>
        <v>265</v>
      </c>
      <c r="CR124" s="115">
        <f t="shared" si="401"/>
        <v>265</v>
      </c>
      <c r="CS124" s="115">
        <f t="shared" si="401"/>
        <v>266</v>
      </c>
      <c r="CT124" s="115">
        <f t="shared" si="401"/>
        <v>273</v>
      </c>
      <c r="CU124" s="115">
        <f t="shared" si="401"/>
        <v>274</v>
      </c>
      <c r="CV124" s="115">
        <f t="shared" si="401"/>
        <v>269</v>
      </c>
      <c r="CW124" s="115">
        <f t="shared" si="401"/>
        <v>267</v>
      </c>
      <c r="CX124" s="115">
        <f t="shared" si="401"/>
        <v>272</v>
      </c>
      <c r="CY124" s="115">
        <f t="shared" si="401"/>
        <v>272</v>
      </c>
      <c r="CZ124" s="115">
        <f t="shared" si="401"/>
        <v>281</v>
      </c>
      <c r="DA124" s="115">
        <f t="shared" si="401"/>
        <v>279</v>
      </c>
      <c r="DB124" s="115">
        <f t="shared" si="401"/>
        <v>285</v>
      </c>
      <c r="DC124" s="115">
        <f t="shared" si="401"/>
        <v>223</v>
      </c>
      <c r="DD124" s="115">
        <f t="shared" si="401"/>
        <v>220</v>
      </c>
      <c r="DE124" s="115">
        <f t="shared" si="401"/>
        <v>223</v>
      </c>
      <c r="DF124" s="115">
        <f t="shared" si="401"/>
        <v>223</v>
      </c>
      <c r="DG124" s="115">
        <f t="shared" si="401"/>
        <v>222</v>
      </c>
      <c r="DH124" s="115">
        <f t="shared" si="401"/>
        <v>228</v>
      </c>
      <c r="DI124" s="115">
        <f t="shared" si="401"/>
        <v>211</v>
      </c>
      <c r="DJ124" s="115">
        <f t="shared" si="401"/>
        <v>201</v>
      </c>
      <c r="DK124" s="115">
        <f t="shared" si="401"/>
        <v>206</v>
      </c>
      <c r="DL124" s="115">
        <f t="shared" si="401"/>
        <v>214</v>
      </c>
      <c r="DM124" s="115">
        <f t="shared" si="401"/>
        <v>214</v>
      </c>
      <c r="DN124" s="115">
        <f t="shared" si="401"/>
        <v>217</v>
      </c>
      <c r="DO124" s="115">
        <f t="shared" si="401"/>
        <v>216</v>
      </c>
      <c r="DP124" s="115">
        <f t="shared" si="401"/>
        <v>224</v>
      </c>
      <c r="DQ124" s="115">
        <f t="shared" si="401"/>
        <v>232</v>
      </c>
      <c r="DR124" s="115">
        <f t="shared" si="401"/>
        <v>236</v>
      </c>
      <c r="DS124" s="115">
        <f t="shared" si="401"/>
        <v>247</v>
      </c>
      <c r="DT124" s="115">
        <f t="shared" si="401"/>
        <v>247</v>
      </c>
      <c r="DU124" s="115">
        <f t="shared" si="401"/>
        <v>225</v>
      </c>
      <c r="DV124" s="115">
        <f t="shared" si="401"/>
        <v>199</v>
      </c>
      <c r="DW124" s="115">
        <f t="shared" si="401"/>
        <v>187</v>
      </c>
      <c r="DX124" s="115">
        <f t="shared" si="401"/>
        <v>186</v>
      </c>
      <c r="DY124" s="115">
        <f t="shared" si="401"/>
        <v>198</v>
      </c>
      <c r="DZ124" s="115">
        <f t="shared" si="401"/>
        <v>213</v>
      </c>
      <c r="EA124" s="115">
        <f t="shared" si="401"/>
        <v>213</v>
      </c>
      <c r="EB124" s="115">
        <f t="shared" si="401"/>
        <v>234</v>
      </c>
      <c r="EC124" s="115">
        <f t="shared" si="401"/>
        <v>263</v>
      </c>
      <c r="ED124" s="115">
        <f t="shared" si="401"/>
        <v>265</v>
      </c>
      <c r="EE124" s="115">
        <f t="shared" si="401"/>
        <v>254</v>
      </c>
      <c r="EF124" s="115">
        <f t="shared" si="401"/>
        <v>254</v>
      </c>
      <c r="EG124" s="115">
        <f t="shared" si="401"/>
        <v>260</v>
      </c>
      <c r="EH124" s="115">
        <f t="shared" si="401"/>
        <v>260</v>
      </c>
      <c r="EI124" s="115">
        <f t="shared" si="401"/>
        <v>265</v>
      </c>
      <c r="EJ124" s="115">
        <f t="shared" si="401"/>
        <v>269</v>
      </c>
      <c r="EK124" s="115">
        <f t="shared" si="401"/>
        <v>281</v>
      </c>
      <c r="EL124" s="115">
        <f t="shared" si="401"/>
        <v>268</v>
      </c>
      <c r="EM124" s="115">
        <f t="shared" si="401"/>
        <v>275</v>
      </c>
      <c r="EN124" s="115">
        <f t="shared" si="401"/>
        <v>280</v>
      </c>
      <c r="EO124" s="115">
        <f t="shared" si="401"/>
        <v>280</v>
      </c>
      <c r="EP124" s="115">
        <f t="shared" si="401"/>
        <v>299</v>
      </c>
      <c r="EQ124" s="115">
        <f t="shared" ref="EQ124:HB124" si="402">+$I$124-EQ$67</f>
        <v>302</v>
      </c>
      <c r="ER124" s="115">
        <f t="shared" si="402"/>
        <v>290</v>
      </c>
      <c r="ES124" s="115">
        <f t="shared" si="402"/>
        <v>235</v>
      </c>
      <c r="ET124" s="115">
        <f t="shared" si="402"/>
        <v>213</v>
      </c>
      <c r="EU124" s="115">
        <f t="shared" si="402"/>
        <v>216</v>
      </c>
      <c r="EV124" s="115">
        <f t="shared" si="402"/>
        <v>216</v>
      </c>
      <c r="EW124" s="115">
        <f t="shared" si="402"/>
        <v>204</v>
      </c>
      <c r="EX124" s="115">
        <f t="shared" si="402"/>
        <v>196</v>
      </c>
      <c r="EY124" s="115">
        <f t="shared" si="402"/>
        <v>196</v>
      </c>
      <c r="EZ124" s="115">
        <f t="shared" si="402"/>
        <v>198</v>
      </c>
      <c r="FA124" s="115">
        <f t="shared" si="402"/>
        <v>198</v>
      </c>
      <c r="FB124" s="115">
        <f t="shared" si="402"/>
        <v>207</v>
      </c>
      <c r="FC124" s="115">
        <f t="shared" si="402"/>
        <v>207</v>
      </c>
      <c r="FD124" s="115">
        <f t="shared" si="402"/>
        <v>214</v>
      </c>
      <c r="FE124" s="115">
        <f t="shared" si="402"/>
        <v>225</v>
      </c>
      <c r="FF124" s="115">
        <f t="shared" si="402"/>
        <v>213</v>
      </c>
      <c r="FG124" s="115">
        <f t="shared" si="402"/>
        <v>185</v>
      </c>
      <c r="FH124" s="115">
        <f t="shared" si="402"/>
        <v>179</v>
      </c>
      <c r="FI124" s="115">
        <f t="shared" si="402"/>
        <v>193</v>
      </c>
      <c r="FJ124" s="115">
        <f t="shared" si="402"/>
        <v>193</v>
      </c>
      <c r="FK124" s="115">
        <f t="shared" si="402"/>
        <v>186</v>
      </c>
      <c r="FL124" s="115">
        <f t="shared" si="402"/>
        <v>198</v>
      </c>
      <c r="FM124" s="115">
        <f t="shared" si="402"/>
        <v>192</v>
      </c>
      <c r="FN124" s="115">
        <f t="shared" si="402"/>
        <v>189</v>
      </c>
      <c r="FO124" s="115">
        <f t="shared" si="402"/>
        <v>194</v>
      </c>
      <c r="FP124" s="115">
        <f t="shared" si="402"/>
        <v>199</v>
      </c>
      <c r="FQ124" s="115">
        <f t="shared" si="402"/>
        <v>199</v>
      </c>
      <c r="FR124" s="115">
        <f t="shared" si="402"/>
        <v>203</v>
      </c>
      <c r="FS124" s="115">
        <f t="shared" si="402"/>
        <v>203</v>
      </c>
      <c r="FT124" s="115">
        <f t="shared" si="402"/>
        <v>202</v>
      </c>
      <c r="FU124" s="115">
        <f t="shared" si="402"/>
        <v>216</v>
      </c>
      <c r="FV124" s="115">
        <f t="shared" si="402"/>
        <v>205</v>
      </c>
      <c r="FW124" s="115">
        <f t="shared" si="402"/>
        <v>221</v>
      </c>
      <c r="FX124" s="115">
        <f t="shared" si="402"/>
        <v>221</v>
      </c>
      <c r="FY124" s="115">
        <f t="shared" si="402"/>
        <v>224</v>
      </c>
      <c r="FZ124" s="115">
        <f t="shared" si="402"/>
        <v>228</v>
      </c>
      <c r="GA124" s="115">
        <f t="shared" si="402"/>
        <v>229</v>
      </c>
      <c r="GB124" s="115">
        <f t="shared" si="402"/>
        <v>230</v>
      </c>
      <c r="GC124" s="115">
        <f t="shared" si="402"/>
        <v>236</v>
      </c>
      <c r="GD124" s="115">
        <f t="shared" si="402"/>
        <v>245</v>
      </c>
      <c r="GE124" s="115">
        <f t="shared" si="402"/>
        <v>245</v>
      </c>
      <c r="GF124" s="115">
        <f t="shared" si="402"/>
        <v>241</v>
      </c>
      <c r="GG124" s="115">
        <f t="shared" si="402"/>
        <v>246</v>
      </c>
      <c r="GH124" s="115">
        <f t="shared" si="402"/>
        <v>241</v>
      </c>
      <c r="GI124" s="115">
        <f t="shared" si="402"/>
        <v>218</v>
      </c>
      <c r="GJ124" s="115">
        <f t="shared" si="402"/>
        <v>225</v>
      </c>
      <c r="GK124" s="115">
        <f t="shared" si="402"/>
        <v>236</v>
      </c>
      <c r="GL124" s="115">
        <f t="shared" si="402"/>
        <v>236</v>
      </c>
      <c r="GM124" s="115">
        <f t="shared" si="402"/>
        <v>188</v>
      </c>
      <c r="GN124" s="115">
        <f t="shared" si="402"/>
        <v>210</v>
      </c>
      <c r="GO124" s="115">
        <f t="shared" si="402"/>
        <v>206</v>
      </c>
      <c r="GP124" s="115">
        <f t="shared" si="402"/>
        <v>210</v>
      </c>
      <c r="GQ124" s="115">
        <f t="shared" si="402"/>
        <v>217</v>
      </c>
      <c r="GR124" s="115">
        <f t="shared" si="402"/>
        <v>224</v>
      </c>
      <c r="GS124" s="115">
        <f t="shared" si="402"/>
        <v>224</v>
      </c>
      <c r="GT124" s="115">
        <f t="shared" si="402"/>
        <v>229</v>
      </c>
      <c r="GU124" s="115">
        <f t="shared" si="402"/>
        <v>229</v>
      </c>
      <c r="GV124" s="115">
        <f t="shared" si="402"/>
        <v>235</v>
      </c>
      <c r="GW124" s="115">
        <f t="shared" si="402"/>
        <v>236</v>
      </c>
      <c r="GX124" s="115">
        <f t="shared" si="402"/>
        <v>203</v>
      </c>
      <c r="GY124" s="115">
        <f t="shared" si="402"/>
        <v>218</v>
      </c>
      <c r="GZ124" s="115">
        <f t="shared" si="402"/>
        <v>218</v>
      </c>
      <c r="HA124" s="115">
        <f t="shared" si="402"/>
        <v>223</v>
      </c>
      <c r="HB124" s="115">
        <f t="shared" si="402"/>
        <v>231</v>
      </c>
      <c r="HC124" s="115">
        <f t="shared" ref="HC124:JN124" si="403">+$I$124-HC$67</f>
        <v>212</v>
      </c>
      <c r="HD124" s="115">
        <f t="shared" si="403"/>
        <v>206</v>
      </c>
      <c r="HE124" s="115">
        <f t="shared" si="403"/>
        <v>189</v>
      </c>
      <c r="HF124" s="115">
        <f t="shared" si="403"/>
        <v>179</v>
      </c>
      <c r="HG124" s="115">
        <f t="shared" si="403"/>
        <v>179</v>
      </c>
      <c r="HH124" s="115">
        <f t="shared" si="403"/>
        <v>182</v>
      </c>
      <c r="HI124" s="115">
        <f t="shared" si="403"/>
        <v>181</v>
      </c>
      <c r="HJ124" s="115">
        <f t="shared" si="403"/>
        <v>182</v>
      </c>
      <c r="HK124" s="115">
        <f t="shared" si="403"/>
        <v>180</v>
      </c>
      <c r="HL124" s="115">
        <f t="shared" si="403"/>
        <v>189</v>
      </c>
      <c r="HM124" s="115">
        <f t="shared" si="403"/>
        <v>192</v>
      </c>
      <c r="HN124" s="115">
        <f t="shared" si="403"/>
        <v>192</v>
      </c>
      <c r="HO124" s="115">
        <f t="shared" si="403"/>
        <v>196</v>
      </c>
      <c r="HP124" s="115">
        <f t="shared" si="403"/>
        <v>159</v>
      </c>
      <c r="HQ124" s="115">
        <f t="shared" si="403"/>
        <v>147</v>
      </c>
      <c r="HR124" s="115">
        <f t="shared" si="403"/>
        <v>147</v>
      </c>
      <c r="HS124" s="115">
        <f t="shared" si="403"/>
        <v>157</v>
      </c>
      <c r="HT124" s="115">
        <f t="shared" si="403"/>
        <v>162</v>
      </c>
      <c r="HU124" s="115">
        <f t="shared" si="403"/>
        <v>162</v>
      </c>
      <c r="HV124" s="115">
        <f t="shared" si="403"/>
        <v>168</v>
      </c>
      <c r="HW124" s="115">
        <f t="shared" si="403"/>
        <v>169</v>
      </c>
      <c r="HX124" s="115">
        <f t="shared" si="403"/>
        <v>170</v>
      </c>
      <c r="HY124" s="115">
        <f t="shared" si="403"/>
        <v>175</v>
      </c>
      <c r="HZ124" s="115">
        <f t="shared" si="403"/>
        <v>185</v>
      </c>
      <c r="IA124" s="115">
        <f t="shared" si="403"/>
        <v>191</v>
      </c>
      <c r="IB124" s="115">
        <f t="shared" si="403"/>
        <v>191</v>
      </c>
      <c r="IC124" s="115">
        <f t="shared" si="403"/>
        <v>197</v>
      </c>
      <c r="ID124" s="115">
        <f t="shared" si="403"/>
        <v>176</v>
      </c>
      <c r="IE124" s="115">
        <f t="shared" si="403"/>
        <v>179</v>
      </c>
      <c r="IF124" s="115">
        <f t="shared" si="403"/>
        <v>184</v>
      </c>
      <c r="IG124" s="115">
        <f t="shared" si="403"/>
        <v>190</v>
      </c>
      <c r="IH124" s="115">
        <f t="shared" si="403"/>
        <v>193</v>
      </c>
      <c r="II124" s="115">
        <f t="shared" si="403"/>
        <v>193</v>
      </c>
      <c r="IJ124" s="115">
        <f t="shared" si="403"/>
        <v>193</v>
      </c>
      <c r="IK124" s="115">
        <f t="shared" si="403"/>
        <v>180</v>
      </c>
      <c r="IL124" s="115">
        <f t="shared" si="403"/>
        <v>618</v>
      </c>
      <c r="IM124" s="115">
        <f t="shared" si="403"/>
        <v>618</v>
      </c>
      <c r="IN124" s="115">
        <f t="shared" si="403"/>
        <v>618</v>
      </c>
      <c r="IO124" s="115">
        <f t="shared" si="403"/>
        <v>618</v>
      </c>
      <c r="IP124" s="115">
        <f t="shared" si="403"/>
        <v>618</v>
      </c>
      <c r="IQ124" s="115">
        <f t="shared" si="403"/>
        <v>618</v>
      </c>
      <c r="IR124" s="115">
        <f t="shared" si="403"/>
        <v>618</v>
      </c>
      <c r="IS124" s="115">
        <f t="shared" si="403"/>
        <v>618</v>
      </c>
      <c r="IT124" s="115">
        <f t="shared" si="403"/>
        <v>618</v>
      </c>
      <c r="IU124" s="115">
        <f t="shared" si="403"/>
        <v>618</v>
      </c>
      <c r="IV124" s="115">
        <f t="shared" si="403"/>
        <v>618</v>
      </c>
      <c r="IW124" s="115">
        <f t="shared" si="403"/>
        <v>618</v>
      </c>
      <c r="IX124" s="115">
        <f t="shared" si="403"/>
        <v>618</v>
      </c>
      <c r="IY124" s="115">
        <f t="shared" si="403"/>
        <v>618</v>
      </c>
      <c r="IZ124" s="115">
        <f t="shared" si="403"/>
        <v>618</v>
      </c>
      <c r="JA124" s="115">
        <f t="shared" si="403"/>
        <v>618</v>
      </c>
      <c r="JB124" s="115">
        <f t="shared" si="403"/>
        <v>618</v>
      </c>
      <c r="JC124" s="115">
        <f t="shared" si="403"/>
        <v>618</v>
      </c>
      <c r="JD124" s="115">
        <f t="shared" si="403"/>
        <v>618</v>
      </c>
      <c r="JE124" s="115">
        <f t="shared" si="403"/>
        <v>618</v>
      </c>
      <c r="JF124" s="115">
        <f t="shared" si="403"/>
        <v>618</v>
      </c>
      <c r="JG124" s="115">
        <f t="shared" si="403"/>
        <v>618</v>
      </c>
      <c r="JH124" s="115">
        <f t="shared" si="403"/>
        <v>618</v>
      </c>
      <c r="JI124" s="115">
        <f t="shared" si="403"/>
        <v>618</v>
      </c>
      <c r="JJ124" s="115">
        <f t="shared" si="403"/>
        <v>618</v>
      </c>
      <c r="JK124" s="115">
        <f t="shared" si="403"/>
        <v>618</v>
      </c>
      <c r="JL124" s="115">
        <f t="shared" si="403"/>
        <v>618</v>
      </c>
      <c r="JM124" s="115">
        <f t="shared" si="403"/>
        <v>618</v>
      </c>
      <c r="JN124" s="115">
        <f t="shared" si="403"/>
        <v>618</v>
      </c>
      <c r="JO124" s="115">
        <f t="shared" ref="JO124:LZ124" si="404">+$I$124-JO$67</f>
        <v>618</v>
      </c>
      <c r="JP124" s="115">
        <f t="shared" si="404"/>
        <v>618</v>
      </c>
      <c r="JQ124" s="115">
        <f t="shared" si="404"/>
        <v>618</v>
      </c>
      <c r="JR124" s="115">
        <f t="shared" si="404"/>
        <v>618</v>
      </c>
      <c r="JS124" s="115">
        <f t="shared" si="404"/>
        <v>618</v>
      </c>
      <c r="JT124" s="115">
        <f t="shared" si="404"/>
        <v>618</v>
      </c>
      <c r="JU124" s="115">
        <f t="shared" si="404"/>
        <v>618</v>
      </c>
      <c r="JV124" s="115">
        <f t="shared" si="404"/>
        <v>618</v>
      </c>
      <c r="JW124" s="115">
        <f t="shared" si="404"/>
        <v>618</v>
      </c>
      <c r="JX124" s="115">
        <f t="shared" si="404"/>
        <v>618</v>
      </c>
      <c r="JY124" s="115">
        <f t="shared" si="404"/>
        <v>618</v>
      </c>
      <c r="JZ124" s="115">
        <f t="shared" si="404"/>
        <v>618</v>
      </c>
      <c r="KA124" s="115">
        <f t="shared" si="404"/>
        <v>618</v>
      </c>
      <c r="KB124" s="115">
        <f t="shared" si="404"/>
        <v>618</v>
      </c>
      <c r="KC124" s="115">
        <f t="shared" si="404"/>
        <v>618</v>
      </c>
      <c r="KD124" s="115">
        <f t="shared" si="404"/>
        <v>618</v>
      </c>
      <c r="KE124" s="115">
        <f t="shared" si="404"/>
        <v>618</v>
      </c>
      <c r="KF124" s="115">
        <f t="shared" si="404"/>
        <v>618</v>
      </c>
      <c r="KG124" s="115">
        <f t="shared" si="404"/>
        <v>618</v>
      </c>
      <c r="KH124" s="115">
        <f t="shared" si="404"/>
        <v>618</v>
      </c>
      <c r="KI124" s="115">
        <f t="shared" si="404"/>
        <v>618</v>
      </c>
      <c r="KJ124" s="115">
        <f t="shared" si="404"/>
        <v>618</v>
      </c>
      <c r="KK124" s="115">
        <f t="shared" si="404"/>
        <v>618</v>
      </c>
      <c r="KL124" s="115">
        <f t="shared" si="404"/>
        <v>618</v>
      </c>
      <c r="KM124" s="115">
        <f t="shared" si="404"/>
        <v>618</v>
      </c>
      <c r="KN124" s="115">
        <f t="shared" si="404"/>
        <v>618</v>
      </c>
      <c r="KO124" s="115">
        <f t="shared" si="404"/>
        <v>618</v>
      </c>
      <c r="KP124" s="115">
        <f t="shared" si="404"/>
        <v>618</v>
      </c>
      <c r="KQ124" s="115">
        <f t="shared" si="404"/>
        <v>618</v>
      </c>
      <c r="KR124" s="115">
        <f t="shared" si="404"/>
        <v>618</v>
      </c>
      <c r="KS124" s="115">
        <f t="shared" si="404"/>
        <v>618</v>
      </c>
      <c r="KT124" s="115">
        <f t="shared" si="404"/>
        <v>618</v>
      </c>
      <c r="KU124" s="115">
        <f t="shared" si="404"/>
        <v>618</v>
      </c>
      <c r="KV124" s="115">
        <f t="shared" si="404"/>
        <v>618</v>
      </c>
      <c r="KW124" s="115">
        <f t="shared" si="404"/>
        <v>618</v>
      </c>
      <c r="KX124" s="115">
        <f t="shared" si="404"/>
        <v>618</v>
      </c>
      <c r="KY124" s="115">
        <f t="shared" si="404"/>
        <v>618</v>
      </c>
      <c r="KZ124" s="115">
        <f t="shared" si="404"/>
        <v>618</v>
      </c>
      <c r="LA124" s="115">
        <f t="shared" si="404"/>
        <v>618</v>
      </c>
      <c r="LB124" s="115">
        <f t="shared" si="404"/>
        <v>618</v>
      </c>
      <c r="LC124" s="115">
        <f t="shared" si="404"/>
        <v>618</v>
      </c>
      <c r="LD124" s="115">
        <f t="shared" si="404"/>
        <v>618</v>
      </c>
      <c r="LE124" s="115">
        <f t="shared" si="404"/>
        <v>618</v>
      </c>
      <c r="LF124" s="115">
        <f t="shared" si="404"/>
        <v>618</v>
      </c>
      <c r="LG124" s="115">
        <f t="shared" si="404"/>
        <v>618</v>
      </c>
      <c r="LH124" s="115">
        <f t="shared" si="404"/>
        <v>618</v>
      </c>
      <c r="LI124" s="115">
        <f t="shared" si="404"/>
        <v>618</v>
      </c>
      <c r="LJ124" s="115">
        <f t="shared" si="404"/>
        <v>618</v>
      </c>
      <c r="LK124" s="115">
        <f t="shared" si="404"/>
        <v>618</v>
      </c>
      <c r="LL124" s="115">
        <f t="shared" si="404"/>
        <v>618</v>
      </c>
      <c r="LM124" s="115">
        <f t="shared" si="404"/>
        <v>618</v>
      </c>
      <c r="LN124" s="115">
        <f t="shared" si="404"/>
        <v>618</v>
      </c>
      <c r="LO124" s="115">
        <f t="shared" si="404"/>
        <v>618</v>
      </c>
      <c r="LP124" s="115">
        <f t="shared" si="404"/>
        <v>618</v>
      </c>
      <c r="LQ124" s="115">
        <f t="shared" si="404"/>
        <v>618</v>
      </c>
      <c r="LR124" s="115">
        <f t="shared" si="404"/>
        <v>618</v>
      </c>
      <c r="LS124" s="115">
        <f t="shared" si="404"/>
        <v>618</v>
      </c>
      <c r="LT124" s="115">
        <f t="shared" si="404"/>
        <v>618</v>
      </c>
      <c r="LU124" s="115">
        <f t="shared" si="404"/>
        <v>618</v>
      </c>
      <c r="LV124" s="115">
        <f t="shared" si="404"/>
        <v>618</v>
      </c>
      <c r="LW124" s="115">
        <f t="shared" si="404"/>
        <v>618</v>
      </c>
      <c r="LX124" s="115">
        <f t="shared" si="404"/>
        <v>618</v>
      </c>
      <c r="LY124" s="115">
        <f t="shared" si="404"/>
        <v>618</v>
      </c>
      <c r="LZ124" s="115">
        <f t="shared" si="404"/>
        <v>618</v>
      </c>
      <c r="MA124" s="115">
        <f t="shared" ref="MA124:NT124" si="405">+$I$124-MA$67</f>
        <v>618</v>
      </c>
      <c r="MB124" s="115">
        <f t="shared" si="405"/>
        <v>618</v>
      </c>
      <c r="MC124" s="115">
        <f t="shared" si="405"/>
        <v>618</v>
      </c>
      <c r="MD124" s="115">
        <f t="shared" si="405"/>
        <v>618</v>
      </c>
      <c r="ME124" s="115">
        <f t="shared" si="405"/>
        <v>618</v>
      </c>
      <c r="MF124" s="115">
        <f t="shared" si="405"/>
        <v>618</v>
      </c>
      <c r="MG124" s="115">
        <f t="shared" si="405"/>
        <v>618</v>
      </c>
      <c r="MH124" s="115">
        <f t="shared" si="405"/>
        <v>618</v>
      </c>
      <c r="MI124" s="115">
        <f t="shared" si="405"/>
        <v>618</v>
      </c>
      <c r="MJ124" s="115">
        <f t="shared" si="405"/>
        <v>618</v>
      </c>
      <c r="MK124" s="115">
        <f t="shared" si="405"/>
        <v>618</v>
      </c>
      <c r="ML124" s="115">
        <f t="shared" si="405"/>
        <v>618</v>
      </c>
      <c r="MM124" s="115">
        <f t="shared" si="405"/>
        <v>618</v>
      </c>
      <c r="MN124" s="115">
        <f t="shared" si="405"/>
        <v>618</v>
      </c>
      <c r="MO124" s="115">
        <f t="shared" si="405"/>
        <v>618</v>
      </c>
      <c r="MP124" s="115">
        <f t="shared" si="405"/>
        <v>618</v>
      </c>
      <c r="MQ124" s="115">
        <f t="shared" si="405"/>
        <v>618</v>
      </c>
      <c r="MR124" s="115">
        <f t="shared" si="405"/>
        <v>618</v>
      </c>
      <c r="MS124" s="115">
        <f t="shared" si="405"/>
        <v>618</v>
      </c>
      <c r="MT124" s="115">
        <f t="shared" si="405"/>
        <v>618</v>
      </c>
      <c r="MU124" s="115">
        <f t="shared" si="405"/>
        <v>618</v>
      </c>
      <c r="MV124" s="115">
        <f t="shared" si="405"/>
        <v>618</v>
      </c>
      <c r="MW124" s="115">
        <f t="shared" si="405"/>
        <v>618</v>
      </c>
      <c r="MX124" s="115">
        <f t="shared" si="405"/>
        <v>618</v>
      </c>
      <c r="MY124" s="115">
        <f t="shared" si="405"/>
        <v>618</v>
      </c>
      <c r="MZ124" s="115">
        <f t="shared" si="405"/>
        <v>618</v>
      </c>
      <c r="NA124" s="115">
        <f t="shared" si="405"/>
        <v>618</v>
      </c>
      <c r="NB124" s="115">
        <f t="shared" si="405"/>
        <v>618</v>
      </c>
      <c r="NC124" s="115">
        <f t="shared" si="405"/>
        <v>618</v>
      </c>
      <c r="ND124" s="115">
        <f t="shared" si="405"/>
        <v>618</v>
      </c>
      <c r="NE124" s="115">
        <f t="shared" si="405"/>
        <v>618</v>
      </c>
      <c r="NF124" s="115">
        <f t="shared" si="405"/>
        <v>618</v>
      </c>
      <c r="NG124" s="115">
        <f t="shared" si="405"/>
        <v>618</v>
      </c>
      <c r="NH124" s="115">
        <f t="shared" si="405"/>
        <v>618</v>
      </c>
      <c r="NI124" s="115">
        <f t="shared" si="405"/>
        <v>618</v>
      </c>
      <c r="NJ124" s="115">
        <f t="shared" si="405"/>
        <v>618</v>
      </c>
      <c r="NK124" s="115">
        <f t="shared" si="405"/>
        <v>618</v>
      </c>
      <c r="NL124" s="115">
        <f t="shared" si="405"/>
        <v>618</v>
      </c>
      <c r="NM124" s="115">
        <f t="shared" si="405"/>
        <v>618</v>
      </c>
      <c r="NN124" s="115">
        <f t="shared" si="405"/>
        <v>618</v>
      </c>
      <c r="NO124" s="115">
        <f t="shared" si="405"/>
        <v>618</v>
      </c>
      <c r="NP124" s="115">
        <f t="shared" si="405"/>
        <v>618</v>
      </c>
      <c r="NQ124" s="115">
        <f t="shared" si="405"/>
        <v>618</v>
      </c>
      <c r="NR124" s="115">
        <f t="shared" si="405"/>
        <v>618</v>
      </c>
      <c r="NS124" s="115">
        <f t="shared" si="405"/>
        <v>618</v>
      </c>
      <c r="NT124" s="116">
        <f t="shared" si="405"/>
        <v>618</v>
      </c>
    </row>
    <row r="125" spans="1:384" ht="17.25" thickBot="1" x14ac:dyDescent="0.65">
      <c r="A125" s="141" t="s">
        <v>71</v>
      </c>
      <c r="B125" s="301"/>
      <c r="C125" s="322"/>
      <c r="D125" s="318" t="s">
        <v>23</v>
      </c>
      <c r="E125" s="319"/>
      <c r="F125" s="319"/>
      <c r="G125" s="320"/>
      <c r="H125" s="142">
        <f t="shared" ref="H125:Q125" si="406">SUM(H101:H124)</f>
        <v>15996</v>
      </c>
      <c r="I125" s="143">
        <f t="shared" si="406"/>
        <v>7936</v>
      </c>
      <c r="J125" s="144">
        <f t="shared" si="406"/>
        <v>507</v>
      </c>
      <c r="K125" s="145">
        <f t="shared" si="406"/>
        <v>507</v>
      </c>
      <c r="L125" s="145">
        <f t="shared" si="406"/>
        <v>889</v>
      </c>
      <c r="M125" s="145">
        <f t="shared" si="406"/>
        <v>43</v>
      </c>
      <c r="N125" s="145">
        <f t="shared" si="406"/>
        <v>1696</v>
      </c>
      <c r="O125" s="145">
        <f t="shared" si="406"/>
        <v>0</v>
      </c>
      <c r="P125" s="145">
        <f t="shared" si="406"/>
        <v>4208</v>
      </c>
      <c r="Q125" s="180">
        <f t="shared" si="406"/>
        <v>86</v>
      </c>
      <c r="R125" s="7"/>
      <c r="S125" s="181">
        <f t="shared" ref="S125:CD125" si="407">SUM(S101:S124)</f>
        <v>3976</v>
      </c>
      <c r="T125" s="182">
        <f t="shared" si="407"/>
        <v>3976</v>
      </c>
      <c r="U125" s="182">
        <f t="shared" si="407"/>
        <v>4035</v>
      </c>
      <c r="V125" s="182">
        <f t="shared" si="407"/>
        <v>3919</v>
      </c>
      <c r="W125" s="182">
        <f t="shared" si="407"/>
        <v>3869</v>
      </c>
      <c r="X125" s="182">
        <f t="shared" si="407"/>
        <v>3912</v>
      </c>
      <c r="Y125" s="182">
        <f t="shared" si="407"/>
        <v>4002</v>
      </c>
      <c r="Z125" s="182">
        <f t="shared" si="407"/>
        <v>4002</v>
      </c>
      <c r="AA125" s="182">
        <f t="shared" si="407"/>
        <v>3813</v>
      </c>
      <c r="AB125" s="182">
        <f t="shared" si="407"/>
        <v>3743</v>
      </c>
      <c r="AC125" s="182">
        <f t="shared" si="407"/>
        <v>3697</v>
      </c>
      <c r="AD125" s="182">
        <f t="shared" si="407"/>
        <v>3668</v>
      </c>
      <c r="AE125" s="182">
        <f t="shared" si="407"/>
        <v>3659</v>
      </c>
      <c r="AF125" s="182">
        <f t="shared" si="407"/>
        <v>3717</v>
      </c>
      <c r="AG125" s="182">
        <f t="shared" si="407"/>
        <v>3717</v>
      </c>
      <c r="AH125" s="182">
        <f t="shared" si="407"/>
        <v>3695</v>
      </c>
      <c r="AI125" s="182">
        <f t="shared" si="407"/>
        <v>3529</v>
      </c>
      <c r="AJ125" s="182">
        <f t="shared" si="407"/>
        <v>3439</v>
      </c>
      <c r="AK125" s="182">
        <f t="shared" si="407"/>
        <v>3323</v>
      </c>
      <c r="AL125" s="182">
        <f t="shared" si="407"/>
        <v>3334</v>
      </c>
      <c r="AM125" s="182">
        <f t="shared" si="407"/>
        <v>3398</v>
      </c>
      <c r="AN125" s="182">
        <f t="shared" si="407"/>
        <v>3398</v>
      </c>
      <c r="AO125" s="182">
        <f t="shared" si="407"/>
        <v>3392</v>
      </c>
      <c r="AP125" s="182">
        <f t="shared" si="407"/>
        <v>3392</v>
      </c>
      <c r="AQ125" s="182">
        <f t="shared" si="407"/>
        <v>3415</v>
      </c>
      <c r="AR125" s="182">
        <f t="shared" si="407"/>
        <v>3415</v>
      </c>
      <c r="AS125" s="182">
        <f t="shared" si="407"/>
        <v>3351</v>
      </c>
      <c r="AT125" s="182">
        <f t="shared" si="407"/>
        <v>3445</v>
      </c>
      <c r="AU125" s="182">
        <f t="shared" si="407"/>
        <v>3445</v>
      </c>
      <c r="AV125" s="182">
        <f t="shared" si="407"/>
        <v>3481</v>
      </c>
      <c r="AW125" s="182">
        <f t="shared" si="407"/>
        <v>3387</v>
      </c>
      <c r="AX125" s="182">
        <f t="shared" si="407"/>
        <v>3321</v>
      </c>
      <c r="AY125" s="182">
        <f t="shared" si="407"/>
        <v>3210</v>
      </c>
      <c r="AZ125" s="182">
        <f t="shared" si="407"/>
        <v>3175</v>
      </c>
      <c r="BA125" s="182">
        <f t="shared" si="407"/>
        <v>3239</v>
      </c>
      <c r="BB125" s="182">
        <f t="shared" si="407"/>
        <v>3239</v>
      </c>
      <c r="BC125" s="182">
        <f t="shared" si="407"/>
        <v>3248</v>
      </c>
      <c r="BD125" s="182">
        <f t="shared" si="407"/>
        <v>3137</v>
      </c>
      <c r="BE125" s="182">
        <f t="shared" si="407"/>
        <v>3053</v>
      </c>
      <c r="BF125" s="182">
        <f t="shared" si="407"/>
        <v>3026</v>
      </c>
      <c r="BG125" s="182">
        <f t="shared" si="407"/>
        <v>3100</v>
      </c>
      <c r="BH125" s="182">
        <f t="shared" si="407"/>
        <v>3100</v>
      </c>
      <c r="BI125" s="182">
        <f t="shared" si="407"/>
        <v>3100</v>
      </c>
      <c r="BJ125" s="182">
        <f t="shared" si="407"/>
        <v>3155</v>
      </c>
      <c r="BK125" s="182">
        <f t="shared" si="407"/>
        <v>3191</v>
      </c>
      <c r="BL125" s="182">
        <f t="shared" si="407"/>
        <v>2976</v>
      </c>
      <c r="BM125" s="182">
        <f t="shared" si="407"/>
        <v>2892</v>
      </c>
      <c r="BN125" s="182">
        <f t="shared" si="407"/>
        <v>2769</v>
      </c>
      <c r="BO125" s="182">
        <f t="shared" si="407"/>
        <v>2817</v>
      </c>
      <c r="BP125" s="182">
        <f t="shared" si="407"/>
        <v>2817</v>
      </c>
      <c r="BQ125" s="182">
        <f t="shared" si="407"/>
        <v>2814</v>
      </c>
      <c r="BR125" s="182">
        <f t="shared" si="407"/>
        <v>2714</v>
      </c>
      <c r="BS125" s="182">
        <f t="shared" si="407"/>
        <v>2685</v>
      </c>
      <c r="BT125" s="182">
        <f t="shared" si="407"/>
        <v>2681</v>
      </c>
      <c r="BU125" s="182">
        <f t="shared" si="407"/>
        <v>2739</v>
      </c>
      <c r="BV125" s="182">
        <f t="shared" si="407"/>
        <v>2784</v>
      </c>
      <c r="BW125" s="182">
        <f t="shared" si="407"/>
        <v>2784</v>
      </c>
      <c r="BX125" s="182">
        <f t="shared" si="407"/>
        <v>2782</v>
      </c>
      <c r="BY125" s="182">
        <f t="shared" si="407"/>
        <v>2779</v>
      </c>
      <c r="BZ125" s="182">
        <f t="shared" si="407"/>
        <v>2830</v>
      </c>
      <c r="CA125" s="182">
        <f t="shared" si="407"/>
        <v>2831</v>
      </c>
      <c r="CB125" s="182">
        <f t="shared" si="407"/>
        <v>2911</v>
      </c>
      <c r="CC125" s="182">
        <f t="shared" si="407"/>
        <v>2962</v>
      </c>
      <c r="CD125" s="182">
        <f t="shared" si="407"/>
        <v>2962</v>
      </c>
      <c r="CE125" s="182">
        <f t="shared" ref="CE125:EP125" si="408">SUM(CE101:CE124)</f>
        <v>2939</v>
      </c>
      <c r="CF125" s="182">
        <f t="shared" si="408"/>
        <v>2892</v>
      </c>
      <c r="CG125" s="182">
        <f t="shared" si="408"/>
        <v>2946</v>
      </c>
      <c r="CH125" s="182">
        <f t="shared" si="408"/>
        <v>2973</v>
      </c>
      <c r="CI125" s="182">
        <f t="shared" si="408"/>
        <v>2812</v>
      </c>
      <c r="CJ125" s="182">
        <f t="shared" si="408"/>
        <v>2892</v>
      </c>
      <c r="CK125" s="182">
        <f t="shared" si="408"/>
        <v>2892</v>
      </c>
      <c r="CL125" s="182">
        <f t="shared" si="408"/>
        <v>2864</v>
      </c>
      <c r="CM125" s="182">
        <f t="shared" si="408"/>
        <v>2764</v>
      </c>
      <c r="CN125" s="182">
        <f t="shared" si="408"/>
        <v>2632</v>
      </c>
      <c r="CO125" s="182">
        <f t="shared" si="408"/>
        <v>2635</v>
      </c>
      <c r="CP125" s="182">
        <f t="shared" si="408"/>
        <v>2619</v>
      </c>
      <c r="CQ125" s="182">
        <f t="shared" si="408"/>
        <v>2697</v>
      </c>
      <c r="CR125" s="182">
        <f t="shared" si="408"/>
        <v>2697</v>
      </c>
      <c r="CS125" s="182">
        <f t="shared" si="408"/>
        <v>2731</v>
      </c>
      <c r="CT125" s="182">
        <f t="shared" si="408"/>
        <v>2752</v>
      </c>
      <c r="CU125" s="182">
        <f t="shared" si="408"/>
        <v>2680</v>
      </c>
      <c r="CV125" s="182">
        <f t="shared" si="408"/>
        <v>2601</v>
      </c>
      <c r="CW125" s="182">
        <f t="shared" si="408"/>
        <v>2624</v>
      </c>
      <c r="CX125" s="182">
        <f t="shared" si="408"/>
        <v>2664</v>
      </c>
      <c r="CY125" s="182">
        <f t="shared" si="408"/>
        <v>2664</v>
      </c>
      <c r="CZ125" s="182">
        <f t="shared" si="408"/>
        <v>2720</v>
      </c>
      <c r="DA125" s="182">
        <f t="shared" si="408"/>
        <v>2674</v>
      </c>
      <c r="DB125" s="182">
        <f t="shared" si="408"/>
        <v>2677</v>
      </c>
      <c r="DC125" s="182">
        <f t="shared" si="408"/>
        <v>2584</v>
      </c>
      <c r="DD125" s="182">
        <f t="shared" si="408"/>
        <v>2564</v>
      </c>
      <c r="DE125" s="182">
        <f t="shared" si="408"/>
        <v>2612</v>
      </c>
      <c r="DF125" s="182">
        <f t="shared" si="408"/>
        <v>2612</v>
      </c>
      <c r="DG125" s="182">
        <f t="shared" si="408"/>
        <v>2602</v>
      </c>
      <c r="DH125" s="182">
        <f t="shared" si="408"/>
        <v>2656</v>
      </c>
      <c r="DI125" s="182">
        <f t="shared" si="408"/>
        <v>2601</v>
      </c>
      <c r="DJ125" s="182">
        <f t="shared" si="408"/>
        <v>2562</v>
      </c>
      <c r="DK125" s="182">
        <f t="shared" si="408"/>
        <v>2592</v>
      </c>
      <c r="DL125" s="182">
        <f t="shared" si="408"/>
        <v>2698</v>
      </c>
      <c r="DM125" s="182">
        <f t="shared" si="408"/>
        <v>2698</v>
      </c>
      <c r="DN125" s="182">
        <f t="shared" si="408"/>
        <v>2720</v>
      </c>
      <c r="DO125" s="182">
        <f t="shared" si="408"/>
        <v>2722</v>
      </c>
      <c r="DP125" s="182">
        <f t="shared" si="408"/>
        <v>2801</v>
      </c>
      <c r="DQ125" s="182">
        <f t="shared" si="408"/>
        <v>2653</v>
      </c>
      <c r="DR125" s="182">
        <f t="shared" si="408"/>
        <v>2646</v>
      </c>
      <c r="DS125" s="182">
        <f t="shared" si="408"/>
        <v>2768</v>
      </c>
      <c r="DT125" s="182">
        <f t="shared" si="408"/>
        <v>2768</v>
      </c>
      <c r="DU125" s="182">
        <f t="shared" si="408"/>
        <v>2761</v>
      </c>
      <c r="DV125" s="182">
        <f t="shared" si="408"/>
        <v>2691</v>
      </c>
      <c r="DW125" s="182">
        <f t="shared" si="408"/>
        <v>2516</v>
      </c>
      <c r="DX125" s="182">
        <f t="shared" si="408"/>
        <v>2481</v>
      </c>
      <c r="DY125" s="182">
        <f t="shared" si="408"/>
        <v>2550</v>
      </c>
      <c r="DZ125" s="182">
        <f t="shared" si="408"/>
        <v>2686</v>
      </c>
      <c r="EA125" s="182">
        <f t="shared" si="408"/>
        <v>2686</v>
      </c>
      <c r="EB125" s="182">
        <f t="shared" si="408"/>
        <v>2811</v>
      </c>
      <c r="EC125" s="182">
        <f t="shared" si="408"/>
        <v>2882</v>
      </c>
      <c r="ED125" s="182">
        <f t="shared" si="408"/>
        <v>2929</v>
      </c>
      <c r="EE125" s="182">
        <f t="shared" si="408"/>
        <v>2783</v>
      </c>
      <c r="EF125" s="182">
        <f t="shared" si="408"/>
        <v>2689</v>
      </c>
      <c r="EG125" s="182">
        <f t="shared" si="408"/>
        <v>2830</v>
      </c>
      <c r="EH125" s="182">
        <f t="shared" si="408"/>
        <v>2830</v>
      </c>
      <c r="EI125" s="182">
        <f t="shared" si="408"/>
        <v>2867</v>
      </c>
      <c r="EJ125" s="182">
        <f t="shared" si="408"/>
        <v>2774</v>
      </c>
      <c r="EK125" s="182">
        <f t="shared" si="408"/>
        <v>2892</v>
      </c>
      <c r="EL125" s="182">
        <f t="shared" si="408"/>
        <v>2868</v>
      </c>
      <c r="EM125" s="182">
        <f t="shared" si="408"/>
        <v>2950</v>
      </c>
      <c r="EN125" s="182">
        <f t="shared" si="408"/>
        <v>3114</v>
      </c>
      <c r="EO125" s="182">
        <f t="shared" si="408"/>
        <v>3114</v>
      </c>
      <c r="EP125" s="182">
        <f t="shared" si="408"/>
        <v>3308</v>
      </c>
      <c r="EQ125" s="182">
        <f t="shared" ref="EQ125:HB125" si="409">SUM(EQ101:EQ124)</f>
        <v>3228</v>
      </c>
      <c r="ER125" s="182">
        <f t="shared" si="409"/>
        <v>3190</v>
      </c>
      <c r="ES125" s="182">
        <f t="shared" si="409"/>
        <v>2889</v>
      </c>
      <c r="ET125" s="182">
        <f t="shared" si="409"/>
        <v>2800</v>
      </c>
      <c r="EU125" s="182">
        <f t="shared" si="409"/>
        <v>2912</v>
      </c>
      <c r="EV125" s="182">
        <f t="shared" si="409"/>
        <v>2912</v>
      </c>
      <c r="EW125" s="182">
        <f t="shared" si="409"/>
        <v>2908</v>
      </c>
      <c r="EX125" s="182">
        <f t="shared" si="409"/>
        <v>2792</v>
      </c>
      <c r="EY125" s="182">
        <f t="shared" si="409"/>
        <v>2871</v>
      </c>
      <c r="EZ125" s="182">
        <f t="shared" si="409"/>
        <v>2824</v>
      </c>
      <c r="FA125" s="182">
        <f t="shared" si="409"/>
        <v>2780</v>
      </c>
      <c r="FB125" s="182">
        <f t="shared" si="409"/>
        <v>2893</v>
      </c>
      <c r="FC125" s="182">
        <f t="shared" si="409"/>
        <v>2893</v>
      </c>
      <c r="FD125" s="182">
        <f t="shared" si="409"/>
        <v>2898</v>
      </c>
      <c r="FE125" s="182">
        <f t="shared" si="409"/>
        <v>2760</v>
      </c>
      <c r="FF125" s="182">
        <f t="shared" si="409"/>
        <v>2718</v>
      </c>
      <c r="FG125" s="182">
        <f t="shared" si="409"/>
        <v>2509</v>
      </c>
      <c r="FH125" s="182">
        <f t="shared" si="409"/>
        <v>2444</v>
      </c>
      <c r="FI125" s="182">
        <f t="shared" si="409"/>
        <v>2634</v>
      </c>
      <c r="FJ125" s="182">
        <f t="shared" si="409"/>
        <v>2634</v>
      </c>
      <c r="FK125" s="182">
        <f t="shared" si="409"/>
        <v>2592</v>
      </c>
      <c r="FL125" s="182">
        <f t="shared" si="409"/>
        <v>2482</v>
      </c>
      <c r="FM125" s="182">
        <f t="shared" si="409"/>
        <v>2453</v>
      </c>
      <c r="FN125" s="182">
        <f t="shared" si="409"/>
        <v>2426</v>
      </c>
      <c r="FO125" s="182">
        <f t="shared" si="409"/>
        <v>2603</v>
      </c>
      <c r="FP125" s="182">
        <f t="shared" si="409"/>
        <v>2854</v>
      </c>
      <c r="FQ125" s="182">
        <f t="shared" si="409"/>
        <v>2854</v>
      </c>
      <c r="FR125" s="182">
        <f t="shared" si="409"/>
        <v>3021</v>
      </c>
      <c r="FS125" s="182">
        <f t="shared" si="409"/>
        <v>3018</v>
      </c>
      <c r="FT125" s="182">
        <f t="shared" si="409"/>
        <v>2954</v>
      </c>
      <c r="FU125" s="182">
        <f t="shared" si="409"/>
        <v>3025</v>
      </c>
      <c r="FV125" s="182">
        <f t="shared" si="409"/>
        <v>3196</v>
      </c>
      <c r="FW125" s="182">
        <f t="shared" si="409"/>
        <v>3310</v>
      </c>
      <c r="FX125" s="182">
        <f t="shared" si="409"/>
        <v>3310</v>
      </c>
      <c r="FY125" s="182">
        <f t="shared" si="409"/>
        <v>3365</v>
      </c>
      <c r="FZ125" s="182">
        <f t="shared" si="409"/>
        <v>3141</v>
      </c>
      <c r="GA125" s="182">
        <f t="shared" si="409"/>
        <v>3140</v>
      </c>
      <c r="GB125" s="182">
        <f t="shared" si="409"/>
        <v>2860</v>
      </c>
      <c r="GC125" s="182">
        <f t="shared" si="409"/>
        <v>2808</v>
      </c>
      <c r="GD125" s="182">
        <f t="shared" si="409"/>
        <v>2987</v>
      </c>
      <c r="GE125" s="182">
        <f t="shared" si="409"/>
        <v>2987</v>
      </c>
      <c r="GF125" s="182">
        <f t="shared" si="409"/>
        <v>2977</v>
      </c>
      <c r="GG125" s="182">
        <f t="shared" si="409"/>
        <v>2993</v>
      </c>
      <c r="GH125" s="182">
        <f t="shared" si="409"/>
        <v>2944</v>
      </c>
      <c r="GI125" s="182">
        <f t="shared" si="409"/>
        <v>2812</v>
      </c>
      <c r="GJ125" s="182">
        <f t="shared" si="409"/>
        <v>2898</v>
      </c>
      <c r="GK125" s="182">
        <f t="shared" si="409"/>
        <v>2989</v>
      </c>
      <c r="GL125" s="182">
        <f t="shared" si="409"/>
        <v>2989</v>
      </c>
      <c r="GM125" s="182">
        <f t="shared" si="409"/>
        <v>2854</v>
      </c>
      <c r="GN125" s="182">
        <f t="shared" si="409"/>
        <v>2746</v>
      </c>
      <c r="GO125" s="182">
        <f t="shared" si="409"/>
        <v>2677</v>
      </c>
      <c r="GP125" s="182">
        <f t="shared" si="409"/>
        <v>2602</v>
      </c>
      <c r="GQ125" s="182">
        <f t="shared" si="409"/>
        <v>2631</v>
      </c>
      <c r="GR125" s="182">
        <f t="shared" si="409"/>
        <v>2721</v>
      </c>
      <c r="GS125" s="182">
        <f t="shared" si="409"/>
        <v>2721</v>
      </c>
      <c r="GT125" s="182">
        <f t="shared" si="409"/>
        <v>2597</v>
      </c>
      <c r="GU125" s="182">
        <f t="shared" si="409"/>
        <v>2584</v>
      </c>
      <c r="GV125" s="182">
        <f t="shared" si="409"/>
        <v>2605</v>
      </c>
      <c r="GW125" s="182">
        <f t="shared" si="409"/>
        <v>2609</v>
      </c>
      <c r="GX125" s="182">
        <f t="shared" si="409"/>
        <v>2421</v>
      </c>
      <c r="GY125" s="182">
        <f t="shared" si="409"/>
        <v>2533</v>
      </c>
      <c r="GZ125" s="182">
        <f t="shared" si="409"/>
        <v>2533</v>
      </c>
      <c r="HA125" s="182">
        <f t="shared" si="409"/>
        <v>2634</v>
      </c>
      <c r="HB125" s="182">
        <f t="shared" si="409"/>
        <v>2501</v>
      </c>
      <c r="HC125" s="182">
        <f t="shared" ref="HC125:JN125" si="410">SUM(HC101:HC124)</f>
        <v>2394</v>
      </c>
      <c r="HD125" s="182">
        <f t="shared" si="410"/>
        <v>2190</v>
      </c>
      <c r="HE125" s="182">
        <f t="shared" si="410"/>
        <v>2209</v>
      </c>
      <c r="HF125" s="182">
        <f t="shared" si="410"/>
        <v>2312</v>
      </c>
      <c r="HG125" s="182">
        <f t="shared" si="410"/>
        <v>2312</v>
      </c>
      <c r="HH125" s="182">
        <f t="shared" si="410"/>
        <v>2193</v>
      </c>
      <c r="HI125" s="182">
        <f t="shared" si="410"/>
        <v>1905</v>
      </c>
      <c r="HJ125" s="182">
        <f t="shared" si="410"/>
        <v>1925</v>
      </c>
      <c r="HK125" s="182">
        <f t="shared" si="410"/>
        <v>1882</v>
      </c>
      <c r="HL125" s="182">
        <f t="shared" si="410"/>
        <v>1882</v>
      </c>
      <c r="HM125" s="182">
        <f t="shared" si="410"/>
        <v>1997</v>
      </c>
      <c r="HN125" s="182">
        <f t="shared" si="410"/>
        <v>1997</v>
      </c>
      <c r="HO125" s="182">
        <f t="shared" si="410"/>
        <v>1855</v>
      </c>
      <c r="HP125" s="182">
        <f t="shared" si="410"/>
        <v>1747</v>
      </c>
      <c r="HQ125" s="182">
        <f t="shared" si="410"/>
        <v>1604</v>
      </c>
      <c r="HR125" s="182">
        <f t="shared" si="410"/>
        <v>1417</v>
      </c>
      <c r="HS125" s="182">
        <f t="shared" si="410"/>
        <v>1431</v>
      </c>
      <c r="HT125" s="182">
        <f t="shared" si="410"/>
        <v>1489</v>
      </c>
      <c r="HU125" s="182">
        <f t="shared" si="410"/>
        <v>1489</v>
      </c>
      <c r="HV125" s="182">
        <f t="shared" si="410"/>
        <v>1507</v>
      </c>
      <c r="HW125" s="182">
        <f t="shared" si="410"/>
        <v>1422</v>
      </c>
      <c r="HX125" s="182">
        <f t="shared" si="410"/>
        <v>1353</v>
      </c>
      <c r="HY125" s="182">
        <f t="shared" si="410"/>
        <v>1368</v>
      </c>
      <c r="HZ125" s="182">
        <f t="shared" si="410"/>
        <v>1402</v>
      </c>
      <c r="IA125" s="182">
        <f t="shared" si="410"/>
        <v>1494</v>
      </c>
      <c r="IB125" s="182">
        <f t="shared" si="410"/>
        <v>1494</v>
      </c>
      <c r="IC125" s="182">
        <f t="shared" si="410"/>
        <v>1440</v>
      </c>
      <c r="ID125" s="182">
        <f t="shared" si="410"/>
        <v>1326</v>
      </c>
      <c r="IE125" s="182">
        <f t="shared" si="410"/>
        <v>1292</v>
      </c>
      <c r="IF125" s="182">
        <f t="shared" si="410"/>
        <v>1236</v>
      </c>
      <c r="IG125" s="182">
        <f t="shared" si="410"/>
        <v>1324</v>
      </c>
      <c r="IH125" s="182">
        <f t="shared" si="410"/>
        <v>1365</v>
      </c>
      <c r="II125" s="182">
        <f t="shared" si="410"/>
        <v>1365</v>
      </c>
      <c r="IJ125" s="182">
        <f t="shared" si="410"/>
        <v>1383</v>
      </c>
      <c r="IK125" s="182">
        <f t="shared" si="410"/>
        <v>1222</v>
      </c>
      <c r="IL125" s="182">
        <f t="shared" si="410"/>
        <v>7936</v>
      </c>
      <c r="IM125" s="182">
        <f t="shared" si="410"/>
        <v>7936</v>
      </c>
      <c r="IN125" s="182">
        <f t="shared" si="410"/>
        <v>7936</v>
      </c>
      <c r="IO125" s="182">
        <f t="shared" si="410"/>
        <v>7936</v>
      </c>
      <c r="IP125" s="182">
        <f t="shared" si="410"/>
        <v>7936</v>
      </c>
      <c r="IQ125" s="182">
        <f t="shared" si="410"/>
        <v>7936</v>
      </c>
      <c r="IR125" s="182">
        <f t="shared" si="410"/>
        <v>7936</v>
      </c>
      <c r="IS125" s="182">
        <f t="shared" si="410"/>
        <v>7936</v>
      </c>
      <c r="IT125" s="182">
        <f t="shared" si="410"/>
        <v>7936</v>
      </c>
      <c r="IU125" s="182">
        <f t="shared" si="410"/>
        <v>7936</v>
      </c>
      <c r="IV125" s="182">
        <f t="shared" si="410"/>
        <v>7936</v>
      </c>
      <c r="IW125" s="182">
        <f t="shared" si="410"/>
        <v>7936</v>
      </c>
      <c r="IX125" s="182">
        <f t="shared" si="410"/>
        <v>7936</v>
      </c>
      <c r="IY125" s="182">
        <f t="shared" si="410"/>
        <v>7936</v>
      </c>
      <c r="IZ125" s="182">
        <f t="shared" si="410"/>
        <v>7936</v>
      </c>
      <c r="JA125" s="182">
        <f t="shared" si="410"/>
        <v>7936</v>
      </c>
      <c r="JB125" s="182">
        <f t="shared" si="410"/>
        <v>7936</v>
      </c>
      <c r="JC125" s="182">
        <f t="shared" si="410"/>
        <v>7936</v>
      </c>
      <c r="JD125" s="182">
        <f t="shared" si="410"/>
        <v>7936</v>
      </c>
      <c r="JE125" s="182">
        <f t="shared" si="410"/>
        <v>7936</v>
      </c>
      <c r="JF125" s="182">
        <f t="shared" si="410"/>
        <v>7936</v>
      </c>
      <c r="JG125" s="182">
        <f t="shared" si="410"/>
        <v>7936</v>
      </c>
      <c r="JH125" s="182">
        <f t="shared" si="410"/>
        <v>7936</v>
      </c>
      <c r="JI125" s="182">
        <f t="shared" si="410"/>
        <v>7936</v>
      </c>
      <c r="JJ125" s="182">
        <f t="shared" si="410"/>
        <v>7936</v>
      </c>
      <c r="JK125" s="182">
        <f t="shared" si="410"/>
        <v>7936</v>
      </c>
      <c r="JL125" s="182">
        <f t="shared" si="410"/>
        <v>7936</v>
      </c>
      <c r="JM125" s="182">
        <f t="shared" si="410"/>
        <v>7936</v>
      </c>
      <c r="JN125" s="182">
        <f t="shared" si="410"/>
        <v>7936</v>
      </c>
      <c r="JO125" s="182">
        <f t="shared" ref="JO125:LZ125" si="411">SUM(JO101:JO124)</f>
        <v>7936</v>
      </c>
      <c r="JP125" s="182">
        <f t="shared" si="411"/>
        <v>7936</v>
      </c>
      <c r="JQ125" s="182">
        <f t="shared" si="411"/>
        <v>7936</v>
      </c>
      <c r="JR125" s="182">
        <f t="shared" si="411"/>
        <v>7936</v>
      </c>
      <c r="JS125" s="182">
        <f t="shared" si="411"/>
        <v>7936</v>
      </c>
      <c r="JT125" s="182">
        <f t="shared" si="411"/>
        <v>7936</v>
      </c>
      <c r="JU125" s="182">
        <f t="shared" si="411"/>
        <v>7936</v>
      </c>
      <c r="JV125" s="182">
        <f t="shared" si="411"/>
        <v>7936</v>
      </c>
      <c r="JW125" s="182">
        <f t="shared" si="411"/>
        <v>7936</v>
      </c>
      <c r="JX125" s="182">
        <f t="shared" si="411"/>
        <v>7936</v>
      </c>
      <c r="JY125" s="182">
        <f t="shared" si="411"/>
        <v>7936</v>
      </c>
      <c r="JZ125" s="182">
        <f t="shared" si="411"/>
        <v>7936</v>
      </c>
      <c r="KA125" s="182">
        <f t="shared" si="411"/>
        <v>7936</v>
      </c>
      <c r="KB125" s="182">
        <f t="shared" si="411"/>
        <v>7936</v>
      </c>
      <c r="KC125" s="182">
        <f t="shared" si="411"/>
        <v>7936</v>
      </c>
      <c r="KD125" s="182">
        <f t="shared" si="411"/>
        <v>7936</v>
      </c>
      <c r="KE125" s="182">
        <f t="shared" si="411"/>
        <v>7936</v>
      </c>
      <c r="KF125" s="182">
        <f t="shared" si="411"/>
        <v>7936</v>
      </c>
      <c r="KG125" s="182">
        <f t="shared" si="411"/>
        <v>7936</v>
      </c>
      <c r="KH125" s="182">
        <f t="shared" si="411"/>
        <v>7936</v>
      </c>
      <c r="KI125" s="182">
        <f t="shared" si="411"/>
        <v>7936</v>
      </c>
      <c r="KJ125" s="182">
        <f t="shared" si="411"/>
        <v>7936</v>
      </c>
      <c r="KK125" s="182">
        <f t="shared" si="411"/>
        <v>7936</v>
      </c>
      <c r="KL125" s="182">
        <f t="shared" si="411"/>
        <v>7936</v>
      </c>
      <c r="KM125" s="182">
        <f t="shared" si="411"/>
        <v>7936</v>
      </c>
      <c r="KN125" s="182">
        <f t="shared" si="411"/>
        <v>7936</v>
      </c>
      <c r="KO125" s="182">
        <f t="shared" si="411"/>
        <v>7936</v>
      </c>
      <c r="KP125" s="182">
        <f t="shared" si="411"/>
        <v>7936</v>
      </c>
      <c r="KQ125" s="182">
        <f t="shared" si="411"/>
        <v>7936</v>
      </c>
      <c r="KR125" s="182">
        <f t="shared" si="411"/>
        <v>7936</v>
      </c>
      <c r="KS125" s="182">
        <f t="shared" si="411"/>
        <v>7936</v>
      </c>
      <c r="KT125" s="182">
        <f t="shared" si="411"/>
        <v>7936</v>
      </c>
      <c r="KU125" s="182">
        <f t="shared" si="411"/>
        <v>7936</v>
      </c>
      <c r="KV125" s="182">
        <f t="shared" si="411"/>
        <v>7936</v>
      </c>
      <c r="KW125" s="182">
        <f t="shared" si="411"/>
        <v>7936</v>
      </c>
      <c r="KX125" s="182">
        <f t="shared" si="411"/>
        <v>7936</v>
      </c>
      <c r="KY125" s="182">
        <f t="shared" si="411"/>
        <v>7936</v>
      </c>
      <c r="KZ125" s="182">
        <f t="shared" si="411"/>
        <v>7936</v>
      </c>
      <c r="LA125" s="182">
        <f t="shared" si="411"/>
        <v>7936</v>
      </c>
      <c r="LB125" s="182">
        <f t="shared" si="411"/>
        <v>7936</v>
      </c>
      <c r="LC125" s="182">
        <f t="shared" si="411"/>
        <v>7936</v>
      </c>
      <c r="LD125" s="182">
        <f t="shared" si="411"/>
        <v>7936</v>
      </c>
      <c r="LE125" s="182">
        <f t="shared" si="411"/>
        <v>7936</v>
      </c>
      <c r="LF125" s="182">
        <f t="shared" si="411"/>
        <v>7936</v>
      </c>
      <c r="LG125" s="182">
        <f t="shared" si="411"/>
        <v>7936</v>
      </c>
      <c r="LH125" s="182">
        <f t="shared" si="411"/>
        <v>7936</v>
      </c>
      <c r="LI125" s="182">
        <f t="shared" si="411"/>
        <v>7936</v>
      </c>
      <c r="LJ125" s="182">
        <f t="shared" si="411"/>
        <v>7936</v>
      </c>
      <c r="LK125" s="182">
        <f t="shared" si="411"/>
        <v>7936</v>
      </c>
      <c r="LL125" s="182">
        <f t="shared" si="411"/>
        <v>7936</v>
      </c>
      <c r="LM125" s="182">
        <f t="shared" si="411"/>
        <v>7936</v>
      </c>
      <c r="LN125" s="182">
        <f t="shared" si="411"/>
        <v>7936</v>
      </c>
      <c r="LO125" s="182">
        <f t="shared" si="411"/>
        <v>7936</v>
      </c>
      <c r="LP125" s="182">
        <f t="shared" si="411"/>
        <v>7936</v>
      </c>
      <c r="LQ125" s="182">
        <f t="shared" si="411"/>
        <v>7936</v>
      </c>
      <c r="LR125" s="182">
        <f t="shared" si="411"/>
        <v>7936</v>
      </c>
      <c r="LS125" s="182">
        <f t="shared" si="411"/>
        <v>7936</v>
      </c>
      <c r="LT125" s="182">
        <f t="shared" si="411"/>
        <v>7936</v>
      </c>
      <c r="LU125" s="182">
        <f t="shared" si="411"/>
        <v>7936</v>
      </c>
      <c r="LV125" s="182">
        <f t="shared" si="411"/>
        <v>7936</v>
      </c>
      <c r="LW125" s="182">
        <f t="shared" si="411"/>
        <v>7936</v>
      </c>
      <c r="LX125" s="182">
        <f t="shared" si="411"/>
        <v>7936</v>
      </c>
      <c r="LY125" s="182">
        <f t="shared" si="411"/>
        <v>7936</v>
      </c>
      <c r="LZ125" s="182">
        <f t="shared" si="411"/>
        <v>7936</v>
      </c>
      <c r="MA125" s="182">
        <f t="shared" ref="MA125:NT125" si="412">SUM(MA101:MA124)</f>
        <v>7936</v>
      </c>
      <c r="MB125" s="182">
        <f t="shared" si="412"/>
        <v>7936</v>
      </c>
      <c r="MC125" s="182">
        <f t="shared" si="412"/>
        <v>7936</v>
      </c>
      <c r="MD125" s="182">
        <f t="shared" si="412"/>
        <v>7936</v>
      </c>
      <c r="ME125" s="182">
        <f t="shared" si="412"/>
        <v>7936</v>
      </c>
      <c r="MF125" s="182">
        <f t="shared" si="412"/>
        <v>7936</v>
      </c>
      <c r="MG125" s="182">
        <f t="shared" si="412"/>
        <v>7936</v>
      </c>
      <c r="MH125" s="182">
        <f t="shared" si="412"/>
        <v>7936</v>
      </c>
      <c r="MI125" s="182">
        <f t="shared" si="412"/>
        <v>7936</v>
      </c>
      <c r="MJ125" s="182">
        <f t="shared" si="412"/>
        <v>7936</v>
      </c>
      <c r="MK125" s="182">
        <f t="shared" si="412"/>
        <v>7936</v>
      </c>
      <c r="ML125" s="182">
        <f t="shared" si="412"/>
        <v>7936</v>
      </c>
      <c r="MM125" s="182">
        <f t="shared" si="412"/>
        <v>7936</v>
      </c>
      <c r="MN125" s="182">
        <f t="shared" si="412"/>
        <v>7936</v>
      </c>
      <c r="MO125" s="182">
        <f t="shared" si="412"/>
        <v>7936</v>
      </c>
      <c r="MP125" s="182">
        <f t="shared" si="412"/>
        <v>7936</v>
      </c>
      <c r="MQ125" s="182">
        <f t="shared" si="412"/>
        <v>7936</v>
      </c>
      <c r="MR125" s="182">
        <f t="shared" si="412"/>
        <v>7936</v>
      </c>
      <c r="MS125" s="182">
        <f t="shared" si="412"/>
        <v>7936</v>
      </c>
      <c r="MT125" s="182">
        <f t="shared" si="412"/>
        <v>7936</v>
      </c>
      <c r="MU125" s="182">
        <f t="shared" si="412"/>
        <v>7936</v>
      </c>
      <c r="MV125" s="182">
        <f t="shared" si="412"/>
        <v>7936</v>
      </c>
      <c r="MW125" s="182">
        <f t="shared" si="412"/>
        <v>7936</v>
      </c>
      <c r="MX125" s="182">
        <f t="shared" si="412"/>
        <v>7936</v>
      </c>
      <c r="MY125" s="182">
        <f t="shared" si="412"/>
        <v>7936</v>
      </c>
      <c r="MZ125" s="182">
        <f t="shared" si="412"/>
        <v>7936</v>
      </c>
      <c r="NA125" s="182">
        <f t="shared" si="412"/>
        <v>7936</v>
      </c>
      <c r="NB125" s="182">
        <f t="shared" si="412"/>
        <v>7936</v>
      </c>
      <c r="NC125" s="182">
        <f t="shared" si="412"/>
        <v>7936</v>
      </c>
      <c r="ND125" s="182">
        <f t="shared" si="412"/>
        <v>7936</v>
      </c>
      <c r="NE125" s="182">
        <f t="shared" si="412"/>
        <v>7936</v>
      </c>
      <c r="NF125" s="182">
        <f t="shared" si="412"/>
        <v>7936</v>
      </c>
      <c r="NG125" s="182">
        <f t="shared" si="412"/>
        <v>7936</v>
      </c>
      <c r="NH125" s="182">
        <f t="shared" si="412"/>
        <v>7936</v>
      </c>
      <c r="NI125" s="182">
        <f t="shared" si="412"/>
        <v>7936</v>
      </c>
      <c r="NJ125" s="182">
        <f t="shared" si="412"/>
        <v>7936</v>
      </c>
      <c r="NK125" s="182">
        <f t="shared" si="412"/>
        <v>7936</v>
      </c>
      <c r="NL125" s="182">
        <f t="shared" si="412"/>
        <v>7936</v>
      </c>
      <c r="NM125" s="182">
        <f t="shared" si="412"/>
        <v>7936</v>
      </c>
      <c r="NN125" s="182">
        <f t="shared" si="412"/>
        <v>7936</v>
      </c>
      <c r="NO125" s="182">
        <f t="shared" si="412"/>
        <v>7936</v>
      </c>
      <c r="NP125" s="182">
        <f t="shared" si="412"/>
        <v>7936</v>
      </c>
      <c r="NQ125" s="182">
        <f t="shared" si="412"/>
        <v>7936</v>
      </c>
      <c r="NR125" s="182">
        <f t="shared" si="412"/>
        <v>7936</v>
      </c>
      <c r="NS125" s="182">
        <f t="shared" si="412"/>
        <v>7936</v>
      </c>
      <c r="NT125" s="183">
        <f t="shared" si="412"/>
        <v>7936</v>
      </c>
    </row>
    <row r="126" spans="1:384" ht="17.25" thickBot="1" x14ac:dyDescent="0.65">
      <c r="A126" s="141" t="s">
        <v>71</v>
      </c>
      <c r="B126" s="323"/>
      <c r="C126" s="307" t="s">
        <v>25</v>
      </c>
      <c r="D126" s="308"/>
      <c r="E126" s="308"/>
      <c r="F126" s="308"/>
      <c r="G126" s="309"/>
      <c r="H126" s="154">
        <f t="shared" ref="H126:Q126" si="413">SUM(H125,H100)</f>
        <v>28083</v>
      </c>
      <c r="I126" s="155">
        <f t="shared" si="413"/>
        <v>17126</v>
      </c>
      <c r="J126" s="156">
        <f t="shared" si="413"/>
        <v>1319</v>
      </c>
      <c r="K126" s="157">
        <f t="shared" si="413"/>
        <v>1309</v>
      </c>
      <c r="L126" s="157">
        <f t="shared" si="413"/>
        <v>1843</v>
      </c>
      <c r="M126" s="157">
        <f t="shared" si="413"/>
        <v>148</v>
      </c>
      <c r="N126" s="157">
        <f t="shared" si="413"/>
        <v>2056</v>
      </c>
      <c r="O126" s="157">
        <f t="shared" si="413"/>
        <v>320</v>
      </c>
      <c r="P126" s="157">
        <f t="shared" si="413"/>
        <v>9652</v>
      </c>
      <c r="Q126" s="158">
        <f t="shared" si="413"/>
        <v>563</v>
      </c>
      <c r="R126" s="7"/>
      <c r="S126" s="243">
        <f t="shared" ref="S126:CD126" si="414">SUM(S125,S100)</f>
        <v>8337</v>
      </c>
      <c r="T126" s="184">
        <f t="shared" si="414"/>
        <v>8337</v>
      </c>
      <c r="U126" s="184">
        <f t="shared" si="414"/>
        <v>8398</v>
      </c>
      <c r="V126" s="184">
        <f t="shared" si="414"/>
        <v>8094</v>
      </c>
      <c r="W126" s="184">
        <f t="shared" si="414"/>
        <v>7925</v>
      </c>
      <c r="X126" s="184">
        <f t="shared" si="414"/>
        <v>8150</v>
      </c>
      <c r="Y126" s="184">
        <f t="shared" si="414"/>
        <v>8359</v>
      </c>
      <c r="Z126" s="184">
        <f t="shared" si="414"/>
        <v>8359</v>
      </c>
      <c r="AA126" s="184">
        <f t="shared" si="414"/>
        <v>8162</v>
      </c>
      <c r="AB126" s="184">
        <f t="shared" si="414"/>
        <v>7868</v>
      </c>
      <c r="AC126" s="184">
        <f t="shared" si="414"/>
        <v>7882</v>
      </c>
      <c r="AD126" s="184">
        <f t="shared" si="414"/>
        <v>7826</v>
      </c>
      <c r="AE126" s="184">
        <f t="shared" si="414"/>
        <v>7598</v>
      </c>
      <c r="AF126" s="184">
        <f t="shared" si="414"/>
        <v>7819</v>
      </c>
      <c r="AG126" s="184">
        <f t="shared" si="414"/>
        <v>7819</v>
      </c>
      <c r="AH126" s="184">
        <f t="shared" si="414"/>
        <v>7628</v>
      </c>
      <c r="AI126" s="184">
        <f t="shared" si="414"/>
        <v>7385</v>
      </c>
      <c r="AJ126" s="184">
        <f t="shared" si="414"/>
        <v>7160</v>
      </c>
      <c r="AK126" s="184">
        <f t="shared" si="414"/>
        <v>6897</v>
      </c>
      <c r="AL126" s="184">
        <f t="shared" si="414"/>
        <v>7025</v>
      </c>
      <c r="AM126" s="184">
        <f t="shared" si="414"/>
        <v>7190</v>
      </c>
      <c r="AN126" s="184">
        <f t="shared" si="414"/>
        <v>7190</v>
      </c>
      <c r="AO126" s="184">
        <f t="shared" si="414"/>
        <v>7116</v>
      </c>
      <c r="AP126" s="184">
        <f t="shared" si="414"/>
        <v>7116</v>
      </c>
      <c r="AQ126" s="184">
        <f t="shared" si="414"/>
        <v>7087</v>
      </c>
      <c r="AR126" s="184">
        <f t="shared" si="414"/>
        <v>7087</v>
      </c>
      <c r="AS126" s="184">
        <f t="shared" si="414"/>
        <v>7066</v>
      </c>
      <c r="AT126" s="184">
        <f t="shared" si="414"/>
        <v>7230</v>
      </c>
      <c r="AU126" s="184">
        <f t="shared" si="414"/>
        <v>7230</v>
      </c>
      <c r="AV126" s="184">
        <f t="shared" si="414"/>
        <v>7278</v>
      </c>
      <c r="AW126" s="184">
        <f t="shared" si="414"/>
        <v>7084</v>
      </c>
      <c r="AX126" s="184">
        <f t="shared" si="414"/>
        <v>6923</v>
      </c>
      <c r="AY126" s="184">
        <f t="shared" si="414"/>
        <v>6756</v>
      </c>
      <c r="AZ126" s="184">
        <f t="shared" si="414"/>
        <v>6776</v>
      </c>
      <c r="BA126" s="184">
        <f t="shared" si="414"/>
        <v>6907</v>
      </c>
      <c r="BB126" s="184">
        <f t="shared" si="414"/>
        <v>6907</v>
      </c>
      <c r="BC126" s="184">
        <f t="shared" si="414"/>
        <v>6859</v>
      </c>
      <c r="BD126" s="184">
        <f t="shared" si="414"/>
        <v>6602</v>
      </c>
      <c r="BE126" s="184">
        <f t="shared" si="414"/>
        <v>6294</v>
      </c>
      <c r="BF126" s="184">
        <f t="shared" si="414"/>
        <v>6216</v>
      </c>
      <c r="BG126" s="184">
        <f t="shared" si="414"/>
        <v>6386</v>
      </c>
      <c r="BH126" s="184">
        <f t="shared" si="414"/>
        <v>6386</v>
      </c>
      <c r="BI126" s="184">
        <f t="shared" si="414"/>
        <v>6386</v>
      </c>
      <c r="BJ126" s="184">
        <f t="shared" si="414"/>
        <v>6527</v>
      </c>
      <c r="BK126" s="184">
        <f t="shared" si="414"/>
        <v>6586</v>
      </c>
      <c r="BL126" s="184">
        <f t="shared" si="414"/>
        <v>6199</v>
      </c>
      <c r="BM126" s="184">
        <f t="shared" si="414"/>
        <v>6005</v>
      </c>
      <c r="BN126" s="184">
        <f t="shared" si="414"/>
        <v>6003</v>
      </c>
      <c r="BO126" s="184">
        <f t="shared" si="414"/>
        <v>6152</v>
      </c>
      <c r="BP126" s="184">
        <f t="shared" si="414"/>
        <v>6152</v>
      </c>
      <c r="BQ126" s="184">
        <f t="shared" si="414"/>
        <v>6174</v>
      </c>
      <c r="BR126" s="184">
        <f t="shared" si="414"/>
        <v>5865</v>
      </c>
      <c r="BS126" s="184">
        <f t="shared" si="414"/>
        <v>5625</v>
      </c>
      <c r="BT126" s="184">
        <f t="shared" si="414"/>
        <v>5507</v>
      </c>
      <c r="BU126" s="184">
        <f t="shared" si="414"/>
        <v>5690</v>
      </c>
      <c r="BV126" s="184">
        <f t="shared" si="414"/>
        <v>5836</v>
      </c>
      <c r="BW126" s="184">
        <f t="shared" si="414"/>
        <v>5836</v>
      </c>
      <c r="BX126" s="184">
        <f t="shared" si="414"/>
        <v>5824</v>
      </c>
      <c r="BY126" s="184">
        <f t="shared" si="414"/>
        <v>5782</v>
      </c>
      <c r="BZ126" s="184">
        <f t="shared" si="414"/>
        <v>5948</v>
      </c>
      <c r="CA126" s="184">
        <f t="shared" si="414"/>
        <v>5965</v>
      </c>
      <c r="CB126" s="184">
        <f t="shared" si="414"/>
        <v>6290</v>
      </c>
      <c r="CC126" s="184">
        <f t="shared" si="414"/>
        <v>6506</v>
      </c>
      <c r="CD126" s="184">
        <f t="shared" si="414"/>
        <v>6506</v>
      </c>
      <c r="CE126" s="184">
        <f t="shared" ref="CE126:EP126" si="415">SUM(CE125,CE100)</f>
        <v>6544</v>
      </c>
      <c r="CF126" s="184">
        <f t="shared" si="415"/>
        <v>6361</v>
      </c>
      <c r="CG126" s="184">
        <f t="shared" si="415"/>
        <v>6576</v>
      </c>
      <c r="CH126" s="184">
        <f t="shared" si="415"/>
        <v>6665</v>
      </c>
      <c r="CI126" s="184">
        <f t="shared" si="415"/>
        <v>6601</v>
      </c>
      <c r="CJ126" s="184">
        <f t="shared" si="415"/>
        <v>6793</v>
      </c>
      <c r="CK126" s="184">
        <f t="shared" si="415"/>
        <v>6793</v>
      </c>
      <c r="CL126" s="184">
        <f t="shared" si="415"/>
        <v>6645</v>
      </c>
      <c r="CM126" s="184">
        <f t="shared" si="415"/>
        <v>6388</v>
      </c>
      <c r="CN126" s="184">
        <f t="shared" si="415"/>
        <v>6316</v>
      </c>
      <c r="CO126" s="184">
        <f t="shared" si="415"/>
        <v>6323</v>
      </c>
      <c r="CP126" s="184">
        <f t="shared" si="415"/>
        <v>6368</v>
      </c>
      <c r="CQ126" s="184">
        <f t="shared" si="415"/>
        <v>6521</v>
      </c>
      <c r="CR126" s="184">
        <f t="shared" si="415"/>
        <v>6521</v>
      </c>
      <c r="CS126" s="184">
        <f t="shared" si="415"/>
        <v>6604</v>
      </c>
      <c r="CT126" s="184">
        <f t="shared" si="415"/>
        <v>6581</v>
      </c>
      <c r="CU126" s="184">
        <f t="shared" si="415"/>
        <v>6616</v>
      </c>
      <c r="CV126" s="184">
        <f t="shared" si="415"/>
        <v>6445</v>
      </c>
      <c r="CW126" s="184">
        <f t="shared" si="415"/>
        <v>6474</v>
      </c>
      <c r="CX126" s="184">
        <f t="shared" si="415"/>
        <v>6587</v>
      </c>
      <c r="CY126" s="184">
        <f t="shared" si="415"/>
        <v>6587</v>
      </c>
      <c r="CZ126" s="184">
        <f t="shared" si="415"/>
        <v>6646</v>
      </c>
      <c r="DA126" s="184">
        <f t="shared" si="415"/>
        <v>6554</v>
      </c>
      <c r="DB126" s="184">
        <f t="shared" si="415"/>
        <v>6657</v>
      </c>
      <c r="DC126" s="184">
        <f t="shared" si="415"/>
        <v>6483</v>
      </c>
      <c r="DD126" s="184">
        <f t="shared" si="415"/>
        <v>6611</v>
      </c>
      <c r="DE126" s="184">
        <f t="shared" si="415"/>
        <v>6758</v>
      </c>
      <c r="DF126" s="184">
        <f t="shared" si="415"/>
        <v>6758</v>
      </c>
      <c r="DG126" s="184">
        <f t="shared" si="415"/>
        <v>6805</v>
      </c>
      <c r="DH126" s="184">
        <f t="shared" si="415"/>
        <v>6861</v>
      </c>
      <c r="DI126" s="184">
        <f t="shared" si="415"/>
        <v>6811</v>
      </c>
      <c r="DJ126" s="184">
        <f t="shared" si="415"/>
        <v>6745</v>
      </c>
      <c r="DK126" s="184">
        <f t="shared" si="415"/>
        <v>6912</v>
      </c>
      <c r="DL126" s="184">
        <f t="shared" si="415"/>
        <v>7167</v>
      </c>
      <c r="DM126" s="184">
        <f t="shared" si="415"/>
        <v>7167</v>
      </c>
      <c r="DN126" s="184">
        <f t="shared" si="415"/>
        <v>7207</v>
      </c>
      <c r="DO126" s="184">
        <f t="shared" si="415"/>
        <v>7038</v>
      </c>
      <c r="DP126" s="184">
        <f t="shared" si="415"/>
        <v>7259</v>
      </c>
      <c r="DQ126" s="184">
        <f t="shared" si="415"/>
        <v>6976</v>
      </c>
      <c r="DR126" s="184">
        <f t="shared" si="415"/>
        <v>7006</v>
      </c>
      <c r="DS126" s="184">
        <f t="shared" si="415"/>
        <v>7291</v>
      </c>
      <c r="DT126" s="184">
        <f t="shared" si="415"/>
        <v>7291</v>
      </c>
      <c r="DU126" s="184">
        <f t="shared" si="415"/>
        <v>7369</v>
      </c>
      <c r="DV126" s="184">
        <f t="shared" si="415"/>
        <v>7138</v>
      </c>
      <c r="DW126" s="184">
        <f t="shared" si="415"/>
        <v>6991</v>
      </c>
      <c r="DX126" s="184">
        <f t="shared" si="415"/>
        <v>6903</v>
      </c>
      <c r="DY126" s="184">
        <f t="shared" si="415"/>
        <v>7120</v>
      </c>
      <c r="DZ126" s="184">
        <f t="shared" si="415"/>
        <v>7363</v>
      </c>
      <c r="EA126" s="184">
        <f t="shared" si="415"/>
        <v>7363</v>
      </c>
      <c r="EB126" s="184">
        <f t="shared" si="415"/>
        <v>7587</v>
      </c>
      <c r="EC126" s="184">
        <f t="shared" si="415"/>
        <v>7439</v>
      </c>
      <c r="ED126" s="184">
        <f t="shared" si="415"/>
        <v>7515</v>
      </c>
      <c r="EE126" s="184">
        <f t="shared" si="415"/>
        <v>7209</v>
      </c>
      <c r="EF126" s="184">
        <f t="shared" si="415"/>
        <v>7160</v>
      </c>
      <c r="EG126" s="184">
        <f t="shared" si="415"/>
        <v>7548</v>
      </c>
      <c r="EH126" s="184">
        <f t="shared" si="415"/>
        <v>7548</v>
      </c>
      <c r="EI126" s="184">
        <f t="shared" si="415"/>
        <v>7589</v>
      </c>
      <c r="EJ126" s="184">
        <f t="shared" si="415"/>
        <v>7282</v>
      </c>
      <c r="EK126" s="184">
        <f t="shared" si="415"/>
        <v>7545</v>
      </c>
      <c r="EL126" s="184">
        <f t="shared" si="415"/>
        <v>7540</v>
      </c>
      <c r="EM126" s="184">
        <f t="shared" si="415"/>
        <v>7856</v>
      </c>
      <c r="EN126" s="184">
        <f t="shared" si="415"/>
        <v>8104</v>
      </c>
      <c r="EO126" s="184">
        <f t="shared" si="415"/>
        <v>8104</v>
      </c>
      <c r="EP126" s="184">
        <f t="shared" si="415"/>
        <v>8425</v>
      </c>
      <c r="EQ126" s="184">
        <f t="shared" ref="EQ126:HB126" si="416">SUM(EQ125,EQ100)</f>
        <v>8323</v>
      </c>
      <c r="ER126" s="184">
        <f t="shared" si="416"/>
        <v>8256</v>
      </c>
      <c r="ES126" s="184">
        <f t="shared" si="416"/>
        <v>7868</v>
      </c>
      <c r="ET126" s="184">
        <f t="shared" si="416"/>
        <v>7743</v>
      </c>
      <c r="EU126" s="184">
        <f t="shared" si="416"/>
        <v>7979</v>
      </c>
      <c r="EV126" s="184">
        <f t="shared" si="416"/>
        <v>7979</v>
      </c>
      <c r="EW126" s="184">
        <f t="shared" si="416"/>
        <v>7855</v>
      </c>
      <c r="EX126" s="184">
        <f t="shared" si="416"/>
        <v>7557</v>
      </c>
      <c r="EY126" s="184">
        <f t="shared" si="416"/>
        <v>7723</v>
      </c>
      <c r="EZ126" s="184">
        <f t="shared" si="416"/>
        <v>7657</v>
      </c>
      <c r="FA126" s="184">
        <f t="shared" si="416"/>
        <v>7649</v>
      </c>
      <c r="FB126" s="184">
        <f t="shared" si="416"/>
        <v>7847</v>
      </c>
      <c r="FC126" s="184">
        <f t="shared" si="416"/>
        <v>7847</v>
      </c>
      <c r="FD126" s="184">
        <f t="shared" si="416"/>
        <v>7833</v>
      </c>
      <c r="FE126" s="184">
        <f t="shared" si="416"/>
        <v>7525</v>
      </c>
      <c r="FF126" s="184">
        <f t="shared" si="416"/>
        <v>7554</v>
      </c>
      <c r="FG126" s="184">
        <f t="shared" si="416"/>
        <v>7301</v>
      </c>
      <c r="FH126" s="184">
        <f t="shared" si="416"/>
        <v>7286</v>
      </c>
      <c r="FI126" s="184">
        <f t="shared" si="416"/>
        <v>7635</v>
      </c>
      <c r="FJ126" s="184">
        <f t="shared" si="416"/>
        <v>7635</v>
      </c>
      <c r="FK126" s="184">
        <f t="shared" si="416"/>
        <v>7517</v>
      </c>
      <c r="FL126" s="184">
        <f t="shared" si="416"/>
        <v>7209</v>
      </c>
      <c r="FM126" s="184">
        <f t="shared" si="416"/>
        <v>7106</v>
      </c>
      <c r="FN126" s="184">
        <f t="shared" si="416"/>
        <v>7180</v>
      </c>
      <c r="FO126" s="184">
        <f t="shared" si="416"/>
        <v>7370</v>
      </c>
      <c r="FP126" s="184">
        <f t="shared" si="416"/>
        <v>7715</v>
      </c>
      <c r="FQ126" s="184">
        <f t="shared" si="416"/>
        <v>7715</v>
      </c>
      <c r="FR126" s="184">
        <f t="shared" si="416"/>
        <v>7788</v>
      </c>
      <c r="FS126" s="184">
        <f t="shared" si="416"/>
        <v>7749</v>
      </c>
      <c r="FT126" s="184">
        <f t="shared" si="416"/>
        <v>7659</v>
      </c>
      <c r="FU126" s="184">
        <f t="shared" si="416"/>
        <v>7763</v>
      </c>
      <c r="FV126" s="184">
        <f t="shared" si="416"/>
        <v>8077</v>
      </c>
      <c r="FW126" s="184">
        <f t="shared" si="416"/>
        <v>8307</v>
      </c>
      <c r="FX126" s="184">
        <f t="shared" si="416"/>
        <v>8307</v>
      </c>
      <c r="FY126" s="184">
        <f t="shared" si="416"/>
        <v>8309</v>
      </c>
      <c r="FZ126" s="184">
        <f t="shared" si="416"/>
        <v>7986</v>
      </c>
      <c r="GA126" s="184">
        <f t="shared" si="416"/>
        <v>7873</v>
      </c>
      <c r="GB126" s="184">
        <f t="shared" si="416"/>
        <v>7443</v>
      </c>
      <c r="GC126" s="184">
        <f t="shared" si="416"/>
        <v>7225</v>
      </c>
      <c r="GD126" s="184">
        <f t="shared" si="416"/>
        <v>7502</v>
      </c>
      <c r="GE126" s="184">
        <f t="shared" si="416"/>
        <v>7502</v>
      </c>
      <c r="GF126" s="184">
        <f t="shared" si="416"/>
        <v>7347</v>
      </c>
      <c r="GG126" s="184">
        <f t="shared" si="416"/>
        <v>7132</v>
      </c>
      <c r="GH126" s="184">
        <f t="shared" si="416"/>
        <v>7076</v>
      </c>
      <c r="GI126" s="184">
        <f t="shared" si="416"/>
        <v>6921</v>
      </c>
      <c r="GJ126" s="184">
        <f t="shared" si="416"/>
        <v>7119</v>
      </c>
      <c r="GK126" s="184">
        <f t="shared" si="416"/>
        <v>7286</v>
      </c>
      <c r="GL126" s="184">
        <f t="shared" si="416"/>
        <v>7286</v>
      </c>
      <c r="GM126" s="184">
        <f t="shared" si="416"/>
        <v>7062</v>
      </c>
      <c r="GN126" s="184">
        <f t="shared" si="416"/>
        <v>6595</v>
      </c>
      <c r="GO126" s="184">
        <f t="shared" si="416"/>
        <v>6388</v>
      </c>
      <c r="GP126" s="184">
        <f t="shared" si="416"/>
        <v>6106</v>
      </c>
      <c r="GQ126" s="184">
        <f t="shared" si="416"/>
        <v>6295</v>
      </c>
      <c r="GR126" s="184">
        <f t="shared" si="416"/>
        <v>6471</v>
      </c>
      <c r="GS126" s="184">
        <f t="shared" si="416"/>
        <v>6471</v>
      </c>
      <c r="GT126" s="184">
        <f t="shared" si="416"/>
        <v>6334</v>
      </c>
      <c r="GU126" s="184">
        <f t="shared" si="416"/>
        <v>6032</v>
      </c>
      <c r="GV126" s="184">
        <f t="shared" si="416"/>
        <v>5945</v>
      </c>
      <c r="GW126" s="184">
        <f t="shared" si="416"/>
        <v>5965</v>
      </c>
      <c r="GX126" s="184">
        <f t="shared" si="416"/>
        <v>5854</v>
      </c>
      <c r="GY126" s="184">
        <f t="shared" si="416"/>
        <v>6044</v>
      </c>
      <c r="GZ126" s="184">
        <f t="shared" si="416"/>
        <v>6044</v>
      </c>
      <c r="HA126" s="184">
        <f t="shared" si="416"/>
        <v>6021</v>
      </c>
      <c r="HB126" s="184">
        <f t="shared" si="416"/>
        <v>5671</v>
      </c>
      <c r="HC126" s="184">
        <f t="shared" ref="HC126:JN126" si="417">SUM(HC125,HC100)</f>
        <v>5527</v>
      </c>
      <c r="HD126" s="184">
        <f t="shared" si="417"/>
        <v>5139</v>
      </c>
      <c r="HE126" s="184">
        <f t="shared" si="417"/>
        <v>5177</v>
      </c>
      <c r="HF126" s="184">
        <f t="shared" si="417"/>
        <v>5401</v>
      </c>
      <c r="HG126" s="184">
        <f t="shared" si="417"/>
        <v>5401</v>
      </c>
      <c r="HH126" s="184">
        <f t="shared" si="417"/>
        <v>5225</v>
      </c>
      <c r="HI126" s="184">
        <f t="shared" si="417"/>
        <v>4839</v>
      </c>
      <c r="HJ126" s="184">
        <f t="shared" si="417"/>
        <v>4764</v>
      </c>
      <c r="HK126" s="184">
        <f t="shared" si="417"/>
        <v>4686</v>
      </c>
      <c r="HL126" s="184">
        <f t="shared" si="417"/>
        <v>4799</v>
      </c>
      <c r="HM126" s="184">
        <f t="shared" si="417"/>
        <v>5008</v>
      </c>
      <c r="HN126" s="184">
        <f t="shared" si="417"/>
        <v>5008</v>
      </c>
      <c r="HO126" s="184">
        <f t="shared" si="417"/>
        <v>4741</v>
      </c>
      <c r="HP126" s="184">
        <f t="shared" si="417"/>
        <v>4543</v>
      </c>
      <c r="HQ126" s="184">
        <f t="shared" si="417"/>
        <v>4267</v>
      </c>
      <c r="HR126" s="184">
        <f t="shared" si="417"/>
        <v>3895</v>
      </c>
      <c r="HS126" s="184">
        <f t="shared" si="417"/>
        <v>3947</v>
      </c>
      <c r="HT126" s="184">
        <f t="shared" si="417"/>
        <v>4082</v>
      </c>
      <c r="HU126" s="184">
        <f t="shared" si="417"/>
        <v>4082</v>
      </c>
      <c r="HV126" s="184">
        <f t="shared" si="417"/>
        <v>4104</v>
      </c>
      <c r="HW126" s="184">
        <f t="shared" si="417"/>
        <v>3943</v>
      </c>
      <c r="HX126" s="184">
        <f t="shared" si="417"/>
        <v>3753</v>
      </c>
      <c r="HY126" s="184">
        <f t="shared" si="417"/>
        <v>3551</v>
      </c>
      <c r="HZ126" s="184">
        <f t="shared" si="417"/>
        <v>3709</v>
      </c>
      <c r="IA126" s="184">
        <f t="shared" si="417"/>
        <v>3866</v>
      </c>
      <c r="IB126" s="184">
        <f t="shared" si="417"/>
        <v>3866</v>
      </c>
      <c r="IC126" s="184">
        <f t="shared" si="417"/>
        <v>3743</v>
      </c>
      <c r="ID126" s="184">
        <f t="shared" si="417"/>
        <v>3522</v>
      </c>
      <c r="IE126" s="184">
        <f t="shared" si="417"/>
        <v>3544</v>
      </c>
      <c r="IF126" s="184">
        <f t="shared" si="417"/>
        <v>3271</v>
      </c>
      <c r="IG126" s="184">
        <f t="shared" si="417"/>
        <v>3456</v>
      </c>
      <c r="IH126" s="184">
        <f t="shared" si="417"/>
        <v>3539</v>
      </c>
      <c r="II126" s="184">
        <f t="shared" si="417"/>
        <v>3539</v>
      </c>
      <c r="IJ126" s="184">
        <f t="shared" si="417"/>
        <v>3533</v>
      </c>
      <c r="IK126" s="184">
        <f t="shared" si="417"/>
        <v>3156</v>
      </c>
      <c r="IL126" s="184">
        <f t="shared" si="417"/>
        <v>17126</v>
      </c>
      <c r="IM126" s="184">
        <f t="shared" si="417"/>
        <v>17126</v>
      </c>
      <c r="IN126" s="184">
        <f t="shared" si="417"/>
        <v>17126</v>
      </c>
      <c r="IO126" s="184">
        <f t="shared" si="417"/>
        <v>17126</v>
      </c>
      <c r="IP126" s="184">
        <f t="shared" si="417"/>
        <v>17126</v>
      </c>
      <c r="IQ126" s="184">
        <f t="shared" si="417"/>
        <v>17126</v>
      </c>
      <c r="IR126" s="184">
        <f t="shared" si="417"/>
        <v>17126</v>
      </c>
      <c r="IS126" s="184">
        <f t="shared" si="417"/>
        <v>17126</v>
      </c>
      <c r="IT126" s="184">
        <f t="shared" si="417"/>
        <v>17126</v>
      </c>
      <c r="IU126" s="184">
        <f t="shared" si="417"/>
        <v>17126</v>
      </c>
      <c r="IV126" s="184">
        <f t="shared" si="417"/>
        <v>17126</v>
      </c>
      <c r="IW126" s="184">
        <f t="shared" si="417"/>
        <v>17126</v>
      </c>
      <c r="IX126" s="184">
        <f t="shared" si="417"/>
        <v>17126</v>
      </c>
      <c r="IY126" s="184">
        <f t="shared" si="417"/>
        <v>17126</v>
      </c>
      <c r="IZ126" s="184">
        <f t="shared" si="417"/>
        <v>17126</v>
      </c>
      <c r="JA126" s="184">
        <f t="shared" si="417"/>
        <v>17126</v>
      </c>
      <c r="JB126" s="184">
        <f t="shared" si="417"/>
        <v>17126</v>
      </c>
      <c r="JC126" s="184">
        <f t="shared" si="417"/>
        <v>17126</v>
      </c>
      <c r="JD126" s="184">
        <f t="shared" si="417"/>
        <v>17126</v>
      </c>
      <c r="JE126" s="184">
        <f t="shared" si="417"/>
        <v>17126</v>
      </c>
      <c r="JF126" s="184">
        <f t="shared" si="417"/>
        <v>17126</v>
      </c>
      <c r="JG126" s="184">
        <f t="shared" si="417"/>
        <v>17126</v>
      </c>
      <c r="JH126" s="184">
        <f t="shared" si="417"/>
        <v>17126</v>
      </c>
      <c r="JI126" s="184">
        <f t="shared" si="417"/>
        <v>17126</v>
      </c>
      <c r="JJ126" s="184">
        <f t="shared" si="417"/>
        <v>17126</v>
      </c>
      <c r="JK126" s="184">
        <f t="shared" si="417"/>
        <v>17126</v>
      </c>
      <c r="JL126" s="184">
        <f t="shared" si="417"/>
        <v>17126</v>
      </c>
      <c r="JM126" s="184">
        <f t="shared" si="417"/>
        <v>17126</v>
      </c>
      <c r="JN126" s="184">
        <f t="shared" si="417"/>
        <v>17126</v>
      </c>
      <c r="JO126" s="184">
        <f t="shared" ref="JO126:LZ126" si="418">SUM(JO125,JO100)</f>
        <v>17126</v>
      </c>
      <c r="JP126" s="184">
        <f t="shared" si="418"/>
        <v>17126</v>
      </c>
      <c r="JQ126" s="184">
        <f t="shared" si="418"/>
        <v>17126</v>
      </c>
      <c r="JR126" s="184">
        <f t="shared" si="418"/>
        <v>17126</v>
      </c>
      <c r="JS126" s="184">
        <f t="shared" si="418"/>
        <v>17126</v>
      </c>
      <c r="JT126" s="184">
        <f t="shared" si="418"/>
        <v>17126</v>
      </c>
      <c r="JU126" s="184">
        <f t="shared" si="418"/>
        <v>17126</v>
      </c>
      <c r="JV126" s="184">
        <f t="shared" si="418"/>
        <v>17126</v>
      </c>
      <c r="JW126" s="184">
        <f t="shared" si="418"/>
        <v>17126</v>
      </c>
      <c r="JX126" s="184">
        <f t="shared" si="418"/>
        <v>17126</v>
      </c>
      <c r="JY126" s="184">
        <f t="shared" si="418"/>
        <v>17126</v>
      </c>
      <c r="JZ126" s="184">
        <f t="shared" si="418"/>
        <v>17126</v>
      </c>
      <c r="KA126" s="184">
        <f t="shared" si="418"/>
        <v>17126</v>
      </c>
      <c r="KB126" s="184">
        <f t="shared" si="418"/>
        <v>17126</v>
      </c>
      <c r="KC126" s="184">
        <f t="shared" si="418"/>
        <v>17126</v>
      </c>
      <c r="KD126" s="184">
        <f t="shared" si="418"/>
        <v>17126</v>
      </c>
      <c r="KE126" s="184">
        <f t="shared" si="418"/>
        <v>17126</v>
      </c>
      <c r="KF126" s="184">
        <f t="shared" si="418"/>
        <v>17126</v>
      </c>
      <c r="KG126" s="184">
        <f t="shared" si="418"/>
        <v>17126</v>
      </c>
      <c r="KH126" s="184">
        <f t="shared" si="418"/>
        <v>17126</v>
      </c>
      <c r="KI126" s="184">
        <f t="shared" si="418"/>
        <v>17126</v>
      </c>
      <c r="KJ126" s="184">
        <f t="shared" si="418"/>
        <v>17126</v>
      </c>
      <c r="KK126" s="184">
        <f t="shared" si="418"/>
        <v>17126</v>
      </c>
      <c r="KL126" s="184">
        <f t="shared" si="418"/>
        <v>17126</v>
      </c>
      <c r="KM126" s="184">
        <f t="shared" si="418"/>
        <v>17126</v>
      </c>
      <c r="KN126" s="184">
        <f t="shared" si="418"/>
        <v>17126</v>
      </c>
      <c r="KO126" s="184">
        <f t="shared" si="418"/>
        <v>17126</v>
      </c>
      <c r="KP126" s="184">
        <f t="shared" si="418"/>
        <v>17126</v>
      </c>
      <c r="KQ126" s="184">
        <f t="shared" si="418"/>
        <v>17126</v>
      </c>
      <c r="KR126" s="184">
        <f t="shared" si="418"/>
        <v>17126</v>
      </c>
      <c r="KS126" s="184">
        <f t="shared" si="418"/>
        <v>17126</v>
      </c>
      <c r="KT126" s="184">
        <f t="shared" si="418"/>
        <v>17126</v>
      </c>
      <c r="KU126" s="184">
        <f t="shared" si="418"/>
        <v>17126</v>
      </c>
      <c r="KV126" s="184">
        <f t="shared" si="418"/>
        <v>17126</v>
      </c>
      <c r="KW126" s="184">
        <f t="shared" si="418"/>
        <v>17126</v>
      </c>
      <c r="KX126" s="184">
        <f t="shared" si="418"/>
        <v>17126</v>
      </c>
      <c r="KY126" s="184">
        <f t="shared" si="418"/>
        <v>17126</v>
      </c>
      <c r="KZ126" s="184">
        <f t="shared" si="418"/>
        <v>17126</v>
      </c>
      <c r="LA126" s="184">
        <f t="shared" si="418"/>
        <v>17126</v>
      </c>
      <c r="LB126" s="184">
        <f t="shared" si="418"/>
        <v>17126</v>
      </c>
      <c r="LC126" s="184">
        <f t="shared" si="418"/>
        <v>17126</v>
      </c>
      <c r="LD126" s="184">
        <f t="shared" si="418"/>
        <v>17126</v>
      </c>
      <c r="LE126" s="184">
        <f t="shared" si="418"/>
        <v>17126</v>
      </c>
      <c r="LF126" s="184">
        <f t="shared" si="418"/>
        <v>17126</v>
      </c>
      <c r="LG126" s="184">
        <f t="shared" si="418"/>
        <v>17126</v>
      </c>
      <c r="LH126" s="184">
        <f t="shared" si="418"/>
        <v>17126</v>
      </c>
      <c r="LI126" s="184">
        <f t="shared" si="418"/>
        <v>17126</v>
      </c>
      <c r="LJ126" s="184">
        <f t="shared" si="418"/>
        <v>17126</v>
      </c>
      <c r="LK126" s="184">
        <f t="shared" si="418"/>
        <v>17126</v>
      </c>
      <c r="LL126" s="184">
        <f t="shared" si="418"/>
        <v>17126</v>
      </c>
      <c r="LM126" s="184">
        <f t="shared" si="418"/>
        <v>17126</v>
      </c>
      <c r="LN126" s="184">
        <f t="shared" si="418"/>
        <v>17126</v>
      </c>
      <c r="LO126" s="184">
        <f t="shared" si="418"/>
        <v>17126</v>
      </c>
      <c r="LP126" s="184">
        <f t="shared" si="418"/>
        <v>17126</v>
      </c>
      <c r="LQ126" s="184">
        <f t="shared" si="418"/>
        <v>17126</v>
      </c>
      <c r="LR126" s="184">
        <f t="shared" si="418"/>
        <v>17126</v>
      </c>
      <c r="LS126" s="184">
        <f t="shared" si="418"/>
        <v>17126</v>
      </c>
      <c r="LT126" s="184">
        <f t="shared" si="418"/>
        <v>17126</v>
      </c>
      <c r="LU126" s="184">
        <f t="shared" si="418"/>
        <v>17126</v>
      </c>
      <c r="LV126" s="184">
        <f t="shared" si="418"/>
        <v>17126</v>
      </c>
      <c r="LW126" s="184">
        <f t="shared" si="418"/>
        <v>17126</v>
      </c>
      <c r="LX126" s="184">
        <f t="shared" si="418"/>
        <v>17126</v>
      </c>
      <c r="LY126" s="184">
        <f t="shared" si="418"/>
        <v>17126</v>
      </c>
      <c r="LZ126" s="184">
        <f t="shared" si="418"/>
        <v>17126</v>
      </c>
      <c r="MA126" s="184">
        <f t="shared" ref="MA126:NT126" si="419">SUM(MA125,MA100)</f>
        <v>17126</v>
      </c>
      <c r="MB126" s="184">
        <f t="shared" si="419"/>
        <v>17126</v>
      </c>
      <c r="MC126" s="184">
        <f t="shared" si="419"/>
        <v>17126</v>
      </c>
      <c r="MD126" s="184">
        <f t="shared" si="419"/>
        <v>17126</v>
      </c>
      <c r="ME126" s="184">
        <f t="shared" si="419"/>
        <v>17126</v>
      </c>
      <c r="MF126" s="184">
        <f t="shared" si="419"/>
        <v>17126</v>
      </c>
      <c r="MG126" s="184">
        <f t="shared" si="419"/>
        <v>17126</v>
      </c>
      <c r="MH126" s="184">
        <f t="shared" si="419"/>
        <v>17126</v>
      </c>
      <c r="MI126" s="184">
        <f t="shared" si="419"/>
        <v>17126</v>
      </c>
      <c r="MJ126" s="184">
        <f t="shared" si="419"/>
        <v>17126</v>
      </c>
      <c r="MK126" s="184">
        <f t="shared" si="419"/>
        <v>17126</v>
      </c>
      <c r="ML126" s="184">
        <f t="shared" si="419"/>
        <v>17126</v>
      </c>
      <c r="MM126" s="184">
        <f t="shared" si="419"/>
        <v>17126</v>
      </c>
      <c r="MN126" s="184">
        <f t="shared" si="419"/>
        <v>17126</v>
      </c>
      <c r="MO126" s="184">
        <f t="shared" si="419"/>
        <v>17126</v>
      </c>
      <c r="MP126" s="184">
        <f t="shared" si="419"/>
        <v>17126</v>
      </c>
      <c r="MQ126" s="184">
        <f t="shared" si="419"/>
        <v>17126</v>
      </c>
      <c r="MR126" s="184">
        <f t="shared" si="419"/>
        <v>17126</v>
      </c>
      <c r="MS126" s="184">
        <f t="shared" si="419"/>
        <v>17126</v>
      </c>
      <c r="MT126" s="184">
        <f t="shared" si="419"/>
        <v>17126</v>
      </c>
      <c r="MU126" s="184">
        <f t="shared" si="419"/>
        <v>17126</v>
      </c>
      <c r="MV126" s="184">
        <f t="shared" si="419"/>
        <v>17126</v>
      </c>
      <c r="MW126" s="184">
        <f t="shared" si="419"/>
        <v>17126</v>
      </c>
      <c r="MX126" s="184">
        <f t="shared" si="419"/>
        <v>17126</v>
      </c>
      <c r="MY126" s="184">
        <f t="shared" si="419"/>
        <v>17126</v>
      </c>
      <c r="MZ126" s="184">
        <f t="shared" si="419"/>
        <v>17126</v>
      </c>
      <c r="NA126" s="184">
        <f t="shared" si="419"/>
        <v>17126</v>
      </c>
      <c r="NB126" s="184">
        <f t="shared" si="419"/>
        <v>17126</v>
      </c>
      <c r="NC126" s="184">
        <f t="shared" si="419"/>
        <v>17126</v>
      </c>
      <c r="ND126" s="184">
        <f t="shared" si="419"/>
        <v>17126</v>
      </c>
      <c r="NE126" s="184">
        <f t="shared" si="419"/>
        <v>17126</v>
      </c>
      <c r="NF126" s="184">
        <f t="shared" si="419"/>
        <v>17126</v>
      </c>
      <c r="NG126" s="184">
        <f t="shared" si="419"/>
        <v>17126</v>
      </c>
      <c r="NH126" s="184">
        <f t="shared" si="419"/>
        <v>17126</v>
      </c>
      <c r="NI126" s="184">
        <f t="shared" si="419"/>
        <v>17126</v>
      </c>
      <c r="NJ126" s="184">
        <f t="shared" si="419"/>
        <v>17126</v>
      </c>
      <c r="NK126" s="184">
        <f t="shared" si="419"/>
        <v>17126</v>
      </c>
      <c r="NL126" s="184">
        <f t="shared" si="419"/>
        <v>17126</v>
      </c>
      <c r="NM126" s="184">
        <f t="shared" si="419"/>
        <v>17126</v>
      </c>
      <c r="NN126" s="184">
        <f t="shared" si="419"/>
        <v>17126</v>
      </c>
      <c r="NO126" s="184">
        <f t="shared" si="419"/>
        <v>17126</v>
      </c>
      <c r="NP126" s="184">
        <f t="shared" si="419"/>
        <v>17126</v>
      </c>
      <c r="NQ126" s="184">
        <f t="shared" si="419"/>
        <v>17126</v>
      </c>
      <c r="NR126" s="184">
        <f t="shared" si="419"/>
        <v>17126</v>
      </c>
      <c r="NS126" s="184">
        <f t="shared" si="419"/>
        <v>17126</v>
      </c>
      <c r="NT126" s="185">
        <f t="shared" si="419"/>
        <v>17126</v>
      </c>
    </row>
    <row r="127" spans="1:384" x14ac:dyDescent="0.6">
      <c r="A127" s="141" t="s">
        <v>71</v>
      </c>
      <c r="B127" s="339" t="s">
        <v>26</v>
      </c>
      <c r="C127" s="270" t="s">
        <v>24</v>
      </c>
      <c r="D127" s="273" t="s">
        <v>27</v>
      </c>
      <c r="E127" s="48">
        <v>51</v>
      </c>
      <c r="F127" s="275" t="s">
        <v>55</v>
      </c>
      <c r="G127" s="270" t="s">
        <v>49</v>
      </c>
      <c r="H127" s="277">
        <v>717.5</v>
      </c>
      <c r="I127" s="57">
        <v>1243</v>
      </c>
      <c r="J127" s="150">
        <v>0</v>
      </c>
      <c r="K127" s="151">
        <v>0</v>
      </c>
      <c r="L127" s="152">
        <v>316</v>
      </c>
      <c r="M127" s="152">
        <v>0</v>
      </c>
      <c r="N127" s="151">
        <v>0</v>
      </c>
      <c r="O127" s="58">
        <v>0</v>
      </c>
      <c r="P127" s="152">
        <v>948</v>
      </c>
      <c r="Q127" s="153">
        <v>0</v>
      </c>
      <c r="R127" s="7"/>
      <c r="S127" s="247">
        <f>+$I$127-S$70</f>
        <v>1243</v>
      </c>
      <c r="T127" s="63">
        <f>+$I$127-T$70</f>
        <v>1243</v>
      </c>
      <c r="U127" s="63">
        <f t="shared" ref="U127:CF127" si="420">+$I$127-U$70</f>
        <v>1243</v>
      </c>
      <c r="V127" s="63">
        <f t="shared" si="420"/>
        <v>1243</v>
      </c>
      <c r="W127" s="63">
        <f t="shared" si="420"/>
        <v>1243</v>
      </c>
      <c r="X127" s="63">
        <f t="shared" si="420"/>
        <v>1243</v>
      </c>
      <c r="Y127" s="63">
        <f t="shared" si="420"/>
        <v>1243</v>
      </c>
      <c r="Z127" s="63">
        <f t="shared" si="420"/>
        <v>1243</v>
      </c>
      <c r="AA127" s="63">
        <f t="shared" si="420"/>
        <v>1243</v>
      </c>
      <c r="AB127" s="63">
        <f>+$I$127-AB$70</f>
        <v>1243</v>
      </c>
      <c r="AC127" s="63">
        <f t="shared" si="420"/>
        <v>1243</v>
      </c>
      <c r="AD127" s="63">
        <f t="shared" si="420"/>
        <v>1243</v>
      </c>
      <c r="AE127" s="63">
        <f t="shared" si="420"/>
        <v>1243</v>
      </c>
      <c r="AF127" s="63">
        <f t="shared" si="420"/>
        <v>1243</v>
      </c>
      <c r="AG127" s="63">
        <f t="shared" si="420"/>
        <v>1243</v>
      </c>
      <c r="AH127" s="63">
        <f t="shared" si="420"/>
        <v>1243</v>
      </c>
      <c r="AI127" s="63">
        <f t="shared" si="420"/>
        <v>1243</v>
      </c>
      <c r="AJ127" s="63">
        <f t="shared" si="420"/>
        <v>1243</v>
      </c>
      <c r="AK127" s="63">
        <f t="shared" si="420"/>
        <v>1243</v>
      </c>
      <c r="AL127" s="63">
        <f t="shared" si="420"/>
        <v>1243</v>
      </c>
      <c r="AM127" s="63">
        <f t="shared" si="420"/>
        <v>1243</v>
      </c>
      <c r="AN127" s="63">
        <f t="shared" si="420"/>
        <v>1243</v>
      </c>
      <c r="AO127" s="63">
        <f t="shared" si="420"/>
        <v>1243</v>
      </c>
      <c r="AP127" s="63">
        <f t="shared" si="420"/>
        <v>1243</v>
      </c>
      <c r="AQ127" s="63">
        <f t="shared" si="420"/>
        <v>1243</v>
      </c>
      <c r="AR127" s="63">
        <f t="shared" si="420"/>
        <v>1243</v>
      </c>
      <c r="AS127" s="63">
        <f t="shared" si="420"/>
        <v>1243</v>
      </c>
      <c r="AT127" s="63">
        <f t="shared" si="420"/>
        <v>1243</v>
      </c>
      <c r="AU127" s="63">
        <f t="shared" si="420"/>
        <v>1243</v>
      </c>
      <c r="AV127" s="63">
        <f t="shared" si="420"/>
        <v>1243</v>
      </c>
      <c r="AW127" s="63">
        <f t="shared" si="420"/>
        <v>1243</v>
      </c>
      <c r="AX127" s="63">
        <f t="shared" si="420"/>
        <v>1243</v>
      </c>
      <c r="AY127" s="63">
        <f t="shared" si="420"/>
        <v>1243</v>
      </c>
      <c r="AZ127" s="63">
        <f t="shared" si="420"/>
        <v>1243</v>
      </c>
      <c r="BA127" s="63">
        <f t="shared" si="420"/>
        <v>1243</v>
      </c>
      <c r="BB127" s="63">
        <f t="shared" si="420"/>
        <v>1243</v>
      </c>
      <c r="BC127" s="63">
        <f t="shared" si="420"/>
        <v>1243</v>
      </c>
      <c r="BD127" s="63">
        <f t="shared" si="420"/>
        <v>1243</v>
      </c>
      <c r="BE127" s="63">
        <f t="shared" si="420"/>
        <v>1243</v>
      </c>
      <c r="BF127" s="63">
        <f t="shared" si="420"/>
        <v>1243</v>
      </c>
      <c r="BG127" s="63">
        <f t="shared" si="420"/>
        <v>1243</v>
      </c>
      <c r="BH127" s="63">
        <f t="shared" si="420"/>
        <v>1243</v>
      </c>
      <c r="BI127" s="63">
        <f t="shared" si="420"/>
        <v>1243</v>
      </c>
      <c r="BJ127" s="63">
        <f t="shared" si="420"/>
        <v>1243</v>
      </c>
      <c r="BK127" s="63">
        <f t="shared" si="420"/>
        <v>1243</v>
      </c>
      <c r="BL127" s="63">
        <f t="shared" si="420"/>
        <v>1243</v>
      </c>
      <c r="BM127" s="63">
        <f t="shared" si="420"/>
        <v>1243</v>
      </c>
      <c r="BN127" s="63">
        <f t="shared" si="420"/>
        <v>1243</v>
      </c>
      <c r="BO127" s="63">
        <f t="shared" si="420"/>
        <v>1243</v>
      </c>
      <c r="BP127" s="63">
        <f t="shared" si="420"/>
        <v>1243</v>
      </c>
      <c r="BQ127" s="63">
        <f t="shared" si="420"/>
        <v>1243</v>
      </c>
      <c r="BR127" s="63">
        <f t="shared" si="420"/>
        <v>1243</v>
      </c>
      <c r="BS127" s="63">
        <f t="shared" si="420"/>
        <v>1243</v>
      </c>
      <c r="BT127" s="63">
        <f t="shared" si="420"/>
        <v>1243</v>
      </c>
      <c r="BU127" s="63">
        <f t="shared" si="420"/>
        <v>1243</v>
      </c>
      <c r="BV127" s="63">
        <f t="shared" si="420"/>
        <v>1243</v>
      </c>
      <c r="BW127" s="63">
        <f t="shared" si="420"/>
        <v>1243</v>
      </c>
      <c r="BX127" s="63">
        <f t="shared" si="420"/>
        <v>1243</v>
      </c>
      <c r="BY127" s="63">
        <f t="shared" si="420"/>
        <v>1243</v>
      </c>
      <c r="BZ127" s="63">
        <f t="shared" si="420"/>
        <v>1243</v>
      </c>
      <c r="CA127" s="63">
        <f t="shared" si="420"/>
        <v>1243</v>
      </c>
      <c r="CB127" s="63">
        <f t="shared" si="420"/>
        <v>1243</v>
      </c>
      <c r="CC127" s="63">
        <f t="shared" si="420"/>
        <v>1243</v>
      </c>
      <c r="CD127" s="63">
        <f t="shared" si="420"/>
        <v>1243</v>
      </c>
      <c r="CE127" s="63">
        <f t="shared" si="420"/>
        <v>1243</v>
      </c>
      <c r="CF127" s="63">
        <f t="shared" si="420"/>
        <v>1243</v>
      </c>
      <c r="CG127" s="63">
        <f t="shared" ref="CG127:ER127" si="421">+$I$127-CG$70</f>
        <v>1243</v>
      </c>
      <c r="CH127" s="63">
        <f t="shared" si="421"/>
        <v>1243</v>
      </c>
      <c r="CI127" s="63">
        <f t="shared" si="421"/>
        <v>1243</v>
      </c>
      <c r="CJ127" s="63">
        <f t="shared" si="421"/>
        <v>1243</v>
      </c>
      <c r="CK127" s="63">
        <f t="shared" si="421"/>
        <v>1243</v>
      </c>
      <c r="CL127" s="63">
        <f t="shared" si="421"/>
        <v>1243</v>
      </c>
      <c r="CM127" s="63">
        <f t="shared" si="421"/>
        <v>1243</v>
      </c>
      <c r="CN127" s="63">
        <f t="shared" si="421"/>
        <v>1243</v>
      </c>
      <c r="CO127" s="63">
        <f t="shared" si="421"/>
        <v>1243</v>
      </c>
      <c r="CP127" s="63">
        <f t="shared" si="421"/>
        <v>1243</v>
      </c>
      <c r="CQ127" s="63">
        <f t="shared" si="421"/>
        <v>1243</v>
      </c>
      <c r="CR127" s="63">
        <f t="shared" si="421"/>
        <v>1243</v>
      </c>
      <c r="CS127" s="63">
        <f t="shared" si="421"/>
        <v>1243</v>
      </c>
      <c r="CT127" s="63">
        <f t="shared" si="421"/>
        <v>1243</v>
      </c>
      <c r="CU127" s="63">
        <f t="shared" si="421"/>
        <v>1243</v>
      </c>
      <c r="CV127" s="63">
        <f t="shared" si="421"/>
        <v>479</v>
      </c>
      <c r="CW127" s="63">
        <f t="shared" si="421"/>
        <v>459</v>
      </c>
      <c r="CX127" s="63">
        <f t="shared" si="421"/>
        <v>465</v>
      </c>
      <c r="CY127" s="63">
        <f t="shared" si="421"/>
        <v>465</v>
      </c>
      <c r="CZ127" s="63">
        <f t="shared" si="421"/>
        <v>465</v>
      </c>
      <c r="DA127" s="63">
        <f t="shared" si="421"/>
        <v>459</v>
      </c>
      <c r="DB127" s="63">
        <f t="shared" si="421"/>
        <v>460</v>
      </c>
      <c r="DC127" s="63">
        <f t="shared" si="421"/>
        <v>454</v>
      </c>
      <c r="DD127" s="63">
        <f t="shared" si="421"/>
        <v>449</v>
      </c>
      <c r="DE127" s="63">
        <f t="shared" si="421"/>
        <v>456</v>
      </c>
      <c r="DF127" s="63">
        <f t="shared" si="421"/>
        <v>456</v>
      </c>
      <c r="DG127" s="63">
        <f t="shared" si="421"/>
        <v>454</v>
      </c>
      <c r="DH127" s="63">
        <f t="shared" si="421"/>
        <v>453</v>
      </c>
      <c r="DI127" s="63">
        <f t="shared" si="421"/>
        <v>454</v>
      </c>
      <c r="DJ127" s="63">
        <f t="shared" si="421"/>
        <v>446</v>
      </c>
      <c r="DK127" s="63">
        <f t="shared" si="421"/>
        <v>473</v>
      </c>
      <c r="DL127" s="63">
        <f t="shared" si="421"/>
        <v>476</v>
      </c>
      <c r="DM127" s="63">
        <f t="shared" si="421"/>
        <v>476</v>
      </c>
      <c r="DN127" s="63">
        <f t="shared" si="421"/>
        <v>471</v>
      </c>
      <c r="DO127" s="63">
        <f t="shared" si="421"/>
        <v>463</v>
      </c>
      <c r="DP127" s="63">
        <f t="shared" si="421"/>
        <v>465</v>
      </c>
      <c r="DQ127" s="63">
        <f t="shared" si="421"/>
        <v>465</v>
      </c>
      <c r="DR127" s="63">
        <f t="shared" si="421"/>
        <v>462</v>
      </c>
      <c r="DS127" s="63">
        <f t="shared" si="421"/>
        <v>452</v>
      </c>
      <c r="DT127" s="63">
        <f t="shared" si="421"/>
        <v>452</v>
      </c>
      <c r="DU127" s="63">
        <f t="shared" si="421"/>
        <v>455</v>
      </c>
      <c r="DV127" s="63">
        <f t="shared" si="421"/>
        <v>434</v>
      </c>
      <c r="DW127" s="63">
        <f t="shared" si="421"/>
        <v>432</v>
      </c>
      <c r="DX127" s="63">
        <f t="shared" si="421"/>
        <v>430</v>
      </c>
      <c r="DY127" s="63">
        <f t="shared" si="421"/>
        <v>434</v>
      </c>
      <c r="DZ127" s="63">
        <f t="shared" si="421"/>
        <v>462</v>
      </c>
      <c r="EA127" s="63">
        <f t="shared" si="421"/>
        <v>462</v>
      </c>
      <c r="EB127" s="63">
        <f t="shared" si="421"/>
        <v>460</v>
      </c>
      <c r="EC127" s="63">
        <f t="shared" si="421"/>
        <v>445</v>
      </c>
      <c r="ED127" s="63">
        <f t="shared" si="421"/>
        <v>452</v>
      </c>
      <c r="EE127" s="63">
        <f t="shared" si="421"/>
        <v>397</v>
      </c>
      <c r="EF127" s="63">
        <f t="shared" si="421"/>
        <v>396</v>
      </c>
      <c r="EG127" s="63">
        <f t="shared" si="421"/>
        <v>382</v>
      </c>
      <c r="EH127" s="63">
        <f t="shared" si="421"/>
        <v>382</v>
      </c>
      <c r="EI127" s="63">
        <f t="shared" si="421"/>
        <v>387</v>
      </c>
      <c r="EJ127" s="63">
        <f t="shared" si="421"/>
        <v>168</v>
      </c>
      <c r="EK127" s="63">
        <f t="shared" si="421"/>
        <v>196</v>
      </c>
      <c r="EL127" s="63">
        <f t="shared" si="421"/>
        <v>209</v>
      </c>
      <c r="EM127" s="63">
        <f t="shared" si="421"/>
        <v>215</v>
      </c>
      <c r="EN127" s="63">
        <f t="shared" si="421"/>
        <v>201</v>
      </c>
      <c r="EO127" s="63">
        <f t="shared" si="421"/>
        <v>201</v>
      </c>
      <c r="EP127" s="63">
        <f t="shared" si="421"/>
        <v>211</v>
      </c>
      <c r="EQ127" s="63">
        <f t="shared" si="421"/>
        <v>234</v>
      </c>
      <c r="ER127" s="63">
        <f t="shared" si="421"/>
        <v>242</v>
      </c>
      <c r="ES127" s="63">
        <f t="shared" ref="ES127:HD127" si="422">+$I$127-ES$70</f>
        <v>231</v>
      </c>
      <c r="ET127" s="63">
        <f t="shared" si="422"/>
        <v>207</v>
      </c>
      <c r="EU127" s="63">
        <f t="shared" si="422"/>
        <v>227</v>
      </c>
      <c r="EV127" s="63">
        <f t="shared" si="422"/>
        <v>227</v>
      </c>
      <c r="EW127" s="63">
        <f t="shared" si="422"/>
        <v>253</v>
      </c>
      <c r="EX127" s="63">
        <f t="shared" si="422"/>
        <v>242</v>
      </c>
      <c r="EY127" s="63">
        <f t="shared" si="422"/>
        <v>250</v>
      </c>
      <c r="EZ127" s="63">
        <f t="shared" si="422"/>
        <v>255</v>
      </c>
      <c r="FA127" s="63">
        <f t="shared" si="422"/>
        <v>246</v>
      </c>
      <c r="FB127" s="63">
        <f t="shared" si="422"/>
        <v>291</v>
      </c>
      <c r="FC127" s="63">
        <f t="shared" si="422"/>
        <v>291</v>
      </c>
      <c r="FD127" s="63">
        <f t="shared" si="422"/>
        <v>311</v>
      </c>
      <c r="FE127" s="63">
        <f t="shared" si="422"/>
        <v>313</v>
      </c>
      <c r="FF127" s="63">
        <f t="shared" si="422"/>
        <v>316</v>
      </c>
      <c r="FG127" s="63">
        <f t="shared" si="422"/>
        <v>320</v>
      </c>
      <c r="FH127" s="63">
        <f t="shared" si="422"/>
        <v>338</v>
      </c>
      <c r="FI127" s="63">
        <f t="shared" si="422"/>
        <v>343</v>
      </c>
      <c r="FJ127" s="63">
        <f t="shared" si="422"/>
        <v>343</v>
      </c>
      <c r="FK127" s="63">
        <f t="shared" si="422"/>
        <v>337</v>
      </c>
      <c r="FL127" s="63">
        <f t="shared" si="422"/>
        <v>339</v>
      </c>
      <c r="FM127" s="63">
        <f t="shared" si="422"/>
        <v>343</v>
      </c>
      <c r="FN127" s="63">
        <f t="shared" si="422"/>
        <v>342</v>
      </c>
      <c r="FO127" s="63">
        <f t="shared" si="422"/>
        <v>376</v>
      </c>
      <c r="FP127" s="63">
        <f t="shared" si="422"/>
        <v>376</v>
      </c>
      <c r="FQ127" s="63">
        <f t="shared" si="422"/>
        <v>376</v>
      </c>
      <c r="FR127" s="63">
        <f t="shared" si="422"/>
        <v>383</v>
      </c>
      <c r="FS127" s="63">
        <f t="shared" si="422"/>
        <v>354</v>
      </c>
      <c r="FT127" s="63">
        <f t="shared" si="422"/>
        <v>351</v>
      </c>
      <c r="FU127" s="63">
        <f t="shared" si="422"/>
        <v>351</v>
      </c>
      <c r="FV127" s="63">
        <f t="shared" si="422"/>
        <v>339</v>
      </c>
      <c r="FW127" s="63">
        <f t="shared" si="422"/>
        <v>349</v>
      </c>
      <c r="FX127" s="63">
        <f t="shared" si="422"/>
        <v>349</v>
      </c>
      <c r="FY127" s="63">
        <f t="shared" si="422"/>
        <v>345</v>
      </c>
      <c r="FZ127" s="63">
        <f t="shared" si="422"/>
        <v>359</v>
      </c>
      <c r="GA127" s="63">
        <f t="shared" si="422"/>
        <v>347</v>
      </c>
      <c r="GB127" s="63">
        <f t="shared" si="422"/>
        <v>330</v>
      </c>
      <c r="GC127" s="63">
        <f t="shared" si="422"/>
        <v>315</v>
      </c>
      <c r="GD127" s="63">
        <f t="shared" si="422"/>
        <v>350</v>
      </c>
      <c r="GE127" s="63">
        <f t="shared" si="422"/>
        <v>350</v>
      </c>
      <c r="GF127" s="63">
        <f t="shared" si="422"/>
        <v>348</v>
      </c>
      <c r="GG127" s="63">
        <f t="shared" si="422"/>
        <v>351</v>
      </c>
      <c r="GH127" s="63">
        <f t="shared" si="422"/>
        <v>354</v>
      </c>
      <c r="GI127" s="63">
        <f t="shared" si="422"/>
        <v>349</v>
      </c>
      <c r="GJ127" s="63">
        <f t="shared" si="422"/>
        <v>375</v>
      </c>
      <c r="GK127" s="63">
        <f t="shared" si="422"/>
        <v>385</v>
      </c>
      <c r="GL127" s="63">
        <f t="shared" si="422"/>
        <v>385</v>
      </c>
      <c r="GM127" s="63">
        <f t="shared" si="422"/>
        <v>399</v>
      </c>
      <c r="GN127" s="63">
        <f t="shared" si="422"/>
        <v>391</v>
      </c>
      <c r="GO127" s="63">
        <f t="shared" si="422"/>
        <v>367</v>
      </c>
      <c r="GP127" s="63">
        <f t="shared" si="422"/>
        <v>342</v>
      </c>
      <c r="GQ127" s="63">
        <f t="shared" si="422"/>
        <v>349</v>
      </c>
      <c r="GR127" s="63">
        <f t="shared" si="422"/>
        <v>354</v>
      </c>
      <c r="GS127" s="63">
        <f t="shared" si="422"/>
        <v>354</v>
      </c>
      <c r="GT127" s="63">
        <f t="shared" si="422"/>
        <v>338</v>
      </c>
      <c r="GU127" s="63">
        <f t="shared" si="422"/>
        <v>339</v>
      </c>
      <c r="GV127" s="63">
        <f t="shared" si="422"/>
        <v>329</v>
      </c>
      <c r="GW127" s="63">
        <f t="shared" si="422"/>
        <v>321</v>
      </c>
      <c r="GX127" s="63">
        <f t="shared" si="422"/>
        <v>326</v>
      </c>
      <c r="GY127" s="63">
        <f t="shared" si="422"/>
        <v>312</v>
      </c>
      <c r="GZ127" s="63">
        <f t="shared" si="422"/>
        <v>312</v>
      </c>
      <c r="HA127" s="63">
        <f t="shared" si="422"/>
        <v>296</v>
      </c>
      <c r="HB127" s="63">
        <f t="shared" si="422"/>
        <v>295</v>
      </c>
      <c r="HC127" s="63">
        <f t="shared" si="422"/>
        <v>281</v>
      </c>
      <c r="HD127" s="63">
        <f t="shared" si="422"/>
        <v>241</v>
      </c>
      <c r="HE127" s="63">
        <f t="shared" ref="HE127:JP127" si="423">+$I$127-HE$70</f>
        <v>229</v>
      </c>
      <c r="HF127" s="63">
        <f t="shared" si="423"/>
        <v>212</v>
      </c>
      <c r="HG127" s="63">
        <f t="shared" si="423"/>
        <v>212</v>
      </c>
      <c r="HH127" s="63">
        <f t="shared" si="423"/>
        <v>208</v>
      </c>
      <c r="HI127" s="63">
        <f t="shared" si="423"/>
        <v>208</v>
      </c>
      <c r="HJ127" s="63">
        <f t="shared" si="423"/>
        <v>215</v>
      </c>
      <c r="HK127" s="63">
        <f t="shared" si="423"/>
        <v>214</v>
      </c>
      <c r="HL127" s="63">
        <f t="shared" si="423"/>
        <v>216</v>
      </c>
      <c r="HM127" s="63">
        <f t="shared" si="423"/>
        <v>219</v>
      </c>
      <c r="HN127" s="63">
        <f t="shared" si="423"/>
        <v>219</v>
      </c>
      <c r="HO127" s="63">
        <f t="shared" si="423"/>
        <v>215</v>
      </c>
      <c r="HP127" s="63">
        <f t="shared" si="423"/>
        <v>162</v>
      </c>
      <c r="HQ127" s="63">
        <f t="shared" si="423"/>
        <v>148</v>
      </c>
      <c r="HR127" s="63">
        <f t="shared" si="423"/>
        <v>116</v>
      </c>
      <c r="HS127" s="63">
        <f t="shared" si="423"/>
        <v>117</v>
      </c>
      <c r="HT127" s="63">
        <f t="shared" si="423"/>
        <v>108</v>
      </c>
      <c r="HU127" s="63">
        <f t="shared" si="423"/>
        <v>108</v>
      </c>
      <c r="HV127" s="63">
        <f t="shared" si="423"/>
        <v>108</v>
      </c>
      <c r="HW127" s="63">
        <f t="shared" si="423"/>
        <v>111</v>
      </c>
      <c r="HX127" s="63">
        <f t="shared" si="423"/>
        <v>113</v>
      </c>
      <c r="HY127" s="63">
        <f t="shared" si="423"/>
        <v>111</v>
      </c>
      <c r="HZ127" s="63">
        <f t="shared" si="423"/>
        <v>112</v>
      </c>
      <c r="IA127" s="63">
        <f t="shared" si="423"/>
        <v>336</v>
      </c>
      <c r="IB127" s="63">
        <f t="shared" si="423"/>
        <v>336</v>
      </c>
      <c r="IC127" s="63">
        <f t="shared" si="423"/>
        <v>343</v>
      </c>
      <c r="ID127" s="63">
        <f t="shared" si="423"/>
        <v>344</v>
      </c>
      <c r="IE127" s="63">
        <f t="shared" si="423"/>
        <v>341</v>
      </c>
      <c r="IF127" s="63">
        <f t="shared" si="423"/>
        <v>340</v>
      </c>
      <c r="IG127" s="63">
        <f t="shared" si="423"/>
        <v>341</v>
      </c>
      <c r="IH127" s="63">
        <f t="shared" si="423"/>
        <v>341</v>
      </c>
      <c r="II127" s="63">
        <f t="shared" si="423"/>
        <v>341</v>
      </c>
      <c r="IJ127" s="63">
        <f t="shared" si="423"/>
        <v>341</v>
      </c>
      <c r="IK127" s="63">
        <f t="shared" si="423"/>
        <v>355</v>
      </c>
      <c r="IL127" s="63">
        <f t="shared" si="423"/>
        <v>1243</v>
      </c>
      <c r="IM127" s="63">
        <f t="shared" si="423"/>
        <v>1243</v>
      </c>
      <c r="IN127" s="63">
        <f t="shared" si="423"/>
        <v>1243</v>
      </c>
      <c r="IO127" s="63">
        <f t="shared" si="423"/>
        <v>1243</v>
      </c>
      <c r="IP127" s="63">
        <f t="shared" si="423"/>
        <v>1243</v>
      </c>
      <c r="IQ127" s="63">
        <f t="shared" si="423"/>
        <v>1243</v>
      </c>
      <c r="IR127" s="63">
        <f t="shared" si="423"/>
        <v>1243</v>
      </c>
      <c r="IS127" s="63">
        <f t="shared" si="423"/>
        <v>1243</v>
      </c>
      <c r="IT127" s="63">
        <f t="shared" si="423"/>
        <v>1243</v>
      </c>
      <c r="IU127" s="63">
        <f t="shared" si="423"/>
        <v>1243</v>
      </c>
      <c r="IV127" s="63">
        <f t="shared" si="423"/>
        <v>1243</v>
      </c>
      <c r="IW127" s="63">
        <f t="shared" si="423"/>
        <v>1243</v>
      </c>
      <c r="IX127" s="63">
        <f t="shared" si="423"/>
        <v>1243</v>
      </c>
      <c r="IY127" s="63">
        <f t="shared" si="423"/>
        <v>1243</v>
      </c>
      <c r="IZ127" s="63">
        <f t="shared" si="423"/>
        <v>1243</v>
      </c>
      <c r="JA127" s="63">
        <f t="shared" si="423"/>
        <v>1243</v>
      </c>
      <c r="JB127" s="63">
        <f t="shared" si="423"/>
        <v>1243</v>
      </c>
      <c r="JC127" s="63">
        <f t="shared" si="423"/>
        <v>1243</v>
      </c>
      <c r="JD127" s="63">
        <f t="shared" si="423"/>
        <v>1243</v>
      </c>
      <c r="JE127" s="63">
        <f t="shared" si="423"/>
        <v>1243</v>
      </c>
      <c r="JF127" s="63">
        <f t="shared" si="423"/>
        <v>1243</v>
      </c>
      <c r="JG127" s="63">
        <f t="shared" si="423"/>
        <v>1243</v>
      </c>
      <c r="JH127" s="63">
        <f t="shared" si="423"/>
        <v>1243</v>
      </c>
      <c r="JI127" s="63">
        <f t="shared" si="423"/>
        <v>1243</v>
      </c>
      <c r="JJ127" s="63">
        <f t="shared" si="423"/>
        <v>1243</v>
      </c>
      <c r="JK127" s="63">
        <f t="shared" si="423"/>
        <v>1243</v>
      </c>
      <c r="JL127" s="63">
        <f t="shared" si="423"/>
        <v>1243</v>
      </c>
      <c r="JM127" s="63">
        <f t="shared" si="423"/>
        <v>1243</v>
      </c>
      <c r="JN127" s="63">
        <f t="shared" si="423"/>
        <v>1243</v>
      </c>
      <c r="JO127" s="63">
        <f t="shared" si="423"/>
        <v>1243</v>
      </c>
      <c r="JP127" s="63">
        <f t="shared" si="423"/>
        <v>1243</v>
      </c>
      <c r="JQ127" s="63">
        <f t="shared" ref="JQ127:MB127" si="424">+$I$127-JQ$70</f>
        <v>1243</v>
      </c>
      <c r="JR127" s="63">
        <f t="shared" si="424"/>
        <v>1243</v>
      </c>
      <c r="JS127" s="63">
        <f t="shared" si="424"/>
        <v>1243</v>
      </c>
      <c r="JT127" s="63">
        <f t="shared" si="424"/>
        <v>1243</v>
      </c>
      <c r="JU127" s="63">
        <f t="shared" si="424"/>
        <v>1243</v>
      </c>
      <c r="JV127" s="63">
        <f t="shared" si="424"/>
        <v>1243</v>
      </c>
      <c r="JW127" s="63">
        <f t="shared" si="424"/>
        <v>1243</v>
      </c>
      <c r="JX127" s="63">
        <f t="shared" si="424"/>
        <v>1243</v>
      </c>
      <c r="JY127" s="63">
        <f t="shared" si="424"/>
        <v>1243</v>
      </c>
      <c r="JZ127" s="63">
        <f t="shared" si="424"/>
        <v>1243</v>
      </c>
      <c r="KA127" s="63">
        <f t="shared" si="424"/>
        <v>1243</v>
      </c>
      <c r="KB127" s="63">
        <f t="shared" si="424"/>
        <v>1243</v>
      </c>
      <c r="KC127" s="63">
        <f t="shared" si="424"/>
        <v>1243</v>
      </c>
      <c r="KD127" s="63">
        <f t="shared" si="424"/>
        <v>1243</v>
      </c>
      <c r="KE127" s="63">
        <f t="shared" si="424"/>
        <v>1243</v>
      </c>
      <c r="KF127" s="63">
        <f t="shared" si="424"/>
        <v>1243</v>
      </c>
      <c r="KG127" s="63">
        <f t="shared" si="424"/>
        <v>1243</v>
      </c>
      <c r="KH127" s="63">
        <f t="shared" si="424"/>
        <v>1243</v>
      </c>
      <c r="KI127" s="63">
        <f t="shared" si="424"/>
        <v>1243</v>
      </c>
      <c r="KJ127" s="63">
        <f t="shared" si="424"/>
        <v>1243</v>
      </c>
      <c r="KK127" s="63">
        <f t="shared" si="424"/>
        <v>1243</v>
      </c>
      <c r="KL127" s="63">
        <f t="shared" si="424"/>
        <v>1243</v>
      </c>
      <c r="KM127" s="63">
        <f t="shared" si="424"/>
        <v>1243</v>
      </c>
      <c r="KN127" s="63">
        <f t="shared" si="424"/>
        <v>1243</v>
      </c>
      <c r="KO127" s="63">
        <f t="shared" si="424"/>
        <v>1243</v>
      </c>
      <c r="KP127" s="63">
        <f t="shared" si="424"/>
        <v>1243</v>
      </c>
      <c r="KQ127" s="63">
        <f t="shared" si="424"/>
        <v>1243</v>
      </c>
      <c r="KR127" s="63">
        <f t="shared" si="424"/>
        <v>1243</v>
      </c>
      <c r="KS127" s="63">
        <f t="shared" si="424"/>
        <v>1243</v>
      </c>
      <c r="KT127" s="63">
        <f t="shared" si="424"/>
        <v>1243</v>
      </c>
      <c r="KU127" s="63">
        <f t="shared" si="424"/>
        <v>1243</v>
      </c>
      <c r="KV127" s="63">
        <f t="shared" si="424"/>
        <v>1243</v>
      </c>
      <c r="KW127" s="63">
        <f t="shared" si="424"/>
        <v>1243</v>
      </c>
      <c r="KX127" s="63">
        <f t="shared" si="424"/>
        <v>1243</v>
      </c>
      <c r="KY127" s="63">
        <f t="shared" si="424"/>
        <v>1243</v>
      </c>
      <c r="KZ127" s="63">
        <f t="shared" si="424"/>
        <v>1243</v>
      </c>
      <c r="LA127" s="63">
        <f t="shared" si="424"/>
        <v>1243</v>
      </c>
      <c r="LB127" s="63">
        <f t="shared" si="424"/>
        <v>1243</v>
      </c>
      <c r="LC127" s="63">
        <f t="shared" si="424"/>
        <v>1243</v>
      </c>
      <c r="LD127" s="63">
        <f t="shared" si="424"/>
        <v>1243</v>
      </c>
      <c r="LE127" s="63">
        <f t="shared" si="424"/>
        <v>1243</v>
      </c>
      <c r="LF127" s="63">
        <f t="shared" si="424"/>
        <v>1243</v>
      </c>
      <c r="LG127" s="63">
        <f t="shared" si="424"/>
        <v>1243</v>
      </c>
      <c r="LH127" s="63">
        <f t="shared" si="424"/>
        <v>1243</v>
      </c>
      <c r="LI127" s="63">
        <f t="shared" si="424"/>
        <v>1243</v>
      </c>
      <c r="LJ127" s="63">
        <f t="shared" si="424"/>
        <v>1243</v>
      </c>
      <c r="LK127" s="63">
        <f t="shared" si="424"/>
        <v>1243</v>
      </c>
      <c r="LL127" s="63">
        <f t="shared" si="424"/>
        <v>1243</v>
      </c>
      <c r="LM127" s="63">
        <f t="shared" si="424"/>
        <v>1243</v>
      </c>
      <c r="LN127" s="63">
        <f t="shared" si="424"/>
        <v>1243</v>
      </c>
      <c r="LO127" s="63">
        <f t="shared" si="424"/>
        <v>1243</v>
      </c>
      <c r="LP127" s="63">
        <f t="shared" si="424"/>
        <v>1243</v>
      </c>
      <c r="LQ127" s="63">
        <f t="shared" si="424"/>
        <v>1243</v>
      </c>
      <c r="LR127" s="63">
        <f t="shared" si="424"/>
        <v>1243</v>
      </c>
      <c r="LS127" s="63">
        <f t="shared" si="424"/>
        <v>1243</v>
      </c>
      <c r="LT127" s="63">
        <f t="shared" si="424"/>
        <v>1243</v>
      </c>
      <c r="LU127" s="63">
        <f t="shared" si="424"/>
        <v>1243</v>
      </c>
      <c r="LV127" s="63">
        <f t="shared" si="424"/>
        <v>1243</v>
      </c>
      <c r="LW127" s="63">
        <f t="shared" si="424"/>
        <v>1243</v>
      </c>
      <c r="LX127" s="63">
        <f t="shared" si="424"/>
        <v>1243</v>
      </c>
      <c r="LY127" s="63">
        <f t="shared" si="424"/>
        <v>1243</v>
      </c>
      <c r="LZ127" s="63">
        <f t="shared" si="424"/>
        <v>1243</v>
      </c>
      <c r="MA127" s="63">
        <f t="shared" si="424"/>
        <v>1243</v>
      </c>
      <c r="MB127" s="63">
        <f t="shared" si="424"/>
        <v>1243</v>
      </c>
      <c r="MC127" s="63">
        <f t="shared" ref="MC127:NT127" si="425">+$I$127-MC$70</f>
        <v>1243</v>
      </c>
      <c r="MD127" s="63">
        <f t="shared" si="425"/>
        <v>1243</v>
      </c>
      <c r="ME127" s="63">
        <f t="shared" si="425"/>
        <v>1243</v>
      </c>
      <c r="MF127" s="63">
        <f t="shared" si="425"/>
        <v>1243</v>
      </c>
      <c r="MG127" s="63">
        <f t="shared" si="425"/>
        <v>1243</v>
      </c>
      <c r="MH127" s="63">
        <f t="shared" si="425"/>
        <v>1243</v>
      </c>
      <c r="MI127" s="63">
        <f t="shared" si="425"/>
        <v>1243</v>
      </c>
      <c r="MJ127" s="63">
        <f t="shared" si="425"/>
        <v>1243</v>
      </c>
      <c r="MK127" s="63">
        <f t="shared" si="425"/>
        <v>1243</v>
      </c>
      <c r="ML127" s="63">
        <f t="shared" si="425"/>
        <v>1243</v>
      </c>
      <c r="MM127" s="63">
        <f t="shared" si="425"/>
        <v>1243</v>
      </c>
      <c r="MN127" s="63">
        <f t="shared" si="425"/>
        <v>1243</v>
      </c>
      <c r="MO127" s="63">
        <f t="shared" si="425"/>
        <v>1243</v>
      </c>
      <c r="MP127" s="63">
        <f t="shared" si="425"/>
        <v>1243</v>
      </c>
      <c r="MQ127" s="63">
        <f t="shared" si="425"/>
        <v>1243</v>
      </c>
      <c r="MR127" s="63">
        <f t="shared" si="425"/>
        <v>1243</v>
      </c>
      <c r="MS127" s="63">
        <f t="shared" si="425"/>
        <v>1243</v>
      </c>
      <c r="MT127" s="63">
        <f t="shared" si="425"/>
        <v>1243</v>
      </c>
      <c r="MU127" s="63">
        <f t="shared" si="425"/>
        <v>1243</v>
      </c>
      <c r="MV127" s="63">
        <f t="shared" si="425"/>
        <v>1243</v>
      </c>
      <c r="MW127" s="63">
        <f t="shared" si="425"/>
        <v>1243</v>
      </c>
      <c r="MX127" s="63">
        <f t="shared" si="425"/>
        <v>1243</v>
      </c>
      <c r="MY127" s="63">
        <f t="shared" si="425"/>
        <v>1243</v>
      </c>
      <c r="MZ127" s="63">
        <f t="shared" si="425"/>
        <v>1243</v>
      </c>
      <c r="NA127" s="63">
        <f t="shared" si="425"/>
        <v>1243</v>
      </c>
      <c r="NB127" s="63">
        <f t="shared" si="425"/>
        <v>1243</v>
      </c>
      <c r="NC127" s="63">
        <f t="shared" si="425"/>
        <v>1243</v>
      </c>
      <c r="ND127" s="63">
        <f t="shared" si="425"/>
        <v>1243</v>
      </c>
      <c r="NE127" s="63">
        <f t="shared" si="425"/>
        <v>1243</v>
      </c>
      <c r="NF127" s="63">
        <f t="shared" si="425"/>
        <v>1243</v>
      </c>
      <c r="NG127" s="63">
        <f t="shared" si="425"/>
        <v>1243</v>
      </c>
      <c r="NH127" s="63">
        <f t="shared" si="425"/>
        <v>1243</v>
      </c>
      <c r="NI127" s="63">
        <f t="shared" si="425"/>
        <v>1243</v>
      </c>
      <c r="NJ127" s="63">
        <f t="shared" si="425"/>
        <v>1243</v>
      </c>
      <c r="NK127" s="63">
        <f t="shared" si="425"/>
        <v>1243</v>
      </c>
      <c r="NL127" s="63">
        <f t="shared" si="425"/>
        <v>1243</v>
      </c>
      <c r="NM127" s="63">
        <f t="shared" si="425"/>
        <v>1243</v>
      </c>
      <c r="NN127" s="63">
        <f t="shared" si="425"/>
        <v>1243</v>
      </c>
      <c r="NO127" s="63">
        <f t="shared" si="425"/>
        <v>1243</v>
      </c>
      <c r="NP127" s="63">
        <f t="shared" si="425"/>
        <v>1243</v>
      </c>
      <c r="NQ127" s="63">
        <f t="shared" si="425"/>
        <v>1243</v>
      </c>
      <c r="NR127" s="63">
        <f t="shared" si="425"/>
        <v>1243</v>
      </c>
      <c r="NS127" s="63">
        <f t="shared" si="425"/>
        <v>1243</v>
      </c>
      <c r="NT127" s="131">
        <f t="shared" si="425"/>
        <v>1243</v>
      </c>
    </row>
    <row r="128" spans="1:384" x14ac:dyDescent="0.6">
      <c r="A128" s="141" t="s">
        <v>71</v>
      </c>
      <c r="B128" s="339"/>
      <c r="C128" s="271"/>
      <c r="D128" s="274"/>
      <c r="E128" s="48" t="s">
        <v>82</v>
      </c>
      <c r="F128" s="276"/>
      <c r="G128" s="271"/>
      <c r="H128" s="278"/>
      <c r="I128" s="57">
        <v>410</v>
      </c>
      <c r="J128" s="150"/>
      <c r="K128" s="151"/>
      <c r="L128" s="152"/>
      <c r="M128" s="152"/>
      <c r="N128" s="151"/>
      <c r="O128" s="58"/>
      <c r="P128" s="152"/>
      <c r="Q128" s="153"/>
      <c r="R128" s="7"/>
      <c r="S128" s="244">
        <f>+$I$128-S$71</f>
        <v>410</v>
      </c>
      <c r="T128" s="4">
        <f>+$I$128-T$71</f>
        <v>410</v>
      </c>
      <c r="U128" s="4">
        <f t="shared" ref="U128:CF128" si="426">+$I$128-U$71</f>
        <v>410</v>
      </c>
      <c r="V128" s="4">
        <f t="shared" si="426"/>
        <v>410</v>
      </c>
      <c r="W128" s="4">
        <f t="shared" si="426"/>
        <v>410</v>
      </c>
      <c r="X128" s="4">
        <f t="shared" si="426"/>
        <v>410</v>
      </c>
      <c r="Y128" s="4">
        <f t="shared" si="426"/>
        <v>410</v>
      </c>
      <c r="Z128" s="4">
        <f t="shared" si="426"/>
        <v>410</v>
      </c>
      <c r="AA128" s="4">
        <f t="shared" si="426"/>
        <v>410</v>
      </c>
      <c r="AB128" s="4">
        <f>+$I$128-AB$71</f>
        <v>410</v>
      </c>
      <c r="AC128" s="4">
        <f t="shared" si="426"/>
        <v>410</v>
      </c>
      <c r="AD128" s="4">
        <f t="shared" si="426"/>
        <v>410</v>
      </c>
      <c r="AE128" s="4">
        <f t="shared" si="426"/>
        <v>410</v>
      </c>
      <c r="AF128" s="4">
        <f t="shared" si="426"/>
        <v>410</v>
      </c>
      <c r="AG128" s="4">
        <f t="shared" si="426"/>
        <v>410</v>
      </c>
      <c r="AH128" s="4">
        <f t="shared" si="426"/>
        <v>410</v>
      </c>
      <c r="AI128" s="4">
        <f t="shared" si="426"/>
        <v>410</v>
      </c>
      <c r="AJ128" s="4">
        <f t="shared" si="426"/>
        <v>410</v>
      </c>
      <c r="AK128" s="4">
        <f t="shared" si="426"/>
        <v>410</v>
      </c>
      <c r="AL128" s="4">
        <f t="shared" si="426"/>
        <v>410</v>
      </c>
      <c r="AM128" s="4">
        <f t="shared" si="426"/>
        <v>410</v>
      </c>
      <c r="AN128" s="4">
        <f t="shared" si="426"/>
        <v>410</v>
      </c>
      <c r="AO128" s="4">
        <f t="shared" si="426"/>
        <v>410</v>
      </c>
      <c r="AP128" s="4">
        <f t="shared" si="426"/>
        <v>410</v>
      </c>
      <c r="AQ128" s="4">
        <f t="shared" si="426"/>
        <v>410</v>
      </c>
      <c r="AR128" s="4">
        <f t="shared" si="426"/>
        <v>410</v>
      </c>
      <c r="AS128" s="4">
        <f t="shared" si="426"/>
        <v>410</v>
      </c>
      <c r="AT128" s="4">
        <f t="shared" si="426"/>
        <v>410</v>
      </c>
      <c r="AU128" s="4">
        <f t="shared" si="426"/>
        <v>410</v>
      </c>
      <c r="AV128" s="4">
        <f t="shared" si="426"/>
        <v>410</v>
      </c>
      <c r="AW128" s="4">
        <f t="shared" si="426"/>
        <v>410</v>
      </c>
      <c r="AX128" s="4">
        <f t="shared" si="426"/>
        <v>410</v>
      </c>
      <c r="AY128" s="4">
        <f t="shared" si="426"/>
        <v>410</v>
      </c>
      <c r="AZ128" s="4">
        <f t="shared" si="426"/>
        <v>410</v>
      </c>
      <c r="BA128" s="4">
        <f t="shared" si="426"/>
        <v>410</v>
      </c>
      <c r="BB128" s="4">
        <f t="shared" si="426"/>
        <v>410</v>
      </c>
      <c r="BC128" s="4">
        <f t="shared" si="426"/>
        <v>410</v>
      </c>
      <c r="BD128" s="4">
        <f t="shared" si="426"/>
        <v>410</v>
      </c>
      <c r="BE128" s="4">
        <f t="shared" si="426"/>
        <v>410</v>
      </c>
      <c r="BF128" s="4">
        <f t="shared" si="426"/>
        <v>410</v>
      </c>
      <c r="BG128" s="4">
        <f t="shared" si="426"/>
        <v>410</v>
      </c>
      <c r="BH128" s="4">
        <f t="shared" si="426"/>
        <v>410</v>
      </c>
      <c r="BI128" s="4">
        <f t="shared" si="426"/>
        <v>410</v>
      </c>
      <c r="BJ128" s="4">
        <f t="shared" si="426"/>
        <v>410</v>
      </c>
      <c r="BK128" s="4">
        <f t="shared" si="426"/>
        <v>410</v>
      </c>
      <c r="BL128" s="4">
        <f t="shared" si="426"/>
        <v>410</v>
      </c>
      <c r="BM128" s="4">
        <f t="shared" si="426"/>
        <v>410</v>
      </c>
      <c r="BN128" s="4">
        <f t="shared" si="426"/>
        <v>410</v>
      </c>
      <c r="BO128" s="4">
        <f t="shared" si="426"/>
        <v>410</v>
      </c>
      <c r="BP128" s="4">
        <f t="shared" si="426"/>
        <v>410</v>
      </c>
      <c r="BQ128" s="4">
        <f t="shared" si="426"/>
        <v>410</v>
      </c>
      <c r="BR128" s="4">
        <f t="shared" si="426"/>
        <v>410</v>
      </c>
      <c r="BS128" s="4">
        <f t="shared" si="426"/>
        <v>410</v>
      </c>
      <c r="BT128" s="4">
        <f t="shared" si="426"/>
        <v>410</v>
      </c>
      <c r="BU128" s="4">
        <f t="shared" si="426"/>
        <v>410</v>
      </c>
      <c r="BV128" s="4">
        <f t="shared" si="426"/>
        <v>410</v>
      </c>
      <c r="BW128" s="4">
        <f t="shared" si="426"/>
        <v>410</v>
      </c>
      <c r="BX128" s="4">
        <f t="shared" si="426"/>
        <v>410</v>
      </c>
      <c r="BY128" s="4">
        <f t="shared" si="426"/>
        <v>410</v>
      </c>
      <c r="BZ128" s="4">
        <f t="shared" si="426"/>
        <v>410</v>
      </c>
      <c r="CA128" s="4">
        <f t="shared" si="426"/>
        <v>410</v>
      </c>
      <c r="CB128" s="4">
        <f t="shared" si="426"/>
        <v>410</v>
      </c>
      <c r="CC128" s="4">
        <f t="shared" si="426"/>
        <v>410</v>
      </c>
      <c r="CD128" s="4">
        <f t="shared" si="426"/>
        <v>410</v>
      </c>
      <c r="CE128" s="4">
        <f t="shared" si="426"/>
        <v>410</v>
      </c>
      <c r="CF128" s="4">
        <f t="shared" si="426"/>
        <v>410</v>
      </c>
      <c r="CG128" s="4">
        <f t="shared" ref="CG128:ER128" si="427">+$I$128-CG$71</f>
        <v>410</v>
      </c>
      <c r="CH128" s="4">
        <f t="shared" si="427"/>
        <v>410</v>
      </c>
      <c r="CI128" s="4">
        <f t="shared" si="427"/>
        <v>410</v>
      </c>
      <c r="CJ128" s="4">
        <f t="shared" si="427"/>
        <v>410</v>
      </c>
      <c r="CK128" s="4">
        <f t="shared" si="427"/>
        <v>410</v>
      </c>
      <c r="CL128" s="4">
        <f t="shared" si="427"/>
        <v>410</v>
      </c>
      <c r="CM128" s="4">
        <f t="shared" si="427"/>
        <v>410</v>
      </c>
      <c r="CN128" s="4">
        <f t="shared" si="427"/>
        <v>410</v>
      </c>
      <c r="CO128" s="4">
        <f t="shared" si="427"/>
        <v>410</v>
      </c>
      <c r="CP128" s="4">
        <f t="shared" si="427"/>
        <v>410</v>
      </c>
      <c r="CQ128" s="4">
        <f t="shared" si="427"/>
        <v>410</v>
      </c>
      <c r="CR128" s="4">
        <f t="shared" si="427"/>
        <v>410</v>
      </c>
      <c r="CS128" s="4">
        <f t="shared" si="427"/>
        <v>410</v>
      </c>
      <c r="CT128" s="4">
        <f t="shared" si="427"/>
        <v>410</v>
      </c>
      <c r="CU128" s="4">
        <f t="shared" si="427"/>
        <v>410</v>
      </c>
      <c r="CV128" s="4">
        <f t="shared" si="427"/>
        <v>97</v>
      </c>
      <c r="CW128" s="4">
        <f t="shared" si="427"/>
        <v>98</v>
      </c>
      <c r="CX128" s="4">
        <f t="shared" si="427"/>
        <v>98</v>
      </c>
      <c r="CY128" s="4">
        <f t="shared" si="427"/>
        <v>98</v>
      </c>
      <c r="CZ128" s="4">
        <f t="shared" si="427"/>
        <v>98</v>
      </c>
      <c r="DA128" s="4">
        <f t="shared" si="427"/>
        <v>100</v>
      </c>
      <c r="DB128" s="4">
        <f t="shared" si="427"/>
        <v>100</v>
      </c>
      <c r="DC128" s="4">
        <f t="shared" si="427"/>
        <v>103</v>
      </c>
      <c r="DD128" s="4">
        <f t="shared" si="427"/>
        <v>103</v>
      </c>
      <c r="DE128" s="4">
        <f t="shared" si="427"/>
        <v>103</v>
      </c>
      <c r="DF128" s="4">
        <f t="shared" si="427"/>
        <v>103</v>
      </c>
      <c r="DG128" s="4">
        <f t="shared" si="427"/>
        <v>103</v>
      </c>
      <c r="DH128" s="4">
        <f t="shared" si="427"/>
        <v>101</v>
      </c>
      <c r="DI128" s="4">
        <f t="shared" si="427"/>
        <v>102</v>
      </c>
      <c r="DJ128" s="4">
        <f t="shared" si="427"/>
        <v>102</v>
      </c>
      <c r="DK128" s="4">
        <f t="shared" si="427"/>
        <v>102</v>
      </c>
      <c r="DL128" s="4">
        <f t="shared" si="427"/>
        <v>104</v>
      </c>
      <c r="DM128" s="4">
        <f t="shared" si="427"/>
        <v>104</v>
      </c>
      <c r="DN128" s="4">
        <f t="shared" si="427"/>
        <v>103</v>
      </c>
      <c r="DO128" s="4">
        <f t="shared" si="427"/>
        <v>102</v>
      </c>
      <c r="DP128" s="4">
        <f t="shared" si="427"/>
        <v>103</v>
      </c>
      <c r="DQ128" s="4">
        <f t="shared" si="427"/>
        <v>103</v>
      </c>
      <c r="DR128" s="4">
        <f t="shared" si="427"/>
        <v>107</v>
      </c>
      <c r="DS128" s="4">
        <f t="shared" si="427"/>
        <v>110</v>
      </c>
      <c r="DT128" s="4">
        <f t="shared" si="427"/>
        <v>110</v>
      </c>
      <c r="DU128" s="4">
        <f t="shared" si="427"/>
        <v>113</v>
      </c>
      <c r="DV128" s="4">
        <f t="shared" si="427"/>
        <v>115</v>
      </c>
      <c r="DW128" s="4">
        <f t="shared" si="427"/>
        <v>114</v>
      </c>
      <c r="DX128" s="4">
        <f t="shared" si="427"/>
        <v>115</v>
      </c>
      <c r="DY128" s="4">
        <f t="shared" si="427"/>
        <v>123</v>
      </c>
      <c r="DZ128" s="4">
        <f t="shared" si="427"/>
        <v>123</v>
      </c>
      <c r="EA128" s="4">
        <f t="shared" si="427"/>
        <v>123</v>
      </c>
      <c r="EB128" s="4">
        <f t="shared" si="427"/>
        <v>118</v>
      </c>
      <c r="EC128" s="4">
        <f t="shared" si="427"/>
        <v>115</v>
      </c>
      <c r="ED128" s="4">
        <f t="shared" si="427"/>
        <v>116</v>
      </c>
      <c r="EE128" s="4">
        <f t="shared" si="427"/>
        <v>116</v>
      </c>
      <c r="EF128" s="4">
        <f t="shared" si="427"/>
        <v>115</v>
      </c>
      <c r="EG128" s="4">
        <f t="shared" si="427"/>
        <v>117</v>
      </c>
      <c r="EH128" s="4">
        <f t="shared" si="427"/>
        <v>117</v>
      </c>
      <c r="EI128" s="4">
        <f t="shared" si="427"/>
        <v>120</v>
      </c>
      <c r="EJ128" s="4">
        <f t="shared" si="427"/>
        <v>123</v>
      </c>
      <c r="EK128" s="4">
        <f t="shared" si="427"/>
        <v>104</v>
      </c>
      <c r="EL128" s="4">
        <f t="shared" si="427"/>
        <v>106</v>
      </c>
      <c r="EM128" s="4">
        <f t="shared" si="427"/>
        <v>107</v>
      </c>
      <c r="EN128" s="4">
        <f t="shared" si="427"/>
        <v>94</v>
      </c>
      <c r="EO128" s="4">
        <f t="shared" si="427"/>
        <v>94</v>
      </c>
      <c r="EP128" s="4">
        <f t="shared" si="427"/>
        <v>99</v>
      </c>
      <c r="EQ128" s="4">
        <f t="shared" si="427"/>
        <v>100</v>
      </c>
      <c r="ER128" s="4">
        <f t="shared" si="427"/>
        <v>105</v>
      </c>
      <c r="ES128" s="4">
        <f t="shared" ref="ES128:HD128" si="428">+$I$128-ES$71</f>
        <v>105</v>
      </c>
      <c r="ET128" s="4">
        <f t="shared" si="428"/>
        <v>97</v>
      </c>
      <c r="EU128" s="4">
        <f t="shared" si="428"/>
        <v>98</v>
      </c>
      <c r="EV128" s="4">
        <f t="shared" si="428"/>
        <v>98</v>
      </c>
      <c r="EW128" s="4">
        <f t="shared" si="428"/>
        <v>100</v>
      </c>
      <c r="EX128" s="4">
        <f t="shared" si="428"/>
        <v>92</v>
      </c>
      <c r="EY128" s="4">
        <f t="shared" si="428"/>
        <v>94</v>
      </c>
      <c r="EZ128" s="4">
        <f t="shared" si="428"/>
        <v>99</v>
      </c>
      <c r="FA128" s="4">
        <f t="shared" si="428"/>
        <v>102</v>
      </c>
      <c r="FB128" s="4">
        <f t="shared" si="428"/>
        <v>112</v>
      </c>
      <c r="FC128" s="4">
        <f t="shared" si="428"/>
        <v>112</v>
      </c>
      <c r="FD128" s="4">
        <f t="shared" si="428"/>
        <v>112</v>
      </c>
      <c r="FE128" s="4">
        <f t="shared" si="428"/>
        <v>117</v>
      </c>
      <c r="FF128" s="4">
        <f t="shared" si="428"/>
        <v>122</v>
      </c>
      <c r="FG128" s="4">
        <f t="shared" si="428"/>
        <v>126</v>
      </c>
      <c r="FH128" s="4">
        <f t="shared" si="428"/>
        <v>126</v>
      </c>
      <c r="FI128" s="4">
        <f t="shared" si="428"/>
        <v>145</v>
      </c>
      <c r="FJ128" s="4">
        <f t="shared" si="428"/>
        <v>145</v>
      </c>
      <c r="FK128" s="4">
        <f t="shared" si="428"/>
        <v>230</v>
      </c>
      <c r="FL128" s="4">
        <f t="shared" si="428"/>
        <v>221</v>
      </c>
      <c r="FM128" s="4">
        <f t="shared" si="428"/>
        <v>216</v>
      </c>
      <c r="FN128" s="4">
        <f t="shared" si="428"/>
        <v>210</v>
      </c>
      <c r="FO128" s="4">
        <f t="shared" si="428"/>
        <v>207</v>
      </c>
      <c r="FP128" s="4">
        <f t="shared" si="428"/>
        <v>211</v>
      </c>
      <c r="FQ128" s="4">
        <f t="shared" si="428"/>
        <v>211</v>
      </c>
      <c r="FR128" s="4">
        <f t="shared" si="428"/>
        <v>212</v>
      </c>
      <c r="FS128" s="4">
        <f t="shared" si="428"/>
        <v>214</v>
      </c>
      <c r="FT128" s="4">
        <f t="shared" si="428"/>
        <v>211</v>
      </c>
      <c r="FU128" s="4">
        <f t="shared" si="428"/>
        <v>214</v>
      </c>
      <c r="FV128" s="4">
        <f t="shared" si="428"/>
        <v>216</v>
      </c>
      <c r="FW128" s="4">
        <f t="shared" si="428"/>
        <v>218</v>
      </c>
      <c r="FX128" s="4">
        <f t="shared" si="428"/>
        <v>218</v>
      </c>
      <c r="FY128" s="4">
        <f t="shared" si="428"/>
        <v>214</v>
      </c>
      <c r="FZ128" s="4">
        <f t="shared" si="428"/>
        <v>221</v>
      </c>
      <c r="GA128" s="4">
        <f t="shared" si="428"/>
        <v>213</v>
      </c>
      <c r="GB128" s="4">
        <f t="shared" si="428"/>
        <v>214</v>
      </c>
      <c r="GC128" s="4">
        <f t="shared" si="428"/>
        <v>216</v>
      </c>
      <c r="GD128" s="4">
        <f t="shared" si="428"/>
        <v>220</v>
      </c>
      <c r="GE128" s="4">
        <f t="shared" si="428"/>
        <v>220</v>
      </c>
      <c r="GF128" s="4">
        <f t="shared" si="428"/>
        <v>218</v>
      </c>
      <c r="GG128" s="4">
        <f t="shared" si="428"/>
        <v>209</v>
      </c>
      <c r="GH128" s="4">
        <f t="shared" si="428"/>
        <v>206</v>
      </c>
      <c r="GI128" s="4">
        <f t="shared" si="428"/>
        <v>205</v>
      </c>
      <c r="GJ128" s="4">
        <f t="shared" si="428"/>
        <v>205</v>
      </c>
      <c r="GK128" s="4">
        <f t="shared" si="428"/>
        <v>209</v>
      </c>
      <c r="GL128" s="4">
        <f t="shared" si="428"/>
        <v>209</v>
      </c>
      <c r="GM128" s="4">
        <f t="shared" si="428"/>
        <v>211</v>
      </c>
      <c r="GN128" s="4">
        <f t="shared" si="428"/>
        <v>213</v>
      </c>
      <c r="GO128" s="4">
        <f t="shared" si="428"/>
        <v>212</v>
      </c>
      <c r="GP128" s="4">
        <f t="shared" si="428"/>
        <v>205</v>
      </c>
      <c r="GQ128" s="4">
        <f t="shared" si="428"/>
        <v>200</v>
      </c>
      <c r="GR128" s="4">
        <f t="shared" si="428"/>
        <v>200</v>
      </c>
      <c r="GS128" s="4">
        <f t="shared" si="428"/>
        <v>200</v>
      </c>
      <c r="GT128" s="4">
        <f t="shared" si="428"/>
        <v>200</v>
      </c>
      <c r="GU128" s="4">
        <f t="shared" si="428"/>
        <v>201</v>
      </c>
      <c r="GV128" s="4">
        <f t="shared" si="428"/>
        <v>203</v>
      </c>
      <c r="GW128" s="4">
        <f t="shared" si="428"/>
        <v>203</v>
      </c>
      <c r="GX128" s="4">
        <f t="shared" si="428"/>
        <v>206</v>
      </c>
      <c r="GY128" s="4">
        <f t="shared" si="428"/>
        <v>210</v>
      </c>
      <c r="GZ128" s="4">
        <f t="shared" si="428"/>
        <v>210</v>
      </c>
      <c r="HA128" s="4">
        <f t="shared" si="428"/>
        <v>208</v>
      </c>
      <c r="HB128" s="4">
        <f t="shared" si="428"/>
        <v>205</v>
      </c>
      <c r="HC128" s="4">
        <f t="shared" si="428"/>
        <v>206</v>
      </c>
      <c r="HD128" s="4">
        <f t="shared" si="428"/>
        <v>204</v>
      </c>
      <c r="HE128" s="4">
        <f t="shared" ref="HE128:JP128" si="429">+$I$128-HE$71</f>
        <v>204</v>
      </c>
      <c r="HF128" s="4">
        <f t="shared" si="429"/>
        <v>204</v>
      </c>
      <c r="HG128" s="4">
        <f t="shared" si="429"/>
        <v>204</v>
      </c>
      <c r="HH128" s="4">
        <f t="shared" si="429"/>
        <v>204</v>
      </c>
      <c r="HI128" s="4">
        <f t="shared" si="429"/>
        <v>206</v>
      </c>
      <c r="HJ128" s="4">
        <f t="shared" si="429"/>
        <v>211</v>
      </c>
      <c r="HK128" s="4">
        <f t="shared" si="429"/>
        <v>213</v>
      </c>
      <c r="HL128" s="4">
        <f t="shared" si="429"/>
        <v>217</v>
      </c>
      <c r="HM128" s="4">
        <f t="shared" si="429"/>
        <v>217</v>
      </c>
      <c r="HN128" s="4">
        <f t="shared" si="429"/>
        <v>217</v>
      </c>
      <c r="HO128" s="4">
        <f t="shared" si="429"/>
        <v>215</v>
      </c>
      <c r="HP128" s="4">
        <f t="shared" si="429"/>
        <v>212</v>
      </c>
      <c r="HQ128" s="4">
        <f t="shared" si="429"/>
        <v>212</v>
      </c>
      <c r="HR128" s="4">
        <f t="shared" si="429"/>
        <v>208</v>
      </c>
      <c r="HS128" s="4">
        <f t="shared" si="429"/>
        <v>210</v>
      </c>
      <c r="HT128" s="4">
        <f t="shared" si="429"/>
        <v>207</v>
      </c>
      <c r="HU128" s="4">
        <f t="shared" si="429"/>
        <v>207</v>
      </c>
      <c r="HV128" s="4">
        <f t="shared" si="429"/>
        <v>208</v>
      </c>
      <c r="HW128" s="4">
        <f t="shared" si="429"/>
        <v>206</v>
      </c>
      <c r="HX128" s="4">
        <f t="shared" si="429"/>
        <v>209</v>
      </c>
      <c r="HY128" s="4">
        <f t="shared" si="429"/>
        <v>211</v>
      </c>
      <c r="HZ128" s="4">
        <f t="shared" si="429"/>
        <v>212</v>
      </c>
      <c r="IA128" s="4">
        <f t="shared" si="429"/>
        <v>214</v>
      </c>
      <c r="IB128" s="4">
        <f t="shared" si="429"/>
        <v>214</v>
      </c>
      <c r="IC128" s="4">
        <f t="shared" si="429"/>
        <v>212</v>
      </c>
      <c r="ID128" s="4">
        <f t="shared" si="429"/>
        <v>214</v>
      </c>
      <c r="IE128" s="4">
        <f t="shared" si="429"/>
        <v>211</v>
      </c>
      <c r="IF128" s="4">
        <f t="shared" si="429"/>
        <v>209</v>
      </c>
      <c r="IG128" s="4">
        <f t="shared" si="429"/>
        <v>210</v>
      </c>
      <c r="IH128" s="4">
        <f t="shared" si="429"/>
        <v>210</v>
      </c>
      <c r="II128" s="4">
        <f t="shared" si="429"/>
        <v>210</v>
      </c>
      <c r="IJ128" s="4">
        <f t="shared" si="429"/>
        <v>209</v>
      </c>
      <c r="IK128" s="4">
        <f t="shared" si="429"/>
        <v>213</v>
      </c>
      <c r="IL128" s="4">
        <f t="shared" si="429"/>
        <v>410</v>
      </c>
      <c r="IM128" s="4">
        <f t="shared" si="429"/>
        <v>410</v>
      </c>
      <c r="IN128" s="4">
        <f t="shared" si="429"/>
        <v>410</v>
      </c>
      <c r="IO128" s="4">
        <f t="shared" si="429"/>
        <v>410</v>
      </c>
      <c r="IP128" s="4">
        <f t="shared" si="429"/>
        <v>410</v>
      </c>
      <c r="IQ128" s="4">
        <f t="shared" si="429"/>
        <v>410</v>
      </c>
      <c r="IR128" s="4">
        <f t="shared" si="429"/>
        <v>410</v>
      </c>
      <c r="IS128" s="4">
        <f t="shared" si="429"/>
        <v>410</v>
      </c>
      <c r="IT128" s="4">
        <f t="shared" si="429"/>
        <v>410</v>
      </c>
      <c r="IU128" s="4">
        <f t="shared" si="429"/>
        <v>410</v>
      </c>
      <c r="IV128" s="4">
        <f t="shared" si="429"/>
        <v>410</v>
      </c>
      <c r="IW128" s="4">
        <f t="shared" si="429"/>
        <v>410</v>
      </c>
      <c r="IX128" s="4">
        <f t="shared" si="429"/>
        <v>410</v>
      </c>
      <c r="IY128" s="4">
        <f t="shared" si="429"/>
        <v>410</v>
      </c>
      <c r="IZ128" s="4">
        <f t="shared" si="429"/>
        <v>410</v>
      </c>
      <c r="JA128" s="4">
        <f t="shared" si="429"/>
        <v>410</v>
      </c>
      <c r="JB128" s="4">
        <f t="shared" si="429"/>
        <v>410</v>
      </c>
      <c r="JC128" s="4">
        <f t="shared" si="429"/>
        <v>410</v>
      </c>
      <c r="JD128" s="4">
        <f t="shared" si="429"/>
        <v>410</v>
      </c>
      <c r="JE128" s="4">
        <f t="shared" si="429"/>
        <v>410</v>
      </c>
      <c r="JF128" s="4">
        <f t="shared" si="429"/>
        <v>410</v>
      </c>
      <c r="JG128" s="4">
        <f t="shared" si="429"/>
        <v>410</v>
      </c>
      <c r="JH128" s="4">
        <f t="shared" si="429"/>
        <v>410</v>
      </c>
      <c r="JI128" s="4">
        <f t="shared" si="429"/>
        <v>410</v>
      </c>
      <c r="JJ128" s="4">
        <f t="shared" si="429"/>
        <v>410</v>
      </c>
      <c r="JK128" s="4">
        <f t="shared" si="429"/>
        <v>410</v>
      </c>
      <c r="JL128" s="4">
        <f t="shared" si="429"/>
        <v>410</v>
      </c>
      <c r="JM128" s="4">
        <f t="shared" si="429"/>
        <v>410</v>
      </c>
      <c r="JN128" s="4">
        <f t="shared" si="429"/>
        <v>410</v>
      </c>
      <c r="JO128" s="4">
        <f t="shared" si="429"/>
        <v>410</v>
      </c>
      <c r="JP128" s="4">
        <f t="shared" si="429"/>
        <v>410</v>
      </c>
      <c r="JQ128" s="4">
        <f t="shared" ref="JQ128:MB128" si="430">+$I$128-JQ$71</f>
        <v>410</v>
      </c>
      <c r="JR128" s="4">
        <f t="shared" si="430"/>
        <v>410</v>
      </c>
      <c r="JS128" s="4">
        <f t="shared" si="430"/>
        <v>410</v>
      </c>
      <c r="JT128" s="4">
        <f t="shared" si="430"/>
        <v>410</v>
      </c>
      <c r="JU128" s="4">
        <f t="shared" si="430"/>
        <v>410</v>
      </c>
      <c r="JV128" s="4">
        <f t="shared" si="430"/>
        <v>410</v>
      </c>
      <c r="JW128" s="4">
        <f t="shared" si="430"/>
        <v>410</v>
      </c>
      <c r="JX128" s="4">
        <f t="shared" si="430"/>
        <v>410</v>
      </c>
      <c r="JY128" s="4">
        <f t="shared" si="430"/>
        <v>410</v>
      </c>
      <c r="JZ128" s="4">
        <f t="shared" si="430"/>
        <v>410</v>
      </c>
      <c r="KA128" s="4">
        <f t="shared" si="430"/>
        <v>410</v>
      </c>
      <c r="KB128" s="4">
        <f t="shared" si="430"/>
        <v>410</v>
      </c>
      <c r="KC128" s="4">
        <f t="shared" si="430"/>
        <v>410</v>
      </c>
      <c r="KD128" s="4">
        <f t="shared" si="430"/>
        <v>410</v>
      </c>
      <c r="KE128" s="4">
        <f t="shared" si="430"/>
        <v>410</v>
      </c>
      <c r="KF128" s="4">
        <f t="shared" si="430"/>
        <v>410</v>
      </c>
      <c r="KG128" s="4">
        <f t="shared" si="430"/>
        <v>410</v>
      </c>
      <c r="KH128" s="4">
        <f t="shared" si="430"/>
        <v>410</v>
      </c>
      <c r="KI128" s="4">
        <f t="shared" si="430"/>
        <v>410</v>
      </c>
      <c r="KJ128" s="4">
        <f t="shared" si="430"/>
        <v>410</v>
      </c>
      <c r="KK128" s="4">
        <f t="shared" si="430"/>
        <v>410</v>
      </c>
      <c r="KL128" s="4">
        <f t="shared" si="430"/>
        <v>410</v>
      </c>
      <c r="KM128" s="4">
        <f t="shared" si="430"/>
        <v>410</v>
      </c>
      <c r="KN128" s="4">
        <f t="shared" si="430"/>
        <v>410</v>
      </c>
      <c r="KO128" s="4">
        <f t="shared" si="430"/>
        <v>410</v>
      </c>
      <c r="KP128" s="4">
        <f t="shared" si="430"/>
        <v>410</v>
      </c>
      <c r="KQ128" s="4">
        <f t="shared" si="430"/>
        <v>410</v>
      </c>
      <c r="KR128" s="4">
        <f t="shared" si="430"/>
        <v>410</v>
      </c>
      <c r="KS128" s="4">
        <f t="shared" si="430"/>
        <v>410</v>
      </c>
      <c r="KT128" s="4">
        <f t="shared" si="430"/>
        <v>410</v>
      </c>
      <c r="KU128" s="4">
        <f t="shared" si="430"/>
        <v>410</v>
      </c>
      <c r="KV128" s="4">
        <f t="shared" si="430"/>
        <v>410</v>
      </c>
      <c r="KW128" s="4">
        <f t="shared" si="430"/>
        <v>410</v>
      </c>
      <c r="KX128" s="4">
        <f t="shared" si="430"/>
        <v>410</v>
      </c>
      <c r="KY128" s="4">
        <f t="shared" si="430"/>
        <v>410</v>
      </c>
      <c r="KZ128" s="4">
        <f t="shared" si="430"/>
        <v>410</v>
      </c>
      <c r="LA128" s="4">
        <f t="shared" si="430"/>
        <v>410</v>
      </c>
      <c r="LB128" s="4">
        <f t="shared" si="430"/>
        <v>410</v>
      </c>
      <c r="LC128" s="4">
        <f t="shared" si="430"/>
        <v>410</v>
      </c>
      <c r="LD128" s="4">
        <f t="shared" si="430"/>
        <v>410</v>
      </c>
      <c r="LE128" s="4">
        <f t="shared" si="430"/>
        <v>410</v>
      </c>
      <c r="LF128" s="4">
        <f t="shared" si="430"/>
        <v>410</v>
      </c>
      <c r="LG128" s="4">
        <f t="shared" si="430"/>
        <v>410</v>
      </c>
      <c r="LH128" s="4">
        <f t="shared" si="430"/>
        <v>410</v>
      </c>
      <c r="LI128" s="4">
        <f t="shared" si="430"/>
        <v>410</v>
      </c>
      <c r="LJ128" s="4">
        <f t="shared" si="430"/>
        <v>410</v>
      </c>
      <c r="LK128" s="4">
        <f t="shared" si="430"/>
        <v>410</v>
      </c>
      <c r="LL128" s="4">
        <f t="shared" si="430"/>
        <v>410</v>
      </c>
      <c r="LM128" s="4">
        <f t="shared" si="430"/>
        <v>410</v>
      </c>
      <c r="LN128" s="4">
        <f t="shared" si="430"/>
        <v>410</v>
      </c>
      <c r="LO128" s="4">
        <f t="shared" si="430"/>
        <v>410</v>
      </c>
      <c r="LP128" s="4">
        <f t="shared" si="430"/>
        <v>410</v>
      </c>
      <c r="LQ128" s="4">
        <f t="shared" si="430"/>
        <v>410</v>
      </c>
      <c r="LR128" s="4">
        <f t="shared" si="430"/>
        <v>410</v>
      </c>
      <c r="LS128" s="4">
        <f t="shared" si="430"/>
        <v>410</v>
      </c>
      <c r="LT128" s="4">
        <f t="shared" si="430"/>
        <v>410</v>
      </c>
      <c r="LU128" s="4">
        <f t="shared" si="430"/>
        <v>410</v>
      </c>
      <c r="LV128" s="4">
        <f t="shared" si="430"/>
        <v>410</v>
      </c>
      <c r="LW128" s="4">
        <f t="shared" si="430"/>
        <v>410</v>
      </c>
      <c r="LX128" s="4">
        <f t="shared" si="430"/>
        <v>410</v>
      </c>
      <c r="LY128" s="4">
        <f t="shared" si="430"/>
        <v>410</v>
      </c>
      <c r="LZ128" s="4">
        <f t="shared" si="430"/>
        <v>410</v>
      </c>
      <c r="MA128" s="4">
        <f t="shared" si="430"/>
        <v>410</v>
      </c>
      <c r="MB128" s="4">
        <f t="shared" si="430"/>
        <v>410</v>
      </c>
      <c r="MC128" s="4">
        <f t="shared" ref="MC128:NS128" si="431">+$I$128-MC$71</f>
        <v>410</v>
      </c>
      <c r="MD128" s="4">
        <f t="shared" si="431"/>
        <v>410</v>
      </c>
      <c r="ME128" s="4">
        <f t="shared" si="431"/>
        <v>410</v>
      </c>
      <c r="MF128" s="4">
        <f t="shared" si="431"/>
        <v>410</v>
      </c>
      <c r="MG128" s="4">
        <f t="shared" si="431"/>
        <v>410</v>
      </c>
      <c r="MH128" s="4">
        <f t="shared" si="431"/>
        <v>410</v>
      </c>
      <c r="MI128" s="4">
        <f t="shared" si="431"/>
        <v>410</v>
      </c>
      <c r="MJ128" s="4">
        <f t="shared" si="431"/>
        <v>410</v>
      </c>
      <c r="MK128" s="4">
        <f t="shared" si="431"/>
        <v>410</v>
      </c>
      <c r="ML128" s="4">
        <f t="shared" si="431"/>
        <v>410</v>
      </c>
      <c r="MM128" s="4">
        <f t="shared" si="431"/>
        <v>410</v>
      </c>
      <c r="MN128" s="4">
        <f t="shared" si="431"/>
        <v>410</v>
      </c>
      <c r="MO128" s="4">
        <f t="shared" si="431"/>
        <v>410</v>
      </c>
      <c r="MP128" s="4">
        <f t="shared" si="431"/>
        <v>410</v>
      </c>
      <c r="MQ128" s="4">
        <f t="shared" si="431"/>
        <v>410</v>
      </c>
      <c r="MR128" s="4">
        <f t="shared" si="431"/>
        <v>410</v>
      </c>
      <c r="MS128" s="4">
        <f t="shared" si="431"/>
        <v>410</v>
      </c>
      <c r="MT128" s="4">
        <f t="shared" si="431"/>
        <v>410</v>
      </c>
      <c r="MU128" s="4">
        <f t="shared" si="431"/>
        <v>410</v>
      </c>
      <c r="MV128" s="4">
        <f t="shared" si="431"/>
        <v>410</v>
      </c>
      <c r="MW128" s="4">
        <f t="shared" si="431"/>
        <v>410</v>
      </c>
      <c r="MX128" s="4">
        <f t="shared" si="431"/>
        <v>410</v>
      </c>
      <c r="MY128" s="4">
        <f t="shared" si="431"/>
        <v>410</v>
      </c>
      <c r="MZ128" s="4">
        <f t="shared" si="431"/>
        <v>410</v>
      </c>
      <c r="NA128" s="4">
        <f t="shared" si="431"/>
        <v>410</v>
      </c>
      <c r="NB128" s="4">
        <f t="shared" si="431"/>
        <v>410</v>
      </c>
      <c r="NC128" s="4">
        <f t="shared" si="431"/>
        <v>410</v>
      </c>
      <c r="ND128" s="4">
        <f t="shared" si="431"/>
        <v>410</v>
      </c>
      <c r="NE128" s="4">
        <f t="shared" si="431"/>
        <v>410</v>
      </c>
      <c r="NF128" s="4">
        <f t="shared" si="431"/>
        <v>410</v>
      </c>
      <c r="NG128" s="4">
        <f t="shared" si="431"/>
        <v>410</v>
      </c>
      <c r="NH128" s="4">
        <f t="shared" si="431"/>
        <v>410</v>
      </c>
      <c r="NI128" s="4">
        <f t="shared" si="431"/>
        <v>410</v>
      </c>
      <c r="NJ128" s="4">
        <f t="shared" si="431"/>
        <v>410</v>
      </c>
      <c r="NK128" s="4">
        <f t="shared" si="431"/>
        <v>410</v>
      </c>
      <c r="NL128" s="4">
        <f t="shared" si="431"/>
        <v>410</v>
      </c>
      <c r="NM128" s="4">
        <f t="shared" si="431"/>
        <v>410</v>
      </c>
      <c r="NN128" s="4">
        <f t="shared" si="431"/>
        <v>410</v>
      </c>
      <c r="NO128" s="4">
        <f t="shared" si="431"/>
        <v>410</v>
      </c>
      <c r="NP128" s="4">
        <f t="shared" si="431"/>
        <v>410</v>
      </c>
      <c r="NQ128" s="4">
        <f t="shared" si="431"/>
        <v>410</v>
      </c>
      <c r="NR128" s="4">
        <f t="shared" si="431"/>
        <v>410</v>
      </c>
      <c r="NS128" s="4">
        <f t="shared" si="431"/>
        <v>410</v>
      </c>
      <c r="NT128" s="15">
        <f>+$I$128-NT$71</f>
        <v>410</v>
      </c>
    </row>
    <row r="129" spans="1:384" x14ac:dyDescent="0.6">
      <c r="A129" s="141" t="s">
        <v>71</v>
      </c>
      <c r="B129" s="339"/>
      <c r="C129" s="271"/>
      <c r="D129" s="279" t="s">
        <v>16</v>
      </c>
      <c r="E129" s="53">
        <v>52</v>
      </c>
      <c r="F129" s="276"/>
      <c r="G129" s="271"/>
      <c r="H129" s="280">
        <v>717.5</v>
      </c>
      <c r="I129" s="6">
        <v>1532</v>
      </c>
      <c r="J129" s="13">
        <v>0</v>
      </c>
      <c r="K129" s="3">
        <v>0</v>
      </c>
      <c r="L129" s="3">
        <v>364</v>
      </c>
      <c r="M129" s="5">
        <v>0</v>
      </c>
      <c r="N129" s="5">
        <v>60</v>
      </c>
      <c r="O129" s="4">
        <v>0</v>
      </c>
      <c r="P129" s="3">
        <v>1092</v>
      </c>
      <c r="Q129" s="11">
        <v>0</v>
      </c>
      <c r="R129" s="7"/>
      <c r="S129" s="245">
        <f t="shared" ref="S129:CD129" si="432">+$I$129-S$72</f>
        <v>1532</v>
      </c>
      <c r="T129" s="4">
        <f t="shared" si="432"/>
        <v>1532</v>
      </c>
      <c r="U129" s="4">
        <f t="shared" si="432"/>
        <v>1532</v>
      </c>
      <c r="V129" s="4">
        <f t="shared" si="432"/>
        <v>1532</v>
      </c>
      <c r="W129" s="4">
        <f t="shared" si="432"/>
        <v>1532</v>
      </c>
      <c r="X129" s="4">
        <f t="shared" si="432"/>
        <v>1532</v>
      </c>
      <c r="Y129" s="4">
        <f t="shared" si="432"/>
        <v>1532</v>
      </c>
      <c r="Z129" s="4">
        <f t="shared" si="432"/>
        <v>1532</v>
      </c>
      <c r="AA129" s="4">
        <f t="shared" si="432"/>
        <v>1532</v>
      </c>
      <c r="AB129" s="4">
        <f>+$I$129-AB$72</f>
        <v>1532</v>
      </c>
      <c r="AC129" s="4">
        <f t="shared" si="432"/>
        <v>1532</v>
      </c>
      <c r="AD129" s="4">
        <f t="shared" si="432"/>
        <v>1532</v>
      </c>
      <c r="AE129" s="4">
        <f t="shared" si="432"/>
        <v>1532</v>
      </c>
      <c r="AF129" s="4">
        <f t="shared" si="432"/>
        <v>1532</v>
      </c>
      <c r="AG129" s="4">
        <f t="shared" si="432"/>
        <v>1532</v>
      </c>
      <c r="AH129" s="4">
        <f t="shared" si="432"/>
        <v>1532</v>
      </c>
      <c r="AI129" s="4">
        <f t="shared" si="432"/>
        <v>1532</v>
      </c>
      <c r="AJ129" s="4">
        <f t="shared" si="432"/>
        <v>1532</v>
      </c>
      <c r="AK129" s="4">
        <f t="shared" si="432"/>
        <v>1532</v>
      </c>
      <c r="AL129" s="4">
        <f t="shared" si="432"/>
        <v>1532</v>
      </c>
      <c r="AM129" s="4">
        <f t="shared" si="432"/>
        <v>1532</v>
      </c>
      <c r="AN129" s="4">
        <f t="shared" si="432"/>
        <v>1532</v>
      </c>
      <c r="AO129" s="4">
        <f t="shared" si="432"/>
        <v>1532</v>
      </c>
      <c r="AP129" s="4">
        <f t="shared" si="432"/>
        <v>1532</v>
      </c>
      <c r="AQ129" s="4">
        <f t="shared" si="432"/>
        <v>1532</v>
      </c>
      <c r="AR129" s="4">
        <f t="shared" si="432"/>
        <v>1532</v>
      </c>
      <c r="AS129" s="4">
        <f t="shared" si="432"/>
        <v>1532</v>
      </c>
      <c r="AT129" s="4">
        <f t="shared" si="432"/>
        <v>1532</v>
      </c>
      <c r="AU129" s="4">
        <f t="shared" si="432"/>
        <v>1532</v>
      </c>
      <c r="AV129" s="4">
        <f t="shared" si="432"/>
        <v>1532</v>
      </c>
      <c r="AW129" s="4">
        <f t="shared" si="432"/>
        <v>1532</v>
      </c>
      <c r="AX129" s="4">
        <f t="shared" si="432"/>
        <v>1532</v>
      </c>
      <c r="AY129" s="4">
        <f t="shared" si="432"/>
        <v>1532</v>
      </c>
      <c r="AZ129" s="4">
        <f t="shared" si="432"/>
        <v>1532</v>
      </c>
      <c r="BA129" s="4">
        <f t="shared" si="432"/>
        <v>1532</v>
      </c>
      <c r="BB129" s="4">
        <f t="shared" si="432"/>
        <v>1532</v>
      </c>
      <c r="BC129" s="4">
        <f t="shared" si="432"/>
        <v>1532</v>
      </c>
      <c r="BD129" s="4">
        <f t="shared" si="432"/>
        <v>1532</v>
      </c>
      <c r="BE129" s="4">
        <f t="shared" si="432"/>
        <v>1532</v>
      </c>
      <c r="BF129" s="4">
        <f t="shared" si="432"/>
        <v>1532</v>
      </c>
      <c r="BG129" s="4">
        <f t="shared" si="432"/>
        <v>1532</v>
      </c>
      <c r="BH129" s="4">
        <f t="shared" si="432"/>
        <v>1532</v>
      </c>
      <c r="BI129" s="4">
        <f t="shared" si="432"/>
        <v>1532</v>
      </c>
      <c r="BJ129" s="4">
        <f t="shared" si="432"/>
        <v>1532</v>
      </c>
      <c r="BK129" s="4">
        <f t="shared" si="432"/>
        <v>1532</v>
      </c>
      <c r="BL129" s="4">
        <f t="shared" si="432"/>
        <v>1532</v>
      </c>
      <c r="BM129" s="4">
        <f t="shared" si="432"/>
        <v>1532</v>
      </c>
      <c r="BN129" s="4">
        <f t="shared" si="432"/>
        <v>1532</v>
      </c>
      <c r="BO129" s="4">
        <f t="shared" si="432"/>
        <v>1532</v>
      </c>
      <c r="BP129" s="4">
        <f t="shared" si="432"/>
        <v>1532</v>
      </c>
      <c r="BQ129" s="4">
        <f t="shared" si="432"/>
        <v>1532</v>
      </c>
      <c r="BR129" s="4">
        <f t="shared" si="432"/>
        <v>1532</v>
      </c>
      <c r="BS129" s="4">
        <f t="shared" si="432"/>
        <v>1532</v>
      </c>
      <c r="BT129" s="4">
        <f t="shared" si="432"/>
        <v>1532</v>
      </c>
      <c r="BU129" s="4">
        <f t="shared" si="432"/>
        <v>1532</v>
      </c>
      <c r="BV129" s="4">
        <f t="shared" si="432"/>
        <v>1532</v>
      </c>
      <c r="BW129" s="4">
        <f t="shared" si="432"/>
        <v>1532</v>
      </c>
      <c r="BX129" s="4">
        <f t="shared" si="432"/>
        <v>1532</v>
      </c>
      <c r="BY129" s="4">
        <f t="shared" si="432"/>
        <v>1532</v>
      </c>
      <c r="BZ129" s="4">
        <f t="shared" si="432"/>
        <v>1532</v>
      </c>
      <c r="CA129" s="4">
        <f t="shared" si="432"/>
        <v>1532</v>
      </c>
      <c r="CB129" s="4">
        <f t="shared" si="432"/>
        <v>1532</v>
      </c>
      <c r="CC129" s="4">
        <f t="shared" si="432"/>
        <v>1532</v>
      </c>
      <c r="CD129" s="4">
        <f t="shared" si="432"/>
        <v>1532</v>
      </c>
      <c r="CE129" s="4">
        <f t="shared" ref="CE129:EP129" si="433">+$I$129-CE$72</f>
        <v>1532</v>
      </c>
      <c r="CF129" s="4">
        <f t="shared" si="433"/>
        <v>1532</v>
      </c>
      <c r="CG129" s="4">
        <f t="shared" si="433"/>
        <v>1532</v>
      </c>
      <c r="CH129" s="4">
        <f t="shared" si="433"/>
        <v>1532</v>
      </c>
      <c r="CI129" s="4">
        <f t="shared" si="433"/>
        <v>1532</v>
      </c>
      <c r="CJ129" s="4">
        <f t="shared" si="433"/>
        <v>1532</v>
      </c>
      <c r="CK129" s="4">
        <f t="shared" si="433"/>
        <v>1532</v>
      </c>
      <c r="CL129" s="4">
        <f t="shared" si="433"/>
        <v>1532</v>
      </c>
      <c r="CM129" s="4">
        <f t="shared" si="433"/>
        <v>1532</v>
      </c>
      <c r="CN129" s="4">
        <f t="shared" si="433"/>
        <v>1532</v>
      </c>
      <c r="CO129" s="4">
        <f t="shared" si="433"/>
        <v>1532</v>
      </c>
      <c r="CP129" s="4">
        <f t="shared" si="433"/>
        <v>1532</v>
      </c>
      <c r="CQ129" s="4">
        <f t="shared" si="433"/>
        <v>1532</v>
      </c>
      <c r="CR129" s="4">
        <f t="shared" si="433"/>
        <v>1532</v>
      </c>
      <c r="CS129" s="4">
        <f t="shared" si="433"/>
        <v>1532</v>
      </c>
      <c r="CT129" s="4">
        <f t="shared" si="433"/>
        <v>1532</v>
      </c>
      <c r="CU129" s="4">
        <f t="shared" si="433"/>
        <v>1532</v>
      </c>
      <c r="CV129" s="4">
        <f t="shared" si="433"/>
        <v>227</v>
      </c>
      <c r="CW129" s="4">
        <f t="shared" si="433"/>
        <v>210</v>
      </c>
      <c r="CX129" s="4">
        <f t="shared" si="433"/>
        <v>211</v>
      </c>
      <c r="CY129" s="4">
        <f t="shared" si="433"/>
        <v>211</v>
      </c>
      <c r="CZ129" s="4">
        <f t="shared" si="433"/>
        <v>212</v>
      </c>
      <c r="DA129" s="4">
        <f t="shared" si="433"/>
        <v>214</v>
      </c>
      <c r="DB129" s="4">
        <f t="shared" si="433"/>
        <v>211</v>
      </c>
      <c r="DC129" s="4">
        <f t="shared" si="433"/>
        <v>205</v>
      </c>
      <c r="DD129" s="4">
        <f t="shared" si="433"/>
        <v>195</v>
      </c>
      <c r="DE129" s="4">
        <f t="shared" si="433"/>
        <v>197</v>
      </c>
      <c r="DF129" s="4">
        <f t="shared" si="433"/>
        <v>197</v>
      </c>
      <c r="DG129" s="4">
        <f t="shared" si="433"/>
        <v>199</v>
      </c>
      <c r="DH129" s="4">
        <f t="shared" si="433"/>
        <v>200</v>
      </c>
      <c r="DI129" s="4">
        <f t="shared" si="433"/>
        <v>200</v>
      </c>
      <c r="DJ129" s="4">
        <f t="shared" si="433"/>
        <v>198</v>
      </c>
      <c r="DK129" s="4">
        <f t="shared" si="433"/>
        <v>216</v>
      </c>
      <c r="DL129" s="4">
        <f t="shared" si="433"/>
        <v>220</v>
      </c>
      <c r="DM129" s="4">
        <f t="shared" si="433"/>
        <v>220</v>
      </c>
      <c r="DN129" s="4">
        <f t="shared" si="433"/>
        <v>219</v>
      </c>
      <c r="DO129" s="4">
        <f t="shared" si="433"/>
        <v>219</v>
      </c>
      <c r="DP129" s="4">
        <f t="shared" si="433"/>
        <v>221</v>
      </c>
      <c r="DQ129" s="4">
        <f t="shared" si="433"/>
        <v>221</v>
      </c>
      <c r="DR129" s="4">
        <f t="shared" si="433"/>
        <v>219</v>
      </c>
      <c r="DS129" s="4">
        <f t="shared" si="433"/>
        <v>213</v>
      </c>
      <c r="DT129" s="4">
        <f t="shared" si="433"/>
        <v>213</v>
      </c>
      <c r="DU129" s="4">
        <f t="shared" si="433"/>
        <v>214</v>
      </c>
      <c r="DV129" s="4">
        <f t="shared" si="433"/>
        <v>216</v>
      </c>
      <c r="DW129" s="4">
        <f t="shared" si="433"/>
        <v>214</v>
      </c>
      <c r="DX129" s="4">
        <f t="shared" si="433"/>
        <v>207</v>
      </c>
      <c r="DY129" s="4">
        <f t="shared" si="433"/>
        <v>206</v>
      </c>
      <c r="DZ129" s="4">
        <f t="shared" si="433"/>
        <v>216</v>
      </c>
      <c r="EA129" s="4">
        <f t="shared" si="433"/>
        <v>216</v>
      </c>
      <c r="EB129" s="4">
        <f t="shared" si="433"/>
        <v>216</v>
      </c>
      <c r="EC129" s="4">
        <f t="shared" si="433"/>
        <v>206</v>
      </c>
      <c r="ED129" s="4">
        <f t="shared" si="433"/>
        <v>211</v>
      </c>
      <c r="EE129" s="4">
        <f t="shared" si="433"/>
        <v>205</v>
      </c>
      <c r="EF129" s="4">
        <f t="shared" si="433"/>
        <v>205</v>
      </c>
      <c r="EG129" s="4">
        <f t="shared" si="433"/>
        <v>214</v>
      </c>
      <c r="EH129" s="4">
        <f t="shared" si="433"/>
        <v>214</v>
      </c>
      <c r="EI129" s="4">
        <f t="shared" si="433"/>
        <v>215</v>
      </c>
      <c r="EJ129" s="4">
        <f t="shared" si="433"/>
        <v>214</v>
      </c>
      <c r="EK129" s="4">
        <f t="shared" si="433"/>
        <v>233</v>
      </c>
      <c r="EL129" s="4">
        <f t="shared" si="433"/>
        <v>236</v>
      </c>
      <c r="EM129" s="4">
        <f t="shared" si="433"/>
        <v>241</v>
      </c>
      <c r="EN129" s="4">
        <f t="shared" si="433"/>
        <v>239</v>
      </c>
      <c r="EO129" s="4">
        <f t="shared" si="433"/>
        <v>239</v>
      </c>
      <c r="EP129" s="4">
        <f t="shared" si="433"/>
        <v>251</v>
      </c>
      <c r="EQ129" s="4">
        <f t="shared" ref="EQ129:HB129" si="434">+$I$129-EQ$72</f>
        <v>279</v>
      </c>
      <c r="ER129" s="4">
        <f t="shared" si="434"/>
        <v>285</v>
      </c>
      <c r="ES129" s="4">
        <f t="shared" si="434"/>
        <v>290</v>
      </c>
      <c r="ET129" s="4">
        <f t="shared" si="434"/>
        <v>292</v>
      </c>
      <c r="EU129" s="4">
        <f t="shared" si="434"/>
        <v>300</v>
      </c>
      <c r="EV129" s="4">
        <f t="shared" si="434"/>
        <v>300</v>
      </c>
      <c r="EW129" s="4">
        <f t="shared" si="434"/>
        <v>317</v>
      </c>
      <c r="EX129" s="4">
        <f t="shared" si="434"/>
        <v>316</v>
      </c>
      <c r="EY129" s="4">
        <f t="shared" si="434"/>
        <v>320</v>
      </c>
      <c r="EZ129" s="4">
        <f t="shared" si="434"/>
        <v>322</v>
      </c>
      <c r="FA129" s="4">
        <f t="shared" si="434"/>
        <v>327</v>
      </c>
      <c r="FB129" s="4">
        <f t="shared" si="434"/>
        <v>352</v>
      </c>
      <c r="FC129" s="4">
        <f t="shared" si="434"/>
        <v>389</v>
      </c>
      <c r="FD129" s="4">
        <f t="shared" si="434"/>
        <v>398</v>
      </c>
      <c r="FE129" s="4">
        <f t="shared" si="434"/>
        <v>402</v>
      </c>
      <c r="FF129" s="4">
        <f t="shared" si="434"/>
        <v>404</v>
      </c>
      <c r="FG129" s="4">
        <f t="shared" si="434"/>
        <v>412</v>
      </c>
      <c r="FH129" s="4">
        <f t="shared" si="434"/>
        <v>429</v>
      </c>
      <c r="FI129" s="4">
        <f t="shared" si="434"/>
        <v>432</v>
      </c>
      <c r="FJ129" s="4">
        <f t="shared" si="434"/>
        <v>432</v>
      </c>
      <c r="FK129" s="4">
        <f t="shared" si="434"/>
        <v>436</v>
      </c>
      <c r="FL129" s="4">
        <f t="shared" si="434"/>
        <v>433</v>
      </c>
      <c r="FM129" s="4">
        <f t="shared" si="434"/>
        <v>422</v>
      </c>
      <c r="FN129" s="4">
        <f t="shared" si="434"/>
        <v>500</v>
      </c>
      <c r="FO129" s="4">
        <f t="shared" si="434"/>
        <v>502</v>
      </c>
      <c r="FP129" s="4">
        <f t="shared" si="434"/>
        <v>511</v>
      </c>
      <c r="FQ129" s="4">
        <f t="shared" si="434"/>
        <v>511</v>
      </c>
      <c r="FR129" s="4">
        <f t="shared" si="434"/>
        <v>528</v>
      </c>
      <c r="FS129" s="4">
        <f t="shared" si="434"/>
        <v>526</v>
      </c>
      <c r="FT129" s="4">
        <f t="shared" si="434"/>
        <v>523</v>
      </c>
      <c r="FU129" s="4">
        <f t="shared" si="434"/>
        <v>515</v>
      </c>
      <c r="FV129" s="4">
        <f t="shared" si="434"/>
        <v>487</v>
      </c>
      <c r="FW129" s="4">
        <f t="shared" si="434"/>
        <v>512</v>
      </c>
      <c r="FX129" s="4">
        <f t="shared" si="434"/>
        <v>512</v>
      </c>
      <c r="FY129" s="4">
        <f t="shared" si="434"/>
        <v>531</v>
      </c>
      <c r="FZ129" s="4">
        <f t="shared" si="434"/>
        <v>525</v>
      </c>
      <c r="GA129" s="4">
        <f t="shared" si="434"/>
        <v>523</v>
      </c>
      <c r="GB129" s="4">
        <f t="shared" si="434"/>
        <v>663</v>
      </c>
      <c r="GC129" s="4">
        <f t="shared" si="434"/>
        <v>667</v>
      </c>
      <c r="GD129" s="4">
        <f t="shared" si="434"/>
        <v>683</v>
      </c>
      <c r="GE129" s="4">
        <f t="shared" si="434"/>
        <v>683</v>
      </c>
      <c r="GF129" s="4">
        <f t="shared" si="434"/>
        <v>675</v>
      </c>
      <c r="GG129" s="4">
        <f t="shared" si="434"/>
        <v>655</v>
      </c>
      <c r="GH129" s="4">
        <f t="shared" si="434"/>
        <v>654</v>
      </c>
      <c r="GI129" s="4">
        <f t="shared" si="434"/>
        <v>654</v>
      </c>
      <c r="GJ129" s="4">
        <f t="shared" si="434"/>
        <v>656</v>
      </c>
      <c r="GK129" s="4">
        <f t="shared" si="434"/>
        <v>652</v>
      </c>
      <c r="GL129" s="4">
        <f t="shared" si="434"/>
        <v>652</v>
      </c>
      <c r="GM129" s="4">
        <f t="shared" si="434"/>
        <v>645</v>
      </c>
      <c r="GN129" s="4">
        <f t="shared" si="434"/>
        <v>618</v>
      </c>
      <c r="GO129" s="4">
        <f t="shared" si="434"/>
        <v>615</v>
      </c>
      <c r="GP129" s="4">
        <f t="shared" si="434"/>
        <v>625</v>
      </c>
      <c r="GQ129" s="4">
        <f t="shared" si="434"/>
        <v>655</v>
      </c>
      <c r="GR129" s="4">
        <f t="shared" si="434"/>
        <v>655</v>
      </c>
      <c r="GS129" s="4">
        <f t="shared" si="434"/>
        <v>655</v>
      </c>
      <c r="GT129" s="4">
        <f t="shared" si="434"/>
        <v>648</v>
      </c>
      <c r="GU129" s="4">
        <f t="shared" si="434"/>
        <v>649</v>
      </c>
      <c r="GV129" s="4">
        <f t="shared" si="434"/>
        <v>619</v>
      </c>
      <c r="GW129" s="4">
        <f t="shared" si="434"/>
        <v>881</v>
      </c>
      <c r="GX129" s="4">
        <f t="shared" si="434"/>
        <v>881</v>
      </c>
      <c r="GY129" s="4">
        <f t="shared" si="434"/>
        <v>857</v>
      </c>
      <c r="GZ129" s="4">
        <f t="shared" si="434"/>
        <v>857</v>
      </c>
      <c r="HA129" s="4">
        <f t="shared" si="434"/>
        <v>857</v>
      </c>
      <c r="HB129" s="4">
        <f t="shared" si="434"/>
        <v>855</v>
      </c>
      <c r="HC129" s="4">
        <f t="shared" ref="HC129:JN129" si="435">+$I$129-HC$72</f>
        <v>824</v>
      </c>
      <c r="HD129" s="4">
        <f t="shared" si="435"/>
        <v>806</v>
      </c>
      <c r="HE129" s="4">
        <f t="shared" si="435"/>
        <v>788</v>
      </c>
      <c r="HF129" s="4">
        <f t="shared" si="435"/>
        <v>785</v>
      </c>
      <c r="HG129" s="4">
        <f t="shared" si="435"/>
        <v>785</v>
      </c>
      <c r="HH129" s="4">
        <f t="shared" si="435"/>
        <v>785</v>
      </c>
      <c r="HI129" s="4">
        <f t="shared" si="435"/>
        <v>692</v>
      </c>
      <c r="HJ129" s="4">
        <f t="shared" si="435"/>
        <v>669</v>
      </c>
      <c r="HK129" s="4">
        <f t="shared" si="435"/>
        <v>649</v>
      </c>
      <c r="HL129" s="4">
        <f t="shared" si="435"/>
        <v>644</v>
      </c>
      <c r="HM129" s="4">
        <f t="shared" si="435"/>
        <v>636</v>
      </c>
      <c r="HN129" s="4">
        <f t="shared" si="435"/>
        <v>636</v>
      </c>
      <c r="HO129" s="4">
        <f t="shared" si="435"/>
        <v>630</v>
      </c>
      <c r="HP129" s="4">
        <f t="shared" si="435"/>
        <v>624</v>
      </c>
      <c r="HQ129" s="4">
        <f t="shared" si="435"/>
        <v>620</v>
      </c>
      <c r="HR129" s="4">
        <f t="shared" si="435"/>
        <v>621</v>
      </c>
      <c r="HS129" s="4">
        <f t="shared" si="435"/>
        <v>607</v>
      </c>
      <c r="HT129" s="4">
        <f t="shared" si="435"/>
        <v>585</v>
      </c>
      <c r="HU129" s="4">
        <f t="shared" si="435"/>
        <v>585</v>
      </c>
      <c r="HV129" s="4">
        <f t="shared" si="435"/>
        <v>585</v>
      </c>
      <c r="HW129" s="4">
        <f t="shared" si="435"/>
        <v>584</v>
      </c>
      <c r="HX129" s="4">
        <f t="shared" si="435"/>
        <v>581</v>
      </c>
      <c r="HY129" s="4">
        <f t="shared" si="435"/>
        <v>533</v>
      </c>
      <c r="HZ129" s="4">
        <f t="shared" si="435"/>
        <v>522</v>
      </c>
      <c r="IA129" s="4">
        <f t="shared" si="435"/>
        <v>598</v>
      </c>
      <c r="IB129" s="4">
        <f t="shared" si="435"/>
        <v>598</v>
      </c>
      <c r="IC129" s="4">
        <f t="shared" si="435"/>
        <v>596</v>
      </c>
      <c r="ID129" s="4">
        <f t="shared" si="435"/>
        <v>588</v>
      </c>
      <c r="IE129" s="4">
        <f t="shared" si="435"/>
        <v>554</v>
      </c>
      <c r="IF129" s="4">
        <f t="shared" si="435"/>
        <v>549</v>
      </c>
      <c r="IG129" s="4">
        <f t="shared" si="435"/>
        <v>535</v>
      </c>
      <c r="IH129" s="4">
        <f t="shared" si="435"/>
        <v>538</v>
      </c>
      <c r="II129" s="4">
        <f t="shared" si="435"/>
        <v>538</v>
      </c>
      <c r="IJ129" s="4">
        <f t="shared" si="435"/>
        <v>537</v>
      </c>
      <c r="IK129" s="4">
        <f t="shared" si="435"/>
        <v>503</v>
      </c>
      <c r="IL129" s="4">
        <f t="shared" si="435"/>
        <v>1532</v>
      </c>
      <c r="IM129" s="4">
        <f t="shared" si="435"/>
        <v>1532</v>
      </c>
      <c r="IN129" s="4">
        <f t="shared" si="435"/>
        <v>1532</v>
      </c>
      <c r="IO129" s="4">
        <f t="shared" si="435"/>
        <v>1532</v>
      </c>
      <c r="IP129" s="4">
        <f t="shared" si="435"/>
        <v>1532</v>
      </c>
      <c r="IQ129" s="4">
        <f t="shared" si="435"/>
        <v>1532</v>
      </c>
      <c r="IR129" s="4">
        <f t="shared" si="435"/>
        <v>1532</v>
      </c>
      <c r="IS129" s="4">
        <f t="shared" si="435"/>
        <v>1532</v>
      </c>
      <c r="IT129" s="4">
        <f t="shared" si="435"/>
        <v>1532</v>
      </c>
      <c r="IU129" s="4">
        <f t="shared" si="435"/>
        <v>1532</v>
      </c>
      <c r="IV129" s="4">
        <f t="shared" si="435"/>
        <v>1532</v>
      </c>
      <c r="IW129" s="4">
        <f t="shared" si="435"/>
        <v>1532</v>
      </c>
      <c r="IX129" s="4">
        <f t="shared" si="435"/>
        <v>1532</v>
      </c>
      <c r="IY129" s="4">
        <f t="shared" si="435"/>
        <v>1532</v>
      </c>
      <c r="IZ129" s="4">
        <f t="shared" si="435"/>
        <v>1532</v>
      </c>
      <c r="JA129" s="4">
        <f t="shared" si="435"/>
        <v>1532</v>
      </c>
      <c r="JB129" s="4">
        <f t="shared" si="435"/>
        <v>1532</v>
      </c>
      <c r="JC129" s="4">
        <f t="shared" si="435"/>
        <v>1532</v>
      </c>
      <c r="JD129" s="4">
        <f t="shared" si="435"/>
        <v>1532</v>
      </c>
      <c r="JE129" s="4">
        <f t="shared" si="435"/>
        <v>1532</v>
      </c>
      <c r="JF129" s="4">
        <f t="shared" si="435"/>
        <v>1532</v>
      </c>
      <c r="JG129" s="4">
        <f t="shared" si="435"/>
        <v>1532</v>
      </c>
      <c r="JH129" s="4">
        <f t="shared" si="435"/>
        <v>1532</v>
      </c>
      <c r="JI129" s="4">
        <f t="shared" si="435"/>
        <v>1532</v>
      </c>
      <c r="JJ129" s="4">
        <f t="shared" si="435"/>
        <v>1532</v>
      </c>
      <c r="JK129" s="4">
        <f t="shared" si="435"/>
        <v>1532</v>
      </c>
      <c r="JL129" s="4">
        <f t="shared" si="435"/>
        <v>1532</v>
      </c>
      <c r="JM129" s="4">
        <f t="shared" si="435"/>
        <v>1532</v>
      </c>
      <c r="JN129" s="4">
        <f t="shared" si="435"/>
        <v>1532</v>
      </c>
      <c r="JO129" s="4">
        <f t="shared" ref="JO129:LZ129" si="436">+$I$129-JO$72</f>
        <v>1532</v>
      </c>
      <c r="JP129" s="4">
        <f t="shared" si="436"/>
        <v>1532</v>
      </c>
      <c r="JQ129" s="4">
        <f t="shared" si="436"/>
        <v>1532</v>
      </c>
      <c r="JR129" s="4">
        <f t="shared" si="436"/>
        <v>1532</v>
      </c>
      <c r="JS129" s="4">
        <f t="shared" si="436"/>
        <v>1532</v>
      </c>
      <c r="JT129" s="4">
        <f t="shared" si="436"/>
        <v>1532</v>
      </c>
      <c r="JU129" s="4">
        <f t="shared" si="436"/>
        <v>1532</v>
      </c>
      <c r="JV129" s="4">
        <f t="shared" si="436"/>
        <v>1532</v>
      </c>
      <c r="JW129" s="4">
        <f t="shared" si="436"/>
        <v>1532</v>
      </c>
      <c r="JX129" s="4">
        <f t="shared" si="436"/>
        <v>1532</v>
      </c>
      <c r="JY129" s="4">
        <f t="shared" si="436"/>
        <v>1532</v>
      </c>
      <c r="JZ129" s="4">
        <f t="shared" si="436"/>
        <v>1532</v>
      </c>
      <c r="KA129" s="4">
        <f t="shared" si="436"/>
        <v>1532</v>
      </c>
      <c r="KB129" s="4">
        <f t="shared" si="436"/>
        <v>1532</v>
      </c>
      <c r="KC129" s="4">
        <f t="shared" si="436"/>
        <v>1532</v>
      </c>
      <c r="KD129" s="4">
        <f t="shared" si="436"/>
        <v>1532</v>
      </c>
      <c r="KE129" s="4">
        <f t="shared" si="436"/>
        <v>1532</v>
      </c>
      <c r="KF129" s="4">
        <f t="shared" si="436"/>
        <v>1532</v>
      </c>
      <c r="KG129" s="4">
        <f t="shared" si="436"/>
        <v>1532</v>
      </c>
      <c r="KH129" s="4">
        <f t="shared" si="436"/>
        <v>1532</v>
      </c>
      <c r="KI129" s="4">
        <f t="shared" si="436"/>
        <v>1532</v>
      </c>
      <c r="KJ129" s="4">
        <f t="shared" si="436"/>
        <v>1532</v>
      </c>
      <c r="KK129" s="4">
        <f t="shared" si="436"/>
        <v>1532</v>
      </c>
      <c r="KL129" s="4">
        <f t="shared" si="436"/>
        <v>1532</v>
      </c>
      <c r="KM129" s="4">
        <f t="shared" si="436"/>
        <v>1532</v>
      </c>
      <c r="KN129" s="4">
        <f t="shared" si="436"/>
        <v>1532</v>
      </c>
      <c r="KO129" s="4">
        <f t="shared" si="436"/>
        <v>1532</v>
      </c>
      <c r="KP129" s="4">
        <f t="shared" si="436"/>
        <v>1532</v>
      </c>
      <c r="KQ129" s="4">
        <f t="shared" si="436"/>
        <v>1532</v>
      </c>
      <c r="KR129" s="4">
        <f t="shared" si="436"/>
        <v>1532</v>
      </c>
      <c r="KS129" s="4">
        <f t="shared" si="436"/>
        <v>1532</v>
      </c>
      <c r="KT129" s="4">
        <f t="shared" si="436"/>
        <v>1532</v>
      </c>
      <c r="KU129" s="4">
        <f t="shared" si="436"/>
        <v>1532</v>
      </c>
      <c r="KV129" s="4">
        <f t="shared" si="436"/>
        <v>1532</v>
      </c>
      <c r="KW129" s="4">
        <f t="shared" si="436"/>
        <v>1532</v>
      </c>
      <c r="KX129" s="4">
        <f t="shared" si="436"/>
        <v>1532</v>
      </c>
      <c r="KY129" s="4">
        <f t="shared" si="436"/>
        <v>1532</v>
      </c>
      <c r="KZ129" s="4">
        <f t="shared" si="436"/>
        <v>1532</v>
      </c>
      <c r="LA129" s="4">
        <f t="shared" si="436"/>
        <v>1532</v>
      </c>
      <c r="LB129" s="4">
        <f t="shared" si="436"/>
        <v>1532</v>
      </c>
      <c r="LC129" s="4">
        <f t="shared" si="436"/>
        <v>1532</v>
      </c>
      <c r="LD129" s="4">
        <f t="shared" si="436"/>
        <v>1532</v>
      </c>
      <c r="LE129" s="4">
        <f t="shared" si="436"/>
        <v>1532</v>
      </c>
      <c r="LF129" s="4">
        <f t="shared" si="436"/>
        <v>1532</v>
      </c>
      <c r="LG129" s="4">
        <f t="shared" si="436"/>
        <v>1532</v>
      </c>
      <c r="LH129" s="4">
        <f t="shared" si="436"/>
        <v>1532</v>
      </c>
      <c r="LI129" s="4">
        <f t="shared" si="436"/>
        <v>1532</v>
      </c>
      <c r="LJ129" s="4">
        <f t="shared" si="436"/>
        <v>1532</v>
      </c>
      <c r="LK129" s="4">
        <f t="shared" si="436"/>
        <v>1532</v>
      </c>
      <c r="LL129" s="4">
        <f t="shared" si="436"/>
        <v>1532</v>
      </c>
      <c r="LM129" s="4">
        <f t="shared" si="436"/>
        <v>1532</v>
      </c>
      <c r="LN129" s="4">
        <f t="shared" si="436"/>
        <v>1532</v>
      </c>
      <c r="LO129" s="4">
        <f t="shared" si="436"/>
        <v>1532</v>
      </c>
      <c r="LP129" s="4">
        <f t="shared" si="436"/>
        <v>1532</v>
      </c>
      <c r="LQ129" s="4">
        <f t="shared" si="436"/>
        <v>1532</v>
      </c>
      <c r="LR129" s="4">
        <f t="shared" si="436"/>
        <v>1532</v>
      </c>
      <c r="LS129" s="4">
        <f t="shared" si="436"/>
        <v>1532</v>
      </c>
      <c r="LT129" s="4">
        <f t="shared" si="436"/>
        <v>1532</v>
      </c>
      <c r="LU129" s="4">
        <f t="shared" si="436"/>
        <v>1532</v>
      </c>
      <c r="LV129" s="4">
        <f t="shared" si="436"/>
        <v>1532</v>
      </c>
      <c r="LW129" s="4">
        <f t="shared" si="436"/>
        <v>1532</v>
      </c>
      <c r="LX129" s="4">
        <f t="shared" si="436"/>
        <v>1532</v>
      </c>
      <c r="LY129" s="4">
        <f t="shared" si="436"/>
        <v>1532</v>
      </c>
      <c r="LZ129" s="4">
        <f t="shared" si="436"/>
        <v>1532</v>
      </c>
      <c r="MA129" s="4">
        <f t="shared" ref="MA129:NT129" si="437">+$I$129-MA$72</f>
        <v>1532</v>
      </c>
      <c r="MB129" s="4">
        <f t="shared" si="437"/>
        <v>1532</v>
      </c>
      <c r="MC129" s="4">
        <f t="shared" si="437"/>
        <v>1532</v>
      </c>
      <c r="MD129" s="4">
        <f t="shared" si="437"/>
        <v>1532</v>
      </c>
      <c r="ME129" s="4">
        <f t="shared" si="437"/>
        <v>1532</v>
      </c>
      <c r="MF129" s="4">
        <f t="shared" si="437"/>
        <v>1532</v>
      </c>
      <c r="MG129" s="4">
        <f t="shared" si="437"/>
        <v>1532</v>
      </c>
      <c r="MH129" s="4">
        <f t="shared" si="437"/>
        <v>1532</v>
      </c>
      <c r="MI129" s="4">
        <f t="shared" si="437"/>
        <v>1532</v>
      </c>
      <c r="MJ129" s="4">
        <f t="shared" si="437"/>
        <v>1532</v>
      </c>
      <c r="MK129" s="4">
        <f t="shared" si="437"/>
        <v>1532</v>
      </c>
      <c r="ML129" s="4">
        <f t="shared" si="437"/>
        <v>1532</v>
      </c>
      <c r="MM129" s="4">
        <f t="shared" si="437"/>
        <v>1532</v>
      </c>
      <c r="MN129" s="4">
        <f t="shared" si="437"/>
        <v>1532</v>
      </c>
      <c r="MO129" s="4">
        <f t="shared" si="437"/>
        <v>1532</v>
      </c>
      <c r="MP129" s="4">
        <f t="shared" si="437"/>
        <v>1532</v>
      </c>
      <c r="MQ129" s="4">
        <f t="shared" si="437"/>
        <v>1532</v>
      </c>
      <c r="MR129" s="4">
        <f t="shared" si="437"/>
        <v>1532</v>
      </c>
      <c r="MS129" s="4">
        <f t="shared" si="437"/>
        <v>1532</v>
      </c>
      <c r="MT129" s="4">
        <f t="shared" si="437"/>
        <v>1532</v>
      </c>
      <c r="MU129" s="4">
        <f t="shared" si="437"/>
        <v>1532</v>
      </c>
      <c r="MV129" s="4">
        <f t="shared" si="437"/>
        <v>1532</v>
      </c>
      <c r="MW129" s="4">
        <f t="shared" si="437"/>
        <v>1532</v>
      </c>
      <c r="MX129" s="4">
        <f t="shared" si="437"/>
        <v>1532</v>
      </c>
      <c r="MY129" s="4">
        <f t="shared" si="437"/>
        <v>1532</v>
      </c>
      <c r="MZ129" s="4">
        <f t="shared" si="437"/>
        <v>1532</v>
      </c>
      <c r="NA129" s="4">
        <f t="shared" si="437"/>
        <v>1532</v>
      </c>
      <c r="NB129" s="4">
        <f t="shared" si="437"/>
        <v>1532</v>
      </c>
      <c r="NC129" s="4">
        <f t="shared" si="437"/>
        <v>1532</v>
      </c>
      <c r="ND129" s="4">
        <f t="shared" si="437"/>
        <v>1532</v>
      </c>
      <c r="NE129" s="4">
        <f t="shared" si="437"/>
        <v>1532</v>
      </c>
      <c r="NF129" s="4">
        <f t="shared" si="437"/>
        <v>1532</v>
      </c>
      <c r="NG129" s="4">
        <f t="shared" si="437"/>
        <v>1532</v>
      </c>
      <c r="NH129" s="4">
        <f t="shared" si="437"/>
        <v>1532</v>
      </c>
      <c r="NI129" s="4">
        <f t="shared" si="437"/>
        <v>1532</v>
      </c>
      <c r="NJ129" s="4">
        <f t="shared" si="437"/>
        <v>1532</v>
      </c>
      <c r="NK129" s="4">
        <f t="shared" si="437"/>
        <v>1532</v>
      </c>
      <c r="NL129" s="4">
        <f t="shared" si="437"/>
        <v>1532</v>
      </c>
      <c r="NM129" s="4">
        <f t="shared" si="437"/>
        <v>1532</v>
      </c>
      <c r="NN129" s="4">
        <f t="shared" si="437"/>
        <v>1532</v>
      </c>
      <c r="NO129" s="4">
        <f t="shared" si="437"/>
        <v>1532</v>
      </c>
      <c r="NP129" s="4">
        <f t="shared" si="437"/>
        <v>1532</v>
      </c>
      <c r="NQ129" s="4">
        <f t="shared" si="437"/>
        <v>1532</v>
      </c>
      <c r="NR129" s="4">
        <f t="shared" si="437"/>
        <v>1532</v>
      </c>
      <c r="NS129" s="4">
        <f t="shared" si="437"/>
        <v>1532</v>
      </c>
      <c r="NT129" s="15">
        <f t="shared" si="437"/>
        <v>1532</v>
      </c>
    </row>
    <row r="130" spans="1:384" x14ac:dyDescent="0.6">
      <c r="A130" s="141" t="s">
        <v>71</v>
      </c>
      <c r="B130" s="339"/>
      <c r="C130" s="271"/>
      <c r="D130" s="274"/>
      <c r="E130" s="47" t="s">
        <v>83</v>
      </c>
      <c r="F130" s="276"/>
      <c r="G130" s="271"/>
      <c r="H130" s="278"/>
      <c r="I130" s="81">
        <v>160</v>
      </c>
      <c r="J130" s="159"/>
      <c r="K130" s="160"/>
      <c r="L130" s="160"/>
      <c r="M130" s="161"/>
      <c r="N130" s="161"/>
      <c r="O130" s="82"/>
      <c r="P130" s="160"/>
      <c r="Q130" s="162"/>
      <c r="R130" s="7"/>
      <c r="S130" s="245">
        <f>+$I$130-S$73</f>
        <v>160</v>
      </c>
      <c r="T130" s="4">
        <f>+$I$130-T$73</f>
        <v>160</v>
      </c>
      <c r="U130" s="4">
        <f t="shared" ref="U130:CF130" si="438">+$I$130-U$73</f>
        <v>160</v>
      </c>
      <c r="V130" s="4">
        <f t="shared" si="438"/>
        <v>160</v>
      </c>
      <c r="W130" s="4">
        <f t="shared" si="438"/>
        <v>160</v>
      </c>
      <c r="X130" s="4">
        <f t="shared" si="438"/>
        <v>160</v>
      </c>
      <c r="Y130" s="4">
        <f t="shared" si="438"/>
        <v>160</v>
      </c>
      <c r="Z130" s="4">
        <f t="shared" si="438"/>
        <v>160</v>
      </c>
      <c r="AA130" s="4">
        <f t="shared" si="438"/>
        <v>160</v>
      </c>
      <c r="AB130" s="4">
        <f>+$I$130-AB$73</f>
        <v>160</v>
      </c>
      <c r="AC130" s="4">
        <f t="shared" si="438"/>
        <v>160</v>
      </c>
      <c r="AD130" s="4">
        <f t="shared" si="438"/>
        <v>160</v>
      </c>
      <c r="AE130" s="4">
        <f t="shared" si="438"/>
        <v>160</v>
      </c>
      <c r="AF130" s="4">
        <f t="shared" si="438"/>
        <v>160</v>
      </c>
      <c r="AG130" s="4">
        <f t="shared" si="438"/>
        <v>160</v>
      </c>
      <c r="AH130" s="4">
        <f t="shared" si="438"/>
        <v>160</v>
      </c>
      <c r="AI130" s="4">
        <f t="shared" si="438"/>
        <v>160</v>
      </c>
      <c r="AJ130" s="4">
        <f t="shared" si="438"/>
        <v>160</v>
      </c>
      <c r="AK130" s="4">
        <f t="shared" si="438"/>
        <v>160</v>
      </c>
      <c r="AL130" s="4">
        <f t="shared" si="438"/>
        <v>160</v>
      </c>
      <c r="AM130" s="4">
        <f t="shared" si="438"/>
        <v>160</v>
      </c>
      <c r="AN130" s="4">
        <f t="shared" si="438"/>
        <v>160</v>
      </c>
      <c r="AO130" s="4">
        <f t="shared" si="438"/>
        <v>160</v>
      </c>
      <c r="AP130" s="4">
        <f t="shared" si="438"/>
        <v>160</v>
      </c>
      <c r="AQ130" s="4">
        <f t="shared" si="438"/>
        <v>160</v>
      </c>
      <c r="AR130" s="4">
        <f t="shared" si="438"/>
        <v>160</v>
      </c>
      <c r="AS130" s="4">
        <f t="shared" si="438"/>
        <v>160</v>
      </c>
      <c r="AT130" s="4">
        <f t="shared" si="438"/>
        <v>160</v>
      </c>
      <c r="AU130" s="4">
        <f t="shared" si="438"/>
        <v>160</v>
      </c>
      <c r="AV130" s="4">
        <f t="shared" si="438"/>
        <v>160</v>
      </c>
      <c r="AW130" s="4">
        <f t="shared" si="438"/>
        <v>160</v>
      </c>
      <c r="AX130" s="4">
        <f t="shared" si="438"/>
        <v>160</v>
      </c>
      <c r="AY130" s="4">
        <f t="shared" si="438"/>
        <v>160</v>
      </c>
      <c r="AZ130" s="4">
        <f t="shared" si="438"/>
        <v>160</v>
      </c>
      <c r="BA130" s="4">
        <f t="shared" si="438"/>
        <v>160</v>
      </c>
      <c r="BB130" s="4">
        <f t="shared" si="438"/>
        <v>160</v>
      </c>
      <c r="BC130" s="4">
        <f t="shared" si="438"/>
        <v>160</v>
      </c>
      <c r="BD130" s="4">
        <f t="shared" si="438"/>
        <v>160</v>
      </c>
      <c r="BE130" s="4">
        <f t="shared" si="438"/>
        <v>160</v>
      </c>
      <c r="BF130" s="4">
        <f t="shared" si="438"/>
        <v>160</v>
      </c>
      <c r="BG130" s="4">
        <f t="shared" si="438"/>
        <v>160</v>
      </c>
      <c r="BH130" s="4">
        <f t="shared" si="438"/>
        <v>160</v>
      </c>
      <c r="BI130" s="4">
        <f t="shared" si="438"/>
        <v>160</v>
      </c>
      <c r="BJ130" s="4">
        <f t="shared" si="438"/>
        <v>160</v>
      </c>
      <c r="BK130" s="4">
        <f t="shared" si="438"/>
        <v>160</v>
      </c>
      <c r="BL130" s="4">
        <f t="shared" si="438"/>
        <v>160</v>
      </c>
      <c r="BM130" s="4">
        <f t="shared" si="438"/>
        <v>160</v>
      </c>
      <c r="BN130" s="4">
        <f t="shared" si="438"/>
        <v>160</v>
      </c>
      <c r="BO130" s="4">
        <f t="shared" si="438"/>
        <v>160</v>
      </c>
      <c r="BP130" s="4">
        <f t="shared" si="438"/>
        <v>160</v>
      </c>
      <c r="BQ130" s="4">
        <f t="shared" si="438"/>
        <v>160</v>
      </c>
      <c r="BR130" s="4">
        <f t="shared" si="438"/>
        <v>160</v>
      </c>
      <c r="BS130" s="4">
        <f t="shared" si="438"/>
        <v>160</v>
      </c>
      <c r="BT130" s="4">
        <f t="shared" si="438"/>
        <v>160</v>
      </c>
      <c r="BU130" s="4">
        <f t="shared" si="438"/>
        <v>160</v>
      </c>
      <c r="BV130" s="4">
        <f t="shared" si="438"/>
        <v>160</v>
      </c>
      <c r="BW130" s="4">
        <f t="shared" si="438"/>
        <v>160</v>
      </c>
      <c r="BX130" s="4">
        <f t="shared" si="438"/>
        <v>160</v>
      </c>
      <c r="BY130" s="4">
        <f t="shared" si="438"/>
        <v>160</v>
      </c>
      <c r="BZ130" s="4">
        <f t="shared" si="438"/>
        <v>160</v>
      </c>
      <c r="CA130" s="4">
        <f t="shared" si="438"/>
        <v>160</v>
      </c>
      <c r="CB130" s="4">
        <f t="shared" si="438"/>
        <v>160</v>
      </c>
      <c r="CC130" s="4">
        <f t="shared" si="438"/>
        <v>160</v>
      </c>
      <c r="CD130" s="4">
        <f t="shared" si="438"/>
        <v>160</v>
      </c>
      <c r="CE130" s="4">
        <f t="shared" si="438"/>
        <v>160</v>
      </c>
      <c r="CF130" s="4">
        <f t="shared" si="438"/>
        <v>160</v>
      </c>
      <c r="CG130" s="4">
        <f t="shared" ref="CG130:ER130" si="439">+$I$130-CG$73</f>
        <v>160</v>
      </c>
      <c r="CH130" s="4">
        <f t="shared" si="439"/>
        <v>160</v>
      </c>
      <c r="CI130" s="4">
        <f t="shared" si="439"/>
        <v>160</v>
      </c>
      <c r="CJ130" s="4">
        <f t="shared" si="439"/>
        <v>160</v>
      </c>
      <c r="CK130" s="4">
        <f t="shared" si="439"/>
        <v>160</v>
      </c>
      <c r="CL130" s="4">
        <f t="shared" si="439"/>
        <v>160</v>
      </c>
      <c r="CM130" s="4">
        <f t="shared" si="439"/>
        <v>160</v>
      </c>
      <c r="CN130" s="4">
        <f t="shared" si="439"/>
        <v>160</v>
      </c>
      <c r="CO130" s="4">
        <f t="shared" si="439"/>
        <v>160</v>
      </c>
      <c r="CP130" s="4">
        <f t="shared" si="439"/>
        <v>160</v>
      </c>
      <c r="CQ130" s="4">
        <f t="shared" si="439"/>
        <v>160</v>
      </c>
      <c r="CR130" s="4">
        <f t="shared" si="439"/>
        <v>160</v>
      </c>
      <c r="CS130" s="4">
        <f t="shared" si="439"/>
        <v>160</v>
      </c>
      <c r="CT130" s="4">
        <f t="shared" si="439"/>
        <v>160</v>
      </c>
      <c r="CU130" s="4">
        <f t="shared" si="439"/>
        <v>160</v>
      </c>
      <c r="CV130" s="4">
        <f t="shared" si="439"/>
        <v>72</v>
      </c>
      <c r="CW130" s="4">
        <f t="shared" si="439"/>
        <v>73</v>
      </c>
      <c r="CX130" s="4">
        <f t="shared" si="439"/>
        <v>73</v>
      </c>
      <c r="CY130" s="4">
        <f t="shared" si="439"/>
        <v>73</v>
      </c>
      <c r="CZ130" s="4">
        <f t="shared" si="439"/>
        <v>73</v>
      </c>
      <c r="DA130" s="4">
        <f t="shared" si="439"/>
        <v>73</v>
      </c>
      <c r="DB130" s="4">
        <f t="shared" si="439"/>
        <v>73</v>
      </c>
      <c r="DC130" s="4">
        <f t="shared" si="439"/>
        <v>74</v>
      </c>
      <c r="DD130" s="4">
        <f t="shared" si="439"/>
        <v>74</v>
      </c>
      <c r="DE130" s="4">
        <f t="shared" si="439"/>
        <v>74</v>
      </c>
      <c r="DF130" s="4">
        <f t="shared" si="439"/>
        <v>74</v>
      </c>
      <c r="DG130" s="4">
        <f t="shared" si="439"/>
        <v>75</v>
      </c>
      <c r="DH130" s="4">
        <f t="shared" si="439"/>
        <v>75</v>
      </c>
      <c r="DI130" s="4">
        <f t="shared" si="439"/>
        <v>76</v>
      </c>
      <c r="DJ130" s="4">
        <f t="shared" si="439"/>
        <v>76</v>
      </c>
      <c r="DK130" s="4">
        <f t="shared" si="439"/>
        <v>84</v>
      </c>
      <c r="DL130" s="4">
        <f t="shared" si="439"/>
        <v>85</v>
      </c>
      <c r="DM130" s="4">
        <f t="shared" si="439"/>
        <v>85</v>
      </c>
      <c r="DN130" s="4">
        <f t="shared" si="439"/>
        <v>85</v>
      </c>
      <c r="DO130" s="4">
        <f t="shared" si="439"/>
        <v>85</v>
      </c>
      <c r="DP130" s="4">
        <f t="shared" si="439"/>
        <v>85</v>
      </c>
      <c r="DQ130" s="4">
        <f t="shared" si="439"/>
        <v>58</v>
      </c>
      <c r="DR130" s="4">
        <f t="shared" si="439"/>
        <v>58</v>
      </c>
      <c r="DS130" s="4">
        <f t="shared" si="439"/>
        <v>61</v>
      </c>
      <c r="DT130" s="4">
        <f t="shared" si="439"/>
        <v>61</v>
      </c>
      <c r="DU130" s="4">
        <f t="shared" si="439"/>
        <v>88</v>
      </c>
      <c r="DV130" s="4">
        <f t="shared" si="439"/>
        <v>90</v>
      </c>
      <c r="DW130" s="4">
        <f t="shared" si="439"/>
        <v>89</v>
      </c>
      <c r="DX130" s="4">
        <f t="shared" si="439"/>
        <v>90</v>
      </c>
      <c r="DY130" s="4">
        <f t="shared" si="439"/>
        <v>90</v>
      </c>
      <c r="DZ130" s="4">
        <f t="shared" si="439"/>
        <v>92</v>
      </c>
      <c r="EA130" s="4">
        <f t="shared" si="439"/>
        <v>92</v>
      </c>
      <c r="EB130" s="4">
        <f t="shared" si="439"/>
        <v>92</v>
      </c>
      <c r="EC130" s="4">
        <f t="shared" si="439"/>
        <v>94</v>
      </c>
      <c r="ED130" s="4">
        <f t="shared" si="439"/>
        <v>94</v>
      </c>
      <c r="EE130" s="4">
        <f t="shared" si="439"/>
        <v>95</v>
      </c>
      <c r="EF130" s="4">
        <f t="shared" si="439"/>
        <v>100</v>
      </c>
      <c r="EG130" s="4">
        <f t="shared" si="439"/>
        <v>100</v>
      </c>
      <c r="EH130" s="4">
        <f t="shared" si="439"/>
        <v>100</v>
      </c>
      <c r="EI130" s="4">
        <f t="shared" si="439"/>
        <v>98</v>
      </c>
      <c r="EJ130" s="4">
        <f t="shared" si="439"/>
        <v>100</v>
      </c>
      <c r="EK130" s="4">
        <f t="shared" si="439"/>
        <v>99</v>
      </c>
      <c r="EL130" s="4">
        <f t="shared" si="439"/>
        <v>99</v>
      </c>
      <c r="EM130" s="4">
        <f t="shared" si="439"/>
        <v>100</v>
      </c>
      <c r="EN130" s="4">
        <f t="shared" si="439"/>
        <v>100</v>
      </c>
      <c r="EO130" s="4">
        <f t="shared" si="439"/>
        <v>100</v>
      </c>
      <c r="EP130" s="4">
        <f t="shared" si="439"/>
        <v>100</v>
      </c>
      <c r="EQ130" s="4">
        <f t="shared" si="439"/>
        <v>102</v>
      </c>
      <c r="ER130" s="4">
        <f t="shared" si="439"/>
        <v>102</v>
      </c>
      <c r="ES130" s="4">
        <f t="shared" ref="ES130:HD130" si="440">+$I$130-ES$73</f>
        <v>102</v>
      </c>
      <c r="ET130" s="4">
        <f t="shared" si="440"/>
        <v>104</v>
      </c>
      <c r="EU130" s="4">
        <f t="shared" si="440"/>
        <v>104</v>
      </c>
      <c r="EV130" s="4">
        <f t="shared" si="440"/>
        <v>104</v>
      </c>
      <c r="EW130" s="4">
        <f t="shared" si="440"/>
        <v>104</v>
      </c>
      <c r="EX130" s="4">
        <f t="shared" si="440"/>
        <v>101</v>
      </c>
      <c r="EY130" s="4">
        <f t="shared" si="440"/>
        <v>104</v>
      </c>
      <c r="EZ130" s="4">
        <f t="shared" si="440"/>
        <v>100</v>
      </c>
      <c r="FA130" s="4">
        <f t="shared" si="440"/>
        <v>105</v>
      </c>
      <c r="FB130" s="4">
        <f t="shared" si="440"/>
        <v>106</v>
      </c>
      <c r="FC130" s="4">
        <f t="shared" si="440"/>
        <v>106</v>
      </c>
      <c r="FD130" s="4">
        <f t="shared" si="440"/>
        <v>106</v>
      </c>
      <c r="FE130" s="4">
        <f t="shared" si="440"/>
        <v>106</v>
      </c>
      <c r="FF130" s="4">
        <f t="shared" si="440"/>
        <v>107</v>
      </c>
      <c r="FG130" s="4">
        <f t="shared" si="440"/>
        <v>110</v>
      </c>
      <c r="FH130" s="4">
        <f t="shared" si="440"/>
        <v>114</v>
      </c>
      <c r="FI130" s="4">
        <f t="shared" si="440"/>
        <v>130</v>
      </c>
      <c r="FJ130" s="4">
        <f t="shared" si="440"/>
        <v>130</v>
      </c>
      <c r="FK130" s="4">
        <f t="shared" si="440"/>
        <v>130</v>
      </c>
      <c r="FL130" s="4">
        <f t="shared" si="440"/>
        <v>130</v>
      </c>
      <c r="FM130" s="4">
        <f t="shared" si="440"/>
        <v>130</v>
      </c>
      <c r="FN130" s="4">
        <f t="shared" si="440"/>
        <v>132</v>
      </c>
      <c r="FO130" s="4">
        <f t="shared" si="440"/>
        <v>132</v>
      </c>
      <c r="FP130" s="4">
        <f t="shared" si="440"/>
        <v>132</v>
      </c>
      <c r="FQ130" s="4">
        <f t="shared" si="440"/>
        <v>132</v>
      </c>
      <c r="FR130" s="4">
        <f t="shared" si="440"/>
        <v>132</v>
      </c>
      <c r="FS130" s="4">
        <f t="shared" si="440"/>
        <v>133</v>
      </c>
      <c r="FT130" s="4">
        <f t="shared" si="440"/>
        <v>133</v>
      </c>
      <c r="FU130" s="4">
        <f t="shared" si="440"/>
        <v>133</v>
      </c>
      <c r="FV130" s="4">
        <f t="shared" si="440"/>
        <v>133</v>
      </c>
      <c r="FW130" s="4">
        <f t="shared" si="440"/>
        <v>133</v>
      </c>
      <c r="FX130" s="4">
        <f t="shared" si="440"/>
        <v>133</v>
      </c>
      <c r="FY130" s="4">
        <f t="shared" si="440"/>
        <v>133</v>
      </c>
      <c r="FZ130" s="4">
        <f t="shared" si="440"/>
        <v>135</v>
      </c>
      <c r="GA130" s="4">
        <f t="shared" si="440"/>
        <v>135</v>
      </c>
      <c r="GB130" s="4">
        <f t="shared" si="440"/>
        <v>136</v>
      </c>
      <c r="GC130" s="4">
        <f t="shared" si="440"/>
        <v>136</v>
      </c>
      <c r="GD130" s="4">
        <f t="shared" si="440"/>
        <v>136</v>
      </c>
      <c r="GE130" s="4">
        <f t="shared" si="440"/>
        <v>136</v>
      </c>
      <c r="GF130" s="4">
        <f t="shared" si="440"/>
        <v>136</v>
      </c>
      <c r="GG130" s="4">
        <f t="shared" si="440"/>
        <v>134</v>
      </c>
      <c r="GH130" s="4">
        <f t="shared" si="440"/>
        <v>135</v>
      </c>
      <c r="GI130" s="4">
        <f t="shared" si="440"/>
        <v>135</v>
      </c>
      <c r="GJ130" s="4">
        <f t="shared" si="440"/>
        <v>135</v>
      </c>
      <c r="GK130" s="4">
        <f t="shared" si="440"/>
        <v>135</v>
      </c>
      <c r="GL130" s="4">
        <f t="shared" si="440"/>
        <v>135</v>
      </c>
      <c r="GM130" s="4">
        <f t="shared" si="440"/>
        <v>135</v>
      </c>
      <c r="GN130" s="4">
        <f t="shared" si="440"/>
        <v>135</v>
      </c>
      <c r="GO130" s="4">
        <f t="shared" si="440"/>
        <v>136</v>
      </c>
      <c r="GP130" s="4">
        <f t="shared" si="440"/>
        <v>136</v>
      </c>
      <c r="GQ130" s="4">
        <f t="shared" si="440"/>
        <v>136</v>
      </c>
      <c r="GR130" s="4">
        <f t="shared" si="440"/>
        <v>136</v>
      </c>
      <c r="GS130" s="4">
        <f t="shared" si="440"/>
        <v>136</v>
      </c>
      <c r="GT130" s="4">
        <f t="shared" si="440"/>
        <v>136</v>
      </c>
      <c r="GU130" s="4">
        <f t="shared" si="440"/>
        <v>136</v>
      </c>
      <c r="GV130" s="4">
        <f t="shared" si="440"/>
        <v>136</v>
      </c>
      <c r="GW130" s="4">
        <f t="shared" si="440"/>
        <v>135</v>
      </c>
      <c r="GX130" s="4">
        <f t="shared" si="440"/>
        <v>135</v>
      </c>
      <c r="GY130" s="4">
        <f t="shared" si="440"/>
        <v>135</v>
      </c>
      <c r="GZ130" s="4">
        <f t="shared" si="440"/>
        <v>135</v>
      </c>
      <c r="HA130" s="4">
        <f t="shared" si="440"/>
        <v>135</v>
      </c>
      <c r="HB130" s="4">
        <f t="shared" si="440"/>
        <v>135</v>
      </c>
      <c r="HC130" s="4">
        <f t="shared" si="440"/>
        <v>135</v>
      </c>
      <c r="HD130" s="4">
        <f t="shared" si="440"/>
        <v>135</v>
      </c>
      <c r="HE130" s="4">
        <f t="shared" ref="HE130:JP130" si="441">+$I$130-HE$73</f>
        <v>135</v>
      </c>
      <c r="HF130" s="4">
        <f t="shared" si="441"/>
        <v>135</v>
      </c>
      <c r="HG130" s="4">
        <f t="shared" si="441"/>
        <v>135</v>
      </c>
      <c r="HH130" s="4">
        <f t="shared" si="441"/>
        <v>135</v>
      </c>
      <c r="HI130" s="4">
        <f t="shared" si="441"/>
        <v>126</v>
      </c>
      <c r="HJ130" s="4">
        <f t="shared" si="441"/>
        <v>127</v>
      </c>
      <c r="HK130" s="4">
        <f t="shared" si="441"/>
        <v>129</v>
      </c>
      <c r="HL130" s="4">
        <f t="shared" si="441"/>
        <v>129</v>
      </c>
      <c r="HM130" s="4">
        <f t="shared" si="441"/>
        <v>128</v>
      </c>
      <c r="HN130" s="4">
        <f t="shared" si="441"/>
        <v>128</v>
      </c>
      <c r="HO130" s="4">
        <f t="shared" si="441"/>
        <v>129</v>
      </c>
      <c r="HP130" s="4">
        <f t="shared" si="441"/>
        <v>129</v>
      </c>
      <c r="HQ130" s="4">
        <f t="shared" si="441"/>
        <v>129</v>
      </c>
      <c r="HR130" s="4">
        <f t="shared" si="441"/>
        <v>132</v>
      </c>
      <c r="HS130" s="4">
        <f t="shared" si="441"/>
        <v>136</v>
      </c>
      <c r="HT130" s="4">
        <f t="shared" si="441"/>
        <v>136</v>
      </c>
      <c r="HU130" s="4">
        <f t="shared" si="441"/>
        <v>136</v>
      </c>
      <c r="HV130" s="4">
        <f t="shared" si="441"/>
        <v>136</v>
      </c>
      <c r="HW130" s="4">
        <f t="shared" si="441"/>
        <v>136</v>
      </c>
      <c r="HX130" s="4">
        <f t="shared" si="441"/>
        <v>136</v>
      </c>
      <c r="HY130" s="4">
        <f t="shared" si="441"/>
        <v>138</v>
      </c>
      <c r="HZ130" s="4">
        <f t="shared" si="441"/>
        <v>138</v>
      </c>
      <c r="IA130" s="4">
        <f t="shared" si="441"/>
        <v>138</v>
      </c>
      <c r="IB130" s="4">
        <f t="shared" si="441"/>
        <v>138</v>
      </c>
      <c r="IC130" s="4">
        <f t="shared" si="441"/>
        <v>136</v>
      </c>
      <c r="ID130" s="4">
        <f t="shared" si="441"/>
        <v>136</v>
      </c>
      <c r="IE130" s="4">
        <f t="shared" si="441"/>
        <v>136</v>
      </c>
      <c r="IF130" s="4">
        <f t="shared" si="441"/>
        <v>136</v>
      </c>
      <c r="IG130" s="4">
        <f t="shared" si="441"/>
        <v>136</v>
      </c>
      <c r="IH130" s="4">
        <f t="shared" si="441"/>
        <v>136</v>
      </c>
      <c r="II130" s="4">
        <f t="shared" si="441"/>
        <v>136</v>
      </c>
      <c r="IJ130" s="4">
        <f t="shared" si="441"/>
        <v>136</v>
      </c>
      <c r="IK130" s="4">
        <f t="shared" si="441"/>
        <v>136</v>
      </c>
      <c r="IL130" s="4">
        <f t="shared" si="441"/>
        <v>160</v>
      </c>
      <c r="IM130" s="4">
        <f t="shared" si="441"/>
        <v>160</v>
      </c>
      <c r="IN130" s="4">
        <f t="shared" si="441"/>
        <v>160</v>
      </c>
      <c r="IO130" s="4">
        <f t="shared" si="441"/>
        <v>160</v>
      </c>
      <c r="IP130" s="4">
        <f t="shared" si="441"/>
        <v>160</v>
      </c>
      <c r="IQ130" s="4">
        <f t="shared" si="441"/>
        <v>160</v>
      </c>
      <c r="IR130" s="4">
        <f t="shared" si="441"/>
        <v>160</v>
      </c>
      <c r="IS130" s="4">
        <f t="shared" si="441"/>
        <v>160</v>
      </c>
      <c r="IT130" s="4">
        <f t="shared" si="441"/>
        <v>160</v>
      </c>
      <c r="IU130" s="4">
        <f t="shared" si="441"/>
        <v>160</v>
      </c>
      <c r="IV130" s="4">
        <f t="shared" si="441"/>
        <v>160</v>
      </c>
      <c r="IW130" s="4">
        <f t="shared" si="441"/>
        <v>160</v>
      </c>
      <c r="IX130" s="4">
        <f t="shared" si="441"/>
        <v>160</v>
      </c>
      <c r="IY130" s="4">
        <f t="shared" si="441"/>
        <v>160</v>
      </c>
      <c r="IZ130" s="4">
        <f t="shared" si="441"/>
        <v>160</v>
      </c>
      <c r="JA130" s="4">
        <f t="shared" si="441"/>
        <v>160</v>
      </c>
      <c r="JB130" s="4">
        <f t="shared" si="441"/>
        <v>160</v>
      </c>
      <c r="JC130" s="4">
        <f t="shared" si="441"/>
        <v>160</v>
      </c>
      <c r="JD130" s="4">
        <f t="shared" si="441"/>
        <v>160</v>
      </c>
      <c r="JE130" s="4">
        <f t="shared" si="441"/>
        <v>160</v>
      </c>
      <c r="JF130" s="4">
        <f t="shared" si="441"/>
        <v>160</v>
      </c>
      <c r="JG130" s="4">
        <f t="shared" si="441"/>
        <v>160</v>
      </c>
      <c r="JH130" s="4">
        <f t="shared" si="441"/>
        <v>160</v>
      </c>
      <c r="JI130" s="4">
        <f t="shared" si="441"/>
        <v>160</v>
      </c>
      <c r="JJ130" s="4">
        <f t="shared" si="441"/>
        <v>160</v>
      </c>
      <c r="JK130" s="4">
        <f t="shared" si="441"/>
        <v>160</v>
      </c>
      <c r="JL130" s="4">
        <f t="shared" si="441"/>
        <v>160</v>
      </c>
      <c r="JM130" s="4">
        <f t="shared" si="441"/>
        <v>160</v>
      </c>
      <c r="JN130" s="4">
        <f t="shared" si="441"/>
        <v>160</v>
      </c>
      <c r="JO130" s="4">
        <f t="shared" si="441"/>
        <v>160</v>
      </c>
      <c r="JP130" s="4">
        <f t="shared" si="441"/>
        <v>160</v>
      </c>
      <c r="JQ130" s="4">
        <f t="shared" ref="JQ130:MB130" si="442">+$I$130-JQ$73</f>
        <v>160</v>
      </c>
      <c r="JR130" s="4">
        <f t="shared" si="442"/>
        <v>160</v>
      </c>
      <c r="JS130" s="4">
        <f t="shared" si="442"/>
        <v>160</v>
      </c>
      <c r="JT130" s="4">
        <f t="shared" si="442"/>
        <v>160</v>
      </c>
      <c r="JU130" s="4">
        <f t="shared" si="442"/>
        <v>160</v>
      </c>
      <c r="JV130" s="4">
        <f t="shared" si="442"/>
        <v>160</v>
      </c>
      <c r="JW130" s="4">
        <f t="shared" si="442"/>
        <v>160</v>
      </c>
      <c r="JX130" s="4">
        <f t="shared" si="442"/>
        <v>160</v>
      </c>
      <c r="JY130" s="4">
        <f t="shared" si="442"/>
        <v>160</v>
      </c>
      <c r="JZ130" s="4">
        <f t="shared" si="442"/>
        <v>160</v>
      </c>
      <c r="KA130" s="4">
        <f t="shared" si="442"/>
        <v>160</v>
      </c>
      <c r="KB130" s="4">
        <f t="shared" si="442"/>
        <v>160</v>
      </c>
      <c r="KC130" s="4">
        <f t="shared" si="442"/>
        <v>160</v>
      </c>
      <c r="KD130" s="4">
        <f t="shared" si="442"/>
        <v>160</v>
      </c>
      <c r="KE130" s="4">
        <f t="shared" si="442"/>
        <v>160</v>
      </c>
      <c r="KF130" s="4">
        <f t="shared" si="442"/>
        <v>160</v>
      </c>
      <c r="KG130" s="4">
        <f t="shared" si="442"/>
        <v>160</v>
      </c>
      <c r="KH130" s="4">
        <f t="shared" si="442"/>
        <v>160</v>
      </c>
      <c r="KI130" s="4">
        <f t="shared" si="442"/>
        <v>160</v>
      </c>
      <c r="KJ130" s="4">
        <f t="shared" si="442"/>
        <v>160</v>
      </c>
      <c r="KK130" s="4">
        <f t="shared" si="442"/>
        <v>160</v>
      </c>
      <c r="KL130" s="4">
        <f t="shared" si="442"/>
        <v>160</v>
      </c>
      <c r="KM130" s="4">
        <f t="shared" si="442"/>
        <v>160</v>
      </c>
      <c r="KN130" s="4">
        <f t="shared" si="442"/>
        <v>160</v>
      </c>
      <c r="KO130" s="4">
        <f t="shared" si="442"/>
        <v>160</v>
      </c>
      <c r="KP130" s="4">
        <f t="shared" si="442"/>
        <v>160</v>
      </c>
      <c r="KQ130" s="4">
        <f t="shared" si="442"/>
        <v>160</v>
      </c>
      <c r="KR130" s="4">
        <f t="shared" si="442"/>
        <v>160</v>
      </c>
      <c r="KS130" s="4">
        <f t="shared" si="442"/>
        <v>160</v>
      </c>
      <c r="KT130" s="4">
        <f t="shared" si="442"/>
        <v>160</v>
      </c>
      <c r="KU130" s="4">
        <f t="shared" si="442"/>
        <v>160</v>
      </c>
      <c r="KV130" s="4">
        <f t="shared" si="442"/>
        <v>160</v>
      </c>
      <c r="KW130" s="4">
        <f t="shared" si="442"/>
        <v>160</v>
      </c>
      <c r="KX130" s="4">
        <f t="shared" si="442"/>
        <v>160</v>
      </c>
      <c r="KY130" s="4">
        <f t="shared" si="442"/>
        <v>160</v>
      </c>
      <c r="KZ130" s="4">
        <f t="shared" si="442"/>
        <v>160</v>
      </c>
      <c r="LA130" s="4">
        <f t="shared" si="442"/>
        <v>160</v>
      </c>
      <c r="LB130" s="4">
        <f t="shared" si="442"/>
        <v>160</v>
      </c>
      <c r="LC130" s="4">
        <f t="shared" si="442"/>
        <v>160</v>
      </c>
      <c r="LD130" s="4">
        <f t="shared" si="442"/>
        <v>160</v>
      </c>
      <c r="LE130" s="4">
        <f t="shared" si="442"/>
        <v>160</v>
      </c>
      <c r="LF130" s="4">
        <f t="shared" si="442"/>
        <v>160</v>
      </c>
      <c r="LG130" s="4">
        <f t="shared" si="442"/>
        <v>160</v>
      </c>
      <c r="LH130" s="4">
        <f t="shared" si="442"/>
        <v>160</v>
      </c>
      <c r="LI130" s="4">
        <f t="shared" si="442"/>
        <v>160</v>
      </c>
      <c r="LJ130" s="4">
        <f t="shared" si="442"/>
        <v>160</v>
      </c>
      <c r="LK130" s="4">
        <f t="shared" si="442"/>
        <v>160</v>
      </c>
      <c r="LL130" s="4">
        <f t="shared" si="442"/>
        <v>160</v>
      </c>
      <c r="LM130" s="4">
        <f t="shared" si="442"/>
        <v>160</v>
      </c>
      <c r="LN130" s="4">
        <f t="shared" si="442"/>
        <v>160</v>
      </c>
      <c r="LO130" s="4">
        <f t="shared" si="442"/>
        <v>160</v>
      </c>
      <c r="LP130" s="4">
        <f t="shared" si="442"/>
        <v>160</v>
      </c>
      <c r="LQ130" s="4">
        <f t="shared" si="442"/>
        <v>160</v>
      </c>
      <c r="LR130" s="4">
        <f t="shared" si="442"/>
        <v>160</v>
      </c>
      <c r="LS130" s="4">
        <f t="shared" si="442"/>
        <v>160</v>
      </c>
      <c r="LT130" s="4">
        <f t="shared" si="442"/>
        <v>160</v>
      </c>
      <c r="LU130" s="4">
        <f t="shared" si="442"/>
        <v>160</v>
      </c>
      <c r="LV130" s="4">
        <f t="shared" si="442"/>
        <v>160</v>
      </c>
      <c r="LW130" s="4">
        <f t="shared" si="442"/>
        <v>160</v>
      </c>
      <c r="LX130" s="4">
        <f t="shared" si="442"/>
        <v>160</v>
      </c>
      <c r="LY130" s="4">
        <f t="shared" si="442"/>
        <v>160</v>
      </c>
      <c r="LZ130" s="4">
        <f t="shared" si="442"/>
        <v>160</v>
      </c>
      <c r="MA130" s="4">
        <f t="shared" si="442"/>
        <v>160</v>
      </c>
      <c r="MB130" s="4">
        <f t="shared" si="442"/>
        <v>160</v>
      </c>
      <c r="MC130" s="4">
        <f t="shared" ref="MC130:NT130" si="443">+$I$130-MC$73</f>
        <v>160</v>
      </c>
      <c r="MD130" s="4">
        <f t="shared" si="443"/>
        <v>160</v>
      </c>
      <c r="ME130" s="4">
        <f t="shared" si="443"/>
        <v>160</v>
      </c>
      <c r="MF130" s="4">
        <f t="shared" si="443"/>
        <v>160</v>
      </c>
      <c r="MG130" s="4">
        <f t="shared" si="443"/>
        <v>160</v>
      </c>
      <c r="MH130" s="4">
        <f t="shared" si="443"/>
        <v>160</v>
      </c>
      <c r="MI130" s="4">
        <f t="shared" si="443"/>
        <v>160</v>
      </c>
      <c r="MJ130" s="4">
        <f t="shared" si="443"/>
        <v>160</v>
      </c>
      <c r="MK130" s="4">
        <f t="shared" si="443"/>
        <v>160</v>
      </c>
      <c r="ML130" s="4">
        <f t="shared" si="443"/>
        <v>160</v>
      </c>
      <c r="MM130" s="4">
        <f t="shared" si="443"/>
        <v>160</v>
      </c>
      <c r="MN130" s="4">
        <f t="shared" si="443"/>
        <v>160</v>
      </c>
      <c r="MO130" s="4">
        <f t="shared" si="443"/>
        <v>160</v>
      </c>
      <c r="MP130" s="4">
        <f t="shared" si="443"/>
        <v>160</v>
      </c>
      <c r="MQ130" s="4">
        <f t="shared" si="443"/>
        <v>160</v>
      </c>
      <c r="MR130" s="4">
        <f t="shared" si="443"/>
        <v>160</v>
      </c>
      <c r="MS130" s="4">
        <f t="shared" si="443"/>
        <v>160</v>
      </c>
      <c r="MT130" s="4">
        <f t="shared" si="443"/>
        <v>160</v>
      </c>
      <c r="MU130" s="4">
        <f t="shared" si="443"/>
        <v>160</v>
      </c>
      <c r="MV130" s="4">
        <f t="shared" si="443"/>
        <v>160</v>
      </c>
      <c r="MW130" s="4">
        <f t="shared" si="443"/>
        <v>160</v>
      </c>
      <c r="MX130" s="4">
        <f t="shared" si="443"/>
        <v>160</v>
      </c>
      <c r="MY130" s="4">
        <f t="shared" si="443"/>
        <v>160</v>
      </c>
      <c r="MZ130" s="4">
        <f t="shared" si="443"/>
        <v>160</v>
      </c>
      <c r="NA130" s="4">
        <f t="shared" si="443"/>
        <v>160</v>
      </c>
      <c r="NB130" s="4">
        <f t="shared" si="443"/>
        <v>160</v>
      </c>
      <c r="NC130" s="4">
        <f t="shared" si="443"/>
        <v>160</v>
      </c>
      <c r="ND130" s="4">
        <f t="shared" si="443"/>
        <v>160</v>
      </c>
      <c r="NE130" s="4">
        <f t="shared" si="443"/>
        <v>160</v>
      </c>
      <c r="NF130" s="4">
        <f t="shared" si="443"/>
        <v>160</v>
      </c>
      <c r="NG130" s="4">
        <f t="shared" si="443"/>
        <v>160</v>
      </c>
      <c r="NH130" s="4">
        <f t="shared" si="443"/>
        <v>160</v>
      </c>
      <c r="NI130" s="4">
        <f t="shared" si="443"/>
        <v>160</v>
      </c>
      <c r="NJ130" s="4">
        <f t="shared" si="443"/>
        <v>160</v>
      </c>
      <c r="NK130" s="4">
        <f t="shared" si="443"/>
        <v>160</v>
      </c>
      <c r="NL130" s="4">
        <f t="shared" si="443"/>
        <v>160</v>
      </c>
      <c r="NM130" s="4">
        <f t="shared" si="443"/>
        <v>160</v>
      </c>
      <c r="NN130" s="4">
        <f t="shared" si="443"/>
        <v>160</v>
      </c>
      <c r="NO130" s="4">
        <f t="shared" si="443"/>
        <v>160</v>
      </c>
      <c r="NP130" s="4">
        <f t="shared" si="443"/>
        <v>160</v>
      </c>
      <c r="NQ130" s="4">
        <f t="shared" si="443"/>
        <v>160</v>
      </c>
      <c r="NR130" s="4">
        <f t="shared" si="443"/>
        <v>160</v>
      </c>
      <c r="NS130" s="4">
        <f t="shared" si="443"/>
        <v>160</v>
      </c>
      <c r="NT130" s="15">
        <f t="shared" si="443"/>
        <v>160</v>
      </c>
    </row>
    <row r="131" spans="1:384" x14ac:dyDescent="0.6">
      <c r="A131" s="141" t="s">
        <v>71</v>
      </c>
      <c r="B131" s="339"/>
      <c r="C131" s="271"/>
      <c r="D131" s="281" t="s">
        <v>17</v>
      </c>
      <c r="E131" s="53" t="s">
        <v>84</v>
      </c>
      <c r="F131" s="276"/>
      <c r="G131" s="271"/>
      <c r="H131" s="280">
        <v>615</v>
      </c>
      <c r="I131" s="6">
        <v>618</v>
      </c>
      <c r="J131" s="159">
        <v>0</v>
      </c>
      <c r="K131" s="160">
        <v>0</v>
      </c>
      <c r="L131" s="160">
        <v>0</v>
      </c>
      <c r="M131" s="161">
        <v>0</v>
      </c>
      <c r="N131" s="161">
        <v>0</v>
      </c>
      <c r="O131" s="82">
        <v>0</v>
      </c>
      <c r="P131" s="160">
        <v>0</v>
      </c>
      <c r="Q131" s="162">
        <v>0</v>
      </c>
      <c r="R131" s="7"/>
      <c r="S131" s="246">
        <f t="shared" ref="S131:CD131" si="444">+$I$131-S$74</f>
        <v>618</v>
      </c>
      <c r="T131" s="4">
        <f t="shared" si="444"/>
        <v>618</v>
      </c>
      <c r="U131" s="4">
        <f t="shared" si="444"/>
        <v>618</v>
      </c>
      <c r="V131" s="4">
        <f t="shared" si="444"/>
        <v>618</v>
      </c>
      <c r="W131" s="4">
        <f t="shared" si="444"/>
        <v>618</v>
      </c>
      <c r="X131" s="4">
        <f t="shared" si="444"/>
        <v>618</v>
      </c>
      <c r="Y131" s="4">
        <f t="shared" si="444"/>
        <v>618</v>
      </c>
      <c r="Z131" s="4">
        <f t="shared" si="444"/>
        <v>618</v>
      </c>
      <c r="AA131" s="4">
        <f t="shared" si="444"/>
        <v>618</v>
      </c>
      <c r="AB131" s="4">
        <f>+$I$131-AB$74</f>
        <v>618</v>
      </c>
      <c r="AC131" s="4">
        <f t="shared" si="444"/>
        <v>618</v>
      </c>
      <c r="AD131" s="4">
        <f t="shared" si="444"/>
        <v>618</v>
      </c>
      <c r="AE131" s="4">
        <f t="shared" si="444"/>
        <v>618</v>
      </c>
      <c r="AF131" s="4">
        <f t="shared" si="444"/>
        <v>618</v>
      </c>
      <c r="AG131" s="4">
        <f t="shared" si="444"/>
        <v>618</v>
      </c>
      <c r="AH131" s="4">
        <f t="shared" si="444"/>
        <v>618</v>
      </c>
      <c r="AI131" s="4">
        <f t="shared" si="444"/>
        <v>618</v>
      </c>
      <c r="AJ131" s="4">
        <f t="shared" si="444"/>
        <v>618</v>
      </c>
      <c r="AK131" s="4">
        <f t="shared" si="444"/>
        <v>618</v>
      </c>
      <c r="AL131" s="4">
        <f t="shared" si="444"/>
        <v>618</v>
      </c>
      <c r="AM131" s="4">
        <f t="shared" si="444"/>
        <v>618</v>
      </c>
      <c r="AN131" s="4">
        <f t="shared" si="444"/>
        <v>618</v>
      </c>
      <c r="AO131" s="4">
        <f t="shared" si="444"/>
        <v>618</v>
      </c>
      <c r="AP131" s="4">
        <f t="shared" si="444"/>
        <v>618</v>
      </c>
      <c r="AQ131" s="4">
        <f t="shared" si="444"/>
        <v>618</v>
      </c>
      <c r="AR131" s="4">
        <f t="shared" si="444"/>
        <v>618</v>
      </c>
      <c r="AS131" s="4">
        <f t="shared" si="444"/>
        <v>618</v>
      </c>
      <c r="AT131" s="4">
        <f t="shared" si="444"/>
        <v>618</v>
      </c>
      <c r="AU131" s="4">
        <f t="shared" si="444"/>
        <v>618</v>
      </c>
      <c r="AV131" s="4">
        <f t="shared" si="444"/>
        <v>618</v>
      </c>
      <c r="AW131" s="4">
        <f t="shared" si="444"/>
        <v>618</v>
      </c>
      <c r="AX131" s="4">
        <f t="shared" si="444"/>
        <v>618</v>
      </c>
      <c r="AY131" s="4">
        <f t="shared" si="444"/>
        <v>618</v>
      </c>
      <c r="AZ131" s="4">
        <f t="shared" si="444"/>
        <v>618</v>
      </c>
      <c r="BA131" s="4">
        <f t="shared" si="444"/>
        <v>618</v>
      </c>
      <c r="BB131" s="4">
        <f t="shared" si="444"/>
        <v>618</v>
      </c>
      <c r="BC131" s="4">
        <f t="shared" si="444"/>
        <v>618</v>
      </c>
      <c r="BD131" s="4">
        <f t="shared" si="444"/>
        <v>618</v>
      </c>
      <c r="BE131" s="4">
        <f t="shared" si="444"/>
        <v>618</v>
      </c>
      <c r="BF131" s="4">
        <f t="shared" si="444"/>
        <v>618</v>
      </c>
      <c r="BG131" s="4">
        <f t="shared" si="444"/>
        <v>618</v>
      </c>
      <c r="BH131" s="4">
        <f t="shared" si="444"/>
        <v>618</v>
      </c>
      <c r="BI131" s="4">
        <f t="shared" si="444"/>
        <v>618</v>
      </c>
      <c r="BJ131" s="4">
        <f t="shared" si="444"/>
        <v>618</v>
      </c>
      <c r="BK131" s="4">
        <f t="shared" si="444"/>
        <v>618</v>
      </c>
      <c r="BL131" s="4">
        <f t="shared" si="444"/>
        <v>618</v>
      </c>
      <c r="BM131" s="4">
        <f t="shared" si="444"/>
        <v>618</v>
      </c>
      <c r="BN131" s="4">
        <f t="shared" si="444"/>
        <v>618</v>
      </c>
      <c r="BO131" s="4">
        <f t="shared" si="444"/>
        <v>618</v>
      </c>
      <c r="BP131" s="4">
        <f t="shared" si="444"/>
        <v>618</v>
      </c>
      <c r="BQ131" s="4">
        <f t="shared" si="444"/>
        <v>618</v>
      </c>
      <c r="BR131" s="4">
        <f t="shared" si="444"/>
        <v>618</v>
      </c>
      <c r="BS131" s="4">
        <f t="shared" si="444"/>
        <v>618</v>
      </c>
      <c r="BT131" s="4">
        <f t="shared" si="444"/>
        <v>618</v>
      </c>
      <c r="BU131" s="4">
        <f t="shared" si="444"/>
        <v>618</v>
      </c>
      <c r="BV131" s="4">
        <f t="shared" si="444"/>
        <v>618</v>
      </c>
      <c r="BW131" s="4">
        <f t="shared" si="444"/>
        <v>618</v>
      </c>
      <c r="BX131" s="4">
        <f t="shared" si="444"/>
        <v>618</v>
      </c>
      <c r="BY131" s="4">
        <f t="shared" si="444"/>
        <v>618</v>
      </c>
      <c r="BZ131" s="4">
        <f t="shared" si="444"/>
        <v>618</v>
      </c>
      <c r="CA131" s="4">
        <f t="shared" si="444"/>
        <v>618</v>
      </c>
      <c r="CB131" s="4">
        <f t="shared" si="444"/>
        <v>618</v>
      </c>
      <c r="CC131" s="4">
        <f t="shared" si="444"/>
        <v>618</v>
      </c>
      <c r="CD131" s="4">
        <f t="shared" si="444"/>
        <v>618</v>
      </c>
      <c r="CE131" s="4">
        <f t="shared" ref="CE131:EP131" si="445">+$I$131-CE$74</f>
        <v>618</v>
      </c>
      <c r="CF131" s="4">
        <f t="shared" si="445"/>
        <v>618</v>
      </c>
      <c r="CG131" s="4">
        <f t="shared" si="445"/>
        <v>618</v>
      </c>
      <c r="CH131" s="4">
        <f t="shared" si="445"/>
        <v>618</v>
      </c>
      <c r="CI131" s="4">
        <f t="shared" si="445"/>
        <v>618</v>
      </c>
      <c r="CJ131" s="4">
        <f t="shared" si="445"/>
        <v>618</v>
      </c>
      <c r="CK131" s="4">
        <f t="shared" si="445"/>
        <v>618</v>
      </c>
      <c r="CL131" s="4">
        <f t="shared" si="445"/>
        <v>618</v>
      </c>
      <c r="CM131" s="4">
        <f t="shared" si="445"/>
        <v>618</v>
      </c>
      <c r="CN131" s="4">
        <f t="shared" si="445"/>
        <v>618</v>
      </c>
      <c r="CO131" s="4">
        <f t="shared" si="445"/>
        <v>618</v>
      </c>
      <c r="CP131" s="4">
        <f t="shared" si="445"/>
        <v>618</v>
      </c>
      <c r="CQ131" s="4">
        <f t="shared" si="445"/>
        <v>618</v>
      </c>
      <c r="CR131" s="4">
        <f t="shared" si="445"/>
        <v>618</v>
      </c>
      <c r="CS131" s="4">
        <f t="shared" si="445"/>
        <v>618</v>
      </c>
      <c r="CT131" s="4">
        <f t="shared" si="445"/>
        <v>618</v>
      </c>
      <c r="CU131" s="4">
        <f t="shared" si="445"/>
        <v>618</v>
      </c>
      <c r="CV131" s="4">
        <f t="shared" si="445"/>
        <v>199</v>
      </c>
      <c r="CW131" s="4">
        <f t="shared" si="445"/>
        <v>191</v>
      </c>
      <c r="CX131" s="4">
        <f t="shared" si="445"/>
        <v>191</v>
      </c>
      <c r="CY131" s="4">
        <f t="shared" si="445"/>
        <v>191</v>
      </c>
      <c r="CZ131" s="4">
        <f t="shared" si="445"/>
        <v>191</v>
      </c>
      <c r="DA131" s="4">
        <f t="shared" si="445"/>
        <v>188</v>
      </c>
      <c r="DB131" s="4">
        <f t="shared" si="445"/>
        <v>183</v>
      </c>
      <c r="DC131" s="4">
        <f t="shared" si="445"/>
        <v>183</v>
      </c>
      <c r="DD131" s="4">
        <f t="shared" si="445"/>
        <v>182</v>
      </c>
      <c r="DE131" s="4">
        <f t="shared" si="445"/>
        <v>180</v>
      </c>
      <c r="DF131" s="4">
        <f t="shared" si="445"/>
        <v>180</v>
      </c>
      <c r="DG131" s="4">
        <f t="shared" si="445"/>
        <v>186</v>
      </c>
      <c r="DH131" s="4">
        <f t="shared" si="445"/>
        <v>188</v>
      </c>
      <c r="DI131" s="4">
        <f t="shared" si="445"/>
        <v>188</v>
      </c>
      <c r="DJ131" s="4">
        <f t="shared" si="445"/>
        <v>179</v>
      </c>
      <c r="DK131" s="4">
        <f t="shared" si="445"/>
        <v>175</v>
      </c>
      <c r="DL131" s="4">
        <f t="shared" si="445"/>
        <v>176</v>
      </c>
      <c r="DM131" s="4">
        <f t="shared" si="445"/>
        <v>176</v>
      </c>
      <c r="DN131" s="4">
        <f t="shared" si="445"/>
        <v>179</v>
      </c>
      <c r="DO131" s="4">
        <f t="shared" si="445"/>
        <v>179</v>
      </c>
      <c r="DP131" s="4">
        <f t="shared" si="445"/>
        <v>180</v>
      </c>
      <c r="DQ131" s="4">
        <f t="shared" si="445"/>
        <v>180</v>
      </c>
      <c r="DR131" s="4">
        <f t="shared" si="445"/>
        <v>169</v>
      </c>
      <c r="DS131" s="4">
        <f t="shared" si="445"/>
        <v>161</v>
      </c>
      <c r="DT131" s="4">
        <f t="shared" si="445"/>
        <v>161</v>
      </c>
      <c r="DU131" s="4">
        <f t="shared" si="445"/>
        <v>162</v>
      </c>
      <c r="DV131" s="4">
        <f t="shared" si="445"/>
        <v>146</v>
      </c>
      <c r="DW131" s="4">
        <f t="shared" si="445"/>
        <v>151</v>
      </c>
      <c r="DX131" s="4">
        <f t="shared" si="445"/>
        <v>152</v>
      </c>
      <c r="DY131" s="4">
        <f t="shared" si="445"/>
        <v>135</v>
      </c>
      <c r="DZ131" s="4">
        <f t="shared" si="445"/>
        <v>138</v>
      </c>
      <c r="EA131" s="4">
        <f t="shared" si="445"/>
        <v>138</v>
      </c>
      <c r="EB131" s="4">
        <f t="shared" si="445"/>
        <v>136</v>
      </c>
      <c r="EC131" s="4">
        <f t="shared" si="445"/>
        <v>139</v>
      </c>
      <c r="ED131" s="4">
        <f t="shared" si="445"/>
        <v>142</v>
      </c>
      <c r="EE131" s="4">
        <f t="shared" si="445"/>
        <v>149</v>
      </c>
      <c r="EF131" s="4">
        <f t="shared" si="445"/>
        <v>155</v>
      </c>
      <c r="EG131" s="4">
        <f t="shared" si="445"/>
        <v>150</v>
      </c>
      <c r="EH131" s="4">
        <f t="shared" si="445"/>
        <v>150</v>
      </c>
      <c r="EI131" s="4">
        <f t="shared" si="445"/>
        <v>152</v>
      </c>
      <c r="EJ131" s="4">
        <f t="shared" si="445"/>
        <v>154</v>
      </c>
      <c r="EK131" s="4">
        <f t="shared" si="445"/>
        <v>161</v>
      </c>
      <c r="EL131" s="4">
        <f t="shared" si="445"/>
        <v>167</v>
      </c>
      <c r="EM131" s="4">
        <f t="shared" si="445"/>
        <v>177</v>
      </c>
      <c r="EN131" s="4">
        <f t="shared" si="445"/>
        <v>179</v>
      </c>
      <c r="EO131" s="4">
        <f t="shared" si="445"/>
        <v>179</v>
      </c>
      <c r="EP131" s="4">
        <f t="shared" si="445"/>
        <v>191</v>
      </c>
      <c r="EQ131" s="4">
        <f t="shared" ref="EQ131:HB131" si="446">+$I$131-EQ$74</f>
        <v>206</v>
      </c>
      <c r="ER131" s="4">
        <f t="shared" si="446"/>
        <v>211</v>
      </c>
      <c r="ES131" s="4">
        <f t="shared" si="446"/>
        <v>214</v>
      </c>
      <c r="ET131" s="4">
        <f t="shared" si="446"/>
        <v>217</v>
      </c>
      <c r="EU131" s="4">
        <f t="shared" si="446"/>
        <v>219</v>
      </c>
      <c r="EV131" s="4">
        <f t="shared" si="446"/>
        <v>219</v>
      </c>
      <c r="EW131" s="4">
        <f t="shared" si="446"/>
        <v>222</v>
      </c>
      <c r="EX131" s="4">
        <f t="shared" si="446"/>
        <v>211</v>
      </c>
      <c r="EY131" s="4">
        <f t="shared" si="446"/>
        <v>217</v>
      </c>
      <c r="EZ131" s="4">
        <f t="shared" si="446"/>
        <v>224</v>
      </c>
      <c r="FA131" s="4">
        <f t="shared" si="446"/>
        <v>227</v>
      </c>
      <c r="FB131" s="4">
        <f t="shared" si="446"/>
        <v>242</v>
      </c>
      <c r="FC131" s="4">
        <f t="shared" si="446"/>
        <v>242</v>
      </c>
      <c r="FD131" s="4">
        <f t="shared" si="446"/>
        <v>227</v>
      </c>
      <c r="FE131" s="4">
        <f t="shared" si="446"/>
        <v>233</v>
      </c>
      <c r="FF131" s="4">
        <f t="shared" si="446"/>
        <v>236</v>
      </c>
      <c r="FG131" s="4">
        <f t="shared" si="446"/>
        <v>217</v>
      </c>
      <c r="FH131" s="4">
        <f t="shared" si="446"/>
        <v>225</v>
      </c>
      <c r="FI131" s="4">
        <f t="shared" si="446"/>
        <v>228</v>
      </c>
      <c r="FJ131" s="4">
        <f t="shared" si="446"/>
        <v>228</v>
      </c>
      <c r="FK131" s="4">
        <f t="shared" si="446"/>
        <v>240</v>
      </c>
      <c r="FL131" s="4">
        <f t="shared" si="446"/>
        <v>252</v>
      </c>
      <c r="FM131" s="4">
        <f t="shared" si="446"/>
        <v>257</v>
      </c>
      <c r="FN131" s="4">
        <f t="shared" si="446"/>
        <v>263</v>
      </c>
      <c r="FO131" s="4">
        <f t="shared" si="446"/>
        <v>270</v>
      </c>
      <c r="FP131" s="4">
        <f t="shared" si="446"/>
        <v>279</v>
      </c>
      <c r="FQ131" s="4">
        <f t="shared" si="446"/>
        <v>279</v>
      </c>
      <c r="FR131" s="4">
        <f t="shared" si="446"/>
        <v>283</v>
      </c>
      <c r="FS131" s="4">
        <f t="shared" si="446"/>
        <v>285</v>
      </c>
      <c r="FT131" s="4">
        <f t="shared" si="446"/>
        <v>293</v>
      </c>
      <c r="FU131" s="4">
        <f t="shared" si="446"/>
        <v>293</v>
      </c>
      <c r="FV131" s="4">
        <f t="shared" si="446"/>
        <v>286</v>
      </c>
      <c r="FW131" s="4">
        <f t="shared" si="446"/>
        <v>288</v>
      </c>
      <c r="FX131" s="4">
        <f t="shared" si="446"/>
        <v>288</v>
      </c>
      <c r="FY131" s="4">
        <f t="shared" si="446"/>
        <v>298</v>
      </c>
      <c r="FZ131" s="4">
        <f t="shared" si="446"/>
        <v>304</v>
      </c>
      <c r="GA131" s="4">
        <f t="shared" si="446"/>
        <v>312</v>
      </c>
      <c r="GB131" s="4">
        <f t="shared" si="446"/>
        <v>308</v>
      </c>
      <c r="GC131" s="4">
        <f t="shared" si="446"/>
        <v>306</v>
      </c>
      <c r="GD131" s="4">
        <f t="shared" si="446"/>
        <v>316</v>
      </c>
      <c r="GE131" s="4">
        <f t="shared" si="446"/>
        <v>316</v>
      </c>
      <c r="GF131" s="4">
        <f t="shared" si="446"/>
        <v>313</v>
      </c>
      <c r="GG131" s="4">
        <f t="shared" si="446"/>
        <v>318</v>
      </c>
      <c r="GH131" s="4">
        <f t="shared" si="446"/>
        <v>300</v>
      </c>
      <c r="GI131" s="4">
        <f t="shared" si="446"/>
        <v>311</v>
      </c>
      <c r="GJ131" s="4">
        <f t="shared" si="446"/>
        <v>317</v>
      </c>
      <c r="GK131" s="4">
        <f t="shared" si="446"/>
        <v>320</v>
      </c>
      <c r="GL131" s="4">
        <f t="shared" si="446"/>
        <v>320</v>
      </c>
      <c r="GM131" s="4">
        <f t="shared" si="446"/>
        <v>315</v>
      </c>
      <c r="GN131" s="4">
        <f t="shared" si="446"/>
        <v>318</v>
      </c>
      <c r="GO131" s="4">
        <f t="shared" si="446"/>
        <v>319</v>
      </c>
      <c r="GP131" s="4">
        <f t="shared" si="446"/>
        <v>315</v>
      </c>
      <c r="GQ131" s="4">
        <f t="shared" si="446"/>
        <v>318</v>
      </c>
      <c r="GR131" s="4">
        <f t="shared" si="446"/>
        <v>321</v>
      </c>
      <c r="GS131" s="4">
        <f t="shared" si="446"/>
        <v>321</v>
      </c>
      <c r="GT131" s="4">
        <f t="shared" si="446"/>
        <v>317</v>
      </c>
      <c r="GU131" s="4">
        <f t="shared" si="446"/>
        <v>324</v>
      </c>
      <c r="GV131" s="4">
        <f t="shared" si="446"/>
        <v>329</v>
      </c>
      <c r="GW131" s="4">
        <f t="shared" si="446"/>
        <v>314</v>
      </c>
      <c r="GX131" s="4">
        <f t="shared" si="446"/>
        <v>307</v>
      </c>
      <c r="GY131" s="4">
        <f t="shared" si="446"/>
        <v>307</v>
      </c>
      <c r="GZ131" s="4">
        <f t="shared" si="446"/>
        <v>307</v>
      </c>
      <c r="HA131" s="4">
        <f t="shared" si="446"/>
        <v>299</v>
      </c>
      <c r="HB131" s="4">
        <f t="shared" si="446"/>
        <v>285</v>
      </c>
      <c r="HC131" s="4">
        <f t="shared" ref="HC131:JN131" si="447">+$I$131-HC$74</f>
        <v>282</v>
      </c>
      <c r="HD131" s="4">
        <f t="shared" si="447"/>
        <v>282</v>
      </c>
      <c r="HE131" s="4">
        <f t="shared" si="447"/>
        <v>266</v>
      </c>
      <c r="HF131" s="4">
        <f t="shared" si="447"/>
        <v>266</v>
      </c>
      <c r="HG131" s="4">
        <f t="shared" si="447"/>
        <v>266</v>
      </c>
      <c r="HH131" s="4">
        <f t="shared" si="447"/>
        <v>263</v>
      </c>
      <c r="HI131" s="4">
        <f t="shared" si="447"/>
        <v>271</v>
      </c>
      <c r="HJ131" s="4">
        <f t="shared" si="447"/>
        <v>268</v>
      </c>
      <c r="HK131" s="4">
        <f t="shared" si="447"/>
        <v>263</v>
      </c>
      <c r="HL131" s="4">
        <f t="shared" si="447"/>
        <v>267</v>
      </c>
      <c r="HM131" s="4">
        <f t="shared" si="447"/>
        <v>265</v>
      </c>
      <c r="HN131" s="4">
        <f t="shared" si="447"/>
        <v>265</v>
      </c>
      <c r="HO131" s="4">
        <f t="shared" si="447"/>
        <v>252</v>
      </c>
      <c r="HP131" s="4">
        <f t="shared" si="447"/>
        <v>248</v>
      </c>
      <c r="HQ131" s="4">
        <f t="shared" si="447"/>
        <v>250</v>
      </c>
      <c r="HR131" s="4">
        <f t="shared" si="447"/>
        <v>237</v>
      </c>
      <c r="HS131" s="4">
        <f t="shared" si="447"/>
        <v>237</v>
      </c>
      <c r="HT131" s="4">
        <f t="shared" si="447"/>
        <v>236</v>
      </c>
      <c r="HU131" s="4">
        <f t="shared" si="447"/>
        <v>236</v>
      </c>
      <c r="HV131" s="4">
        <f t="shared" si="447"/>
        <v>236</v>
      </c>
      <c r="HW131" s="4">
        <f t="shared" si="447"/>
        <v>240</v>
      </c>
      <c r="HX131" s="4">
        <f t="shared" si="447"/>
        <v>238</v>
      </c>
      <c r="HY131" s="4">
        <f t="shared" si="447"/>
        <v>221</v>
      </c>
      <c r="HZ131" s="4">
        <f t="shared" si="447"/>
        <v>220</v>
      </c>
      <c r="IA131" s="4">
        <f t="shared" si="447"/>
        <v>222</v>
      </c>
      <c r="IB131" s="4">
        <f t="shared" si="447"/>
        <v>222</v>
      </c>
      <c r="IC131" s="4">
        <f t="shared" si="447"/>
        <v>224</v>
      </c>
      <c r="ID131" s="4">
        <f t="shared" si="447"/>
        <v>218</v>
      </c>
      <c r="IE131" s="4">
        <f t="shared" si="447"/>
        <v>206</v>
      </c>
      <c r="IF131" s="4">
        <f t="shared" si="447"/>
        <v>196</v>
      </c>
      <c r="IG131" s="4">
        <f t="shared" si="447"/>
        <v>169</v>
      </c>
      <c r="IH131" s="4">
        <f t="shared" si="447"/>
        <v>169</v>
      </c>
      <c r="II131" s="4">
        <f t="shared" si="447"/>
        <v>169</v>
      </c>
      <c r="IJ131" s="4">
        <f t="shared" si="447"/>
        <v>169</v>
      </c>
      <c r="IK131" s="4">
        <f t="shared" si="447"/>
        <v>169</v>
      </c>
      <c r="IL131" s="4">
        <f t="shared" si="447"/>
        <v>618</v>
      </c>
      <c r="IM131" s="4">
        <f t="shared" si="447"/>
        <v>618</v>
      </c>
      <c r="IN131" s="4">
        <f t="shared" si="447"/>
        <v>618</v>
      </c>
      <c r="IO131" s="4">
        <f t="shared" si="447"/>
        <v>618</v>
      </c>
      <c r="IP131" s="4">
        <f t="shared" si="447"/>
        <v>618</v>
      </c>
      <c r="IQ131" s="4">
        <f t="shared" si="447"/>
        <v>618</v>
      </c>
      <c r="IR131" s="4">
        <f t="shared" si="447"/>
        <v>618</v>
      </c>
      <c r="IS131" s="4">
        <f t="shared" si="447"/>
        <v>618</v>
      </c>
      <c r="IT131" s="4">
        <f t="shared" si="447"/>
        <v>618</v>
      </c>
      <c r="IU131" s="4">
        <f t="shared" si="447"/>
        <v>618</v>
      </c>
      <c r="IV131" s="4">
        <f t="shared" si="447"/>
        <v>618</v>
      </c>
      <c r="IW131" s="4">
        <f t="shared" si="447"/>
        <v>618</v>
      </c>
      <c r="IX131" s="4">
        <f t="shared" si="447"/>
        <v>618</v>
      </c>
      <c r="IY131" s="4">
        <f t="shared" si="447"/>
        <v>618</v>
      </c>
      <c r="IZ131" s="4">
        <f t="shared" si="447"/>
        <v>618</v>
      </c>
      <c r="JA131" s="4">
        <f t="shared" si="447"/>
        <v>618</v>
      </c>
      <c r="JB131" s="4">
        <f t="shared" si="447"/>
        <v>618</v>
      </c>
      <c r="JC131" s="4">
        <f t="shared" si="447"/>
        <v>618</v>
      </c>
      <c r="JD131" s="4">
        <f t="shared" si="447"/>
        <v>618</v>
      </c>
      <c r="JE131" s="4">
        <f t="shared" si="447"/>
        <v>618</v>
      </c>
      <c r="JF131" s="4">
        <f t="shared" si="447"/>
        <v>618</v>
      </c>
      <c r="JG131" s="4">
        <f t="shared" si="447"/>
        <v>618</v>
      </c>
      <c r="JH131" s="4">
        <f t="shared" si="447"/>
        <v>618</v>
      </c>
      <c r="JI131" s="4">
        <f t="shared" si="447"/>
        <v>618</v>
      </c>
      <c r="JJ131" s="4">
        <f t="shared" si="447"/>
        <v>618</v>
      </c>
      <c r="JK131" s="4">
        <f t="shared" si="447"/>
        <v>618</v>
      </c>
      <c r="JL131" s="4">
        <f t="shared" si="447"/>
        <v>618</v>
      </c>
      <c r="JM131" s="4">
        <f t="shared" si="447"/>
        <v>618</v>
      </c>
      <c r="JN131" s="4">
        <f t="shared" si="447"/>
        <v>618</v>
      </c>
      <c r="JO131" s="4">
        <f t="shared" ref="JO131:LZ131" si="448">+$I$131-JO$74</f>
        <v>618</v>
      </c>
      <c r="JP131" s="4">
        <f t="shared" si="448"/>
        <v>618</v>
      </c>
      <c r="JQ131" s="4">
        <f t="shared" si="448"/>
        <v>618</v>
      </c>
      <c r="JR131" s="4">
        <f t="shared" si="448"/>
        <v>618</v>
      </c>
      <c r="JS131" s="4">
        <f t="shared" si="448"/>
        <v>618</v>
      </c>
      <c r="JT131" s="4">
        <f t="shared" si="448"/>
        <v>618</v>
      </c>
      <c r="JU131" s="4">
        <f t="shared" si="448"/>
        <v>618</v>
      </c>
      <c r="JV131" s="4">
        <f t="shared" si="448"/>
        <v>618</v>
      </c>
      <c r="JW131" s="4">
        <f t="shared" si="448"/>
        <v>618</v>
      </c>
      <c r="JX131" s="4">
        <f t="shared" si="448"/>
        <v>618</v>
      </c>
      <c r="JY131" s="4">
        <f t="shared" si="448"/>
        <v>618</v>
      </c>
      <c r="JZ131" s="4">
        <f t="shared" si="448"/>
        <v>618</v>
      </c>
      <c r="KA131" s="4">
        <f t="shared" si="448"/>
        <v>618</v>
      </c>
      <c r="KB131" s="4">
        <f t="shared" si="448"/>
        <v>618</v>
      </c>
      <c r="KC131" s="4">
        <f t="shared" si="448"/>
        <v>618</v>
      </c>
      <c r="KD131" s="4">
        <f t="shared" si="448"/>
        <v>618</v>
      </c>
      <c r="KE131" s="4">
        <f t="shared" si="448"/>
        <v>618</v>
      </c>
      <c r="KF131" s="4">
        <f t="shared" si="448"/>
        <v>618</v>
      </c>
      <c r="KG131" s="4">
        <f t="shared" si="448"/>
        <v>618</v>
      </c>
      <c r="KH131" s="4">
        <f t="shared" si="448"/>
        <v>618</v>
      </c>
      <c r="KI131" s="4">
        <f t="shared" si="448"/>
        <v>618</v>
      </c>
      <c r="KJ131" s="4">
        <f t="shared" si="448"/>
        <v>618</v>
      </c>
      <c r="KK131" s="4">
        <f t="shared" si="448"/>
        <v>618</v>
      </c>
      <c r="KL131" s="4">
        <f t="shared" si="448"/>
        <v>618</v>
      </c>
      <c r="KM131" s="4">
        <f t="shared" si="448"/>
        <v>618</v>
      </c>
      <c r="KN131" s="4">
        <f t="shared" si="448"/>
        <v>618</v>
      </c>
      <c r="KO131" s="4">
        <f t="shared" si="448"/>
        <v>618</v>
      </c>
      <c r="KP131" s="4">
        <f t="shared" si="448"/>
        <v>618</v>
      </c>
      <c r="KQ131" s="4">
        <f t="shared" si="448"/>
        <v>618</v>
      </c>
      <c r="KR131" s="4">
        <f t="shared" si="448"/>
        <v>618</v>
      </c>
      <c r="KS131" s="4">
        <f t="shared" si="448"/>
        <v>618</v>
      </c>
      <c r="KT131" s="4">
        <f t="shared" si="448"/>
        <v>618</v>
      </c>
      <c r="KU131" s="4">
        <f t="shared" si="448"/>
        <v>618</v>
      </c>
      <c r="KV131" s="4">
        <f t="shared" si="448"/>
        <v>618</v>
      </c>
      <c r="KW131" s="4">
        <f t="shared" si="448"/>
        <v>618</v>
      </c>
      <c r="KX131" s="4">
        <f t="shared" si="448"/>
        <v>618</v>
      </c>
      <c r="KY131" s="4">
        <f t="shared" si="448"/>
        <v>618</v>
      </c>
      <c r="KZ131" s="4">
        <f t="shared" si="448"/>
        <v>618</v>
      </c>
      <c r="LA131" s="4">
        <f t="shared" si="448"/>
        <v>618</v>
      </c>
      <c r="LB131" s="4">
        <f t="shared" si="448"/>
        <v>618</v>
      </c>
      <c r="LC131" s="4">
        <f t="shared" si="448"/>
        <v>618</v>
      </c>
      <c r="LD131" s="4">
        <f t="shared" si="448"/>
        <v>618</v>
      </c>
      <c r="LE131" s="4">
        <f t="shared" si="448"/>
        <v>618</v>
      </c>
      <c r="LF131" s="4">
        <f t="shared" si="448"/>
        <v>618</v>
      </c>
      <c r="LG131" s="4">
        <f t="shared" si="448"/>
        <v>618</v>
      </c>
      <c r="LH131" s="4">
        <f t="shared" si="448"/>
        <v>618</v>
      </c>
      <c r="LI131" s="4">
        <f t="shared" si="448"/>
        <v>618</v>
      </c>
      <c r="LJ131" s="4">
        <f t="shared" si="448"/>
        <v>618</v>
      </c>
      <c r="LK131" s="4">
        <f t="shared" si="448"/>
        <v>618</v>
      </c>
      <c r="LL131" s="4">
        <f t="shared" si="448"/>
        <v>618</v>
      </c>
      <c r="LM131" s="4">
        <f t="shared" si="448"/>
        <v>618</v>
      </c>
      <c r="LN131" s="4">
        <f t="shared" si="448"/>
        <v>618</v>
      </c>
      <c r="LO131" s="4">
        <f t="shared" si="448"/>
        <v>618</v>
      </c>
      <c r="LP131" s="4">
        <f t="shared" si="448"/>
        <v>618</v>
      </c>
      <c r="LQ131" s="4">
        <f t="shared" si="448"/>
        <v>618</v>
      </c>
      <c r="LR131" s="4">
        <f t="shared" si="448"/>
        <v>618</v>
      </c>
      <c r="LS131" s="4">
        <f t="shared" si="448"/>
        <v>618</v>
      </c>
      <c r="LT131" s="4">
        <f t="shared" si="448"/>
        <v>618</v>
      </c>
      <c r="LU131" s="4">
        <f t="shared" si="448"/>
        <v>618</v>
      </c>
      <c r="LV131" s="4">
        <f t="shared" si="448"/>
        <v>618</v>
      </c>
      <c r="LW131" s="4">
        <f t="shared" si="448"/>
        <v>618</v>
      </c>
      <c r="LX131" s="4">
        <f t="shared" si="448"/>
        <v>618</v>
      </c>
      <c r="LY131" s="4">
        <f t="shared" si="448"/>
        <v>618</v>
      </c>
      <c r="LZ131" s="4">
        <f t="shared" si="448"/>
        <v>618</v>
      </c>
      <c r="MA131" s="4">
        <f t="shared" ref="MA131:NT131" si="449">+$I$131-MA$74</f>
        <v>618</v>
      </c>
      <c r="MB131" s="4">
        <f t="shared" si="449"/>
        <v>618</v>
      </c>
      <c r="MC131" s="4">
        <f t="shared" si="449"/>
        <v>618</v>
      </c>
      <c r="MD131" s="4">
        <f t="shared" si="449"/>
        <v>618</v>
      </c>
      <c r="ME131" s="4">
        <f t="shared" si="449"/>
        <v>618</v>
      </c>
      <c r="MF131" s="4">
        <f t="shared" si="449"/>
        <v>618</v>
      </c>
      <c r="MG131" s="4">
        <f t="shared" si="449"/>
        <v>618</v>
      </c>
      <c r="MH131" s="4">
        <f t="shared" si="449"/>
        <v>618</v>
      </c>
      <c r="MI131" s="4">
        <f t="shared" si="449"/>
        <v>618</v>
      </c>
      <c r="MJ131" s="4">
        <f t="shared" si="449"/>
        <v>618</v>
      </c>
      <c r="MK131" s="4">
        <f t="shared" si="449"/>
        <v>618</v>
      </c>
      <c r="ML131" s="4">
        <f t="shared" si="449"/>
        <v>618</v>
      </c>
      <c r="MM131" s="4">
        <f t="shared" si="449"/>
        <v>618</v>
      </c>
      <c r="MN131" s="4">
        <f t="shared" si="449"/>
        <v>618</v>
      </c>
      <c r="MO131" s="4">
        <f t="shared" si="449"/>
        <v>618</v>
      </c>
      <c r="MP131" s="4">
        <f t="shared" si="449"/>
        <v>618</v>
      </c>
      <c r="MQ131" s="4">
        <f t="shared" si="449"/>
        <v>618</v>
      </c>
      <c r="MR131" s="4">
        <f t="shared" si="449"/>
        <v>618</v>
      </c>
      <c r="MS131" s="4">
        <f t="shared" si="449"/>
        <v>618</v>
      </c>
      <c r="MT131" s="4">
        <f t="shared" si="449"/>
        <v>618</v>
      </c>
      <c r="MU131" s="4">
        <f t="shared" si="449"/>
        <v>618</v>
      </c>
      <c r="MV131" s="4">
        <f t="shared" si="449"/>
        <v>618</v>
      </c>
      <c r="MW131" s="4">
        <f t="shared" si="449"/>
        <v>618</v>
      </c>
      <c r="MX131" s="4">
        <f t="shared" si="449"/>
        <v>618</v>
      </c>
      <c r="MY131" s="4">
        <f t="shared" si="449"/>
        <v>618</v>
      </c>
      <c r="MZ131" s="4">
        <f t="shared" si="449"/>
        <v>618</v>
      </c>
      <c r="NA131" s="4">
        <f t="shared" si="449"/>
        <v>618</v>
      </c>
      <c r="NB131" s="4">
        <f t="shared" si="449"/>
        <v>618</v>
      </c>
      <c r="NC131" s="4">
        <f t="shared" si="449"/>
        <v>618</v>
      </c>
      <c r="ND131" s="4">
        <f t="shared" si="449"/>
        <v>618</v>
      </c>
      <c r="NE131" s="4">
        <f t="shared" si="449"/>
        <v>618</v>
      </c>
      <c r="NF131" s="4">
        <f t="shared" si="449"/>
        <v>618</v>
      </c>
      <c r="NG131" s="4">
        <f t="shared" si="449"/>
        <v>618</v>
      </c>
      <c r="NH131" s="4">
        <f t="shared" si="449"/>
        <v>618</v>
      </c>
      <c r="NI131" s="4">
        <f t="shared" si="449"/>
        <v>618</v>
      </c>
      <c r="NJ131" s="4">
        <f t="shared" si="449"/>
        <v>618</v>
      </c>
      <c r="NK131" s="4">
        <f t="shared" si="449"/>
        <v>618</v>
      </c>
      <c r="NL131" s="4">
        <f t="shared" si="449"/>
        <v>618</v>
      </c>
      <c r="NM131" s="4">
        <f t="shared" si="449"/>
        <v>618</v>
      </c>
      <c r="NN131" s="4">
        <f t="shared" si="449"/>
        <v>618</v>
      </c>
      <c r="NO131" s="4">
        <f t="shared" si="449"/>
        <v>618</v>
      </c>
      <c r="NP131" s="4">
        <f t="shared" si="449"/>
        <v>618</v>
      </c>
      <c r="NQ131" s="4">
        <f t="shared" si="449"/>
        <v>618</v>
      </c>
      <c r="NR131" s="4">
        <f t="shared" si="449"/>
        <v>618</v>
      </c>
      <c r="NS131" s="4">
        <f t="shared" si="449"/>
        <v>618</v>
      </c>
      <c r="NT131" s="15">
        <f t="shared" si="449"/>
        <v>618</v>
      </c>
    </row>
    <row r="132" spans="1:384" ht="17.25" thickBot="1" x14ac:dyDescent="0.65">
      <c r="A132" s="141" t="s">
        <v>71</v>
      </c>
      <c r="B132" s="340"/>
      <c r="C132" s="272"/>
      <c r="D132" s="272"/>
      <c r="E132" s="77" t="s">
        <v>85</v>
      </c>
      <c r="F132" s="276"/>
      <c r="G132" s="272"/>
      <c r="H132" s="282"/>
      <c r="I132" s="69">
        <v>379</v>
      </c>
      <c r="J132" s="232"/>
      <c r="K132" s="233"/>
      <c r="L132" s="233"/>
      <c r="M132" s="234"/>
      <c r="N132" s="234"/>
      <c r="O132" s="235"/>
      <c r="P132" s="233"/>
      <c r="Q132" s="236"/>
      <c r="R132" s="7"/>
      <c r="S132" s="246">
        <f>+$I$132-S$75</f>
        <v>379</v>
      </c>
      <c r="T132" s="71">
        <f>+$I$132-T$75</f>
        <v>379</v>
      </c>
      <c r="U132" s="71">
        <f t="shared" ref="U132:CF132" si="450">+$I$132-U$75</f>
        <v>379</v>
      </c>
      <c r="V132" s="71">
        <f t="shared" si="450"/>
        <v>379</v>
      </c>
      <c r="W132" s="71">
        <f t="shared" si="450"/>
        <v>379</v>
      </c>
      <c r="X132" s="71">
        <f t="shared" si="450"/>
        <v>379</v>
      </c>
      <c r="Y132" s="71">
        <f t="shared" si="450"/>
        <v>379</v>
      </c>
      <c r="Z132" s="71">
        <f t="shared" si="450"/>
        <v>379</v>
      </c>
      <c r="AA132" s="71">
        <f t="shared" si="450"/>
        <v>379</v>
      </c>
      <c r="AB132" s="71">
        <f>+$I$132-AB$75</f>
        <v>379</v>
      </c>
      <c r="AC132" s="71">
        <f t="shared" si="450"/>
        <v>379</v>
      </c>
      <c r="AD132" s="71">
        <f t="shared" si="450"/>
        <v>379</v>
      </c>
      <c r="AE132" s="71">
        <f t="shared" si="450"/>
        <v>379</v>
      </c>
      <c r="AF132" s="71">
        <f t="shared" si="450"/>
        <v>379</v>
      </c>
      <c r="AG132" s="71">
        <f t="shared" si="450"/>
        <v>379</v>
      </c>
      <c r="AH132" s="71">
        <f t="shared" si="450"/>
        <v>379</v>
      </c>
      <c r="AI132" s="71">
        <f t="shared" si="450"/>
        <v>379</v>
      </c>
      <c r="AJ132" s="71">
        <f t="shared" si="450"/>
        <v>379</v>
      </c>
      <c r="AK132" s="71">
        <f t="shared" si="450"/>
        <v>379</v>
      </c>
      <c r="AL132" s="71">
        <f t="shared" si="450"/>
        <v>379</v>
      </c>
      <c r="AM132" s="71">
        <f t="shared" si="450"/>
        <v>379</v>
      </c>
      <c r="AN132" s="71">
        <f t="shared" si="450"/>
        <v>379</v>
      </c>
      <c r="AO132" s="71">
        <f t="shared" si="450"/>
        <v>379</v>
      </c>
      <c r="AP132" s="71">
        <f t="shared" si="450"/>
        <v>379</v>
      </c>
      <c r="AQ132" s="71">
        <f t="shared" si="450"/>
        <v>379</v>
      </c>
      <c r="AR132" s="71">
        <f t="shared" si="450"/>
        <v>379</v>
      </c>
      <c r="AS132" s="71">
        <f t="shared" si="450"/>
        <v>379</v>
      </c>
      <c r="AT132" s="71">
        <f t="shared" si="450"/>
        <v>379</v>
      </c>
      <c r="AU132" s="71">
        <f t="shared" si="450"/>
        <v>379</v>
      </c>
      <c r="AV132" s="71">
        <f t="shared" si="450"/>
        <v>379</v>
      </c>
      <c r="AW132" s="71">
        <f t="shared" si="450"/>
        <v>379</v>
      </c>
      <c r="AX132" s="71">
        <f t="shared" si="450"/>
        <v>379</v>
      </c>
      <c r="AY132" s="71">
        <f t="shared" si="450"/>
        <v>379</v>
      </c>
      <c r="AZ132" s="71">
        <f t="shared" si="450"/>
        <v>379</v>
      </c>
      <c r="BA132" s="71">
        <f t="shared" si="450"/>
        <v>379</v>
      </c>
      <c r="BB132" s="71">
        <f t="shared" si="450"/>
        <v>379</v>
      </c>
      <c r="BC132" s="71">
        <f t="shared" si="450"/>
        <v>379</v>
      </c>
      <c r="BD132" s="71">
        <f t="shared" si="450"/>
        <v>379</v>
      </c>
      <c r="BE132" s="71">
        <f t="shared" si="450"/>
        <v>379</v>
      </c>
      <c r="BF132" s="71">
        <f t="shared" si="450"/>
        <v>379</v>
      </c>
      <c r="BG132" s="71">
        <f t="shared" si="450"/>
        <v>379</v>
      </c>
      <c r="BH132" s="71">
        <f t="shared" si="450"/>
        <v>379</v>
      </c>
      <c r="BI132" s="71">
        <f t="shared" si="450"/>
        <v>379</v>
      </c>
      <c r="BJ132" s="71">
        <f t="shared" si="450"/>
        <v>379</v>
      </c>
      <c r="BK132" s="71">
        <f t="shared" si="450"/>
        <v>379</v>
      </c>
      <c r="BL132" s="71">
        <f t="shared" si="450"/>
        <v>379</v>
      </c>
      <c r="BM132" s="71">
        <f t="shared" si="450"/>
        <v>379</v>
      </c>
      <c r="BN132" s="71">
        <f t="shared" si="450"/>
        <v>379</v>
      </c>
      <c r="BO132" s="71">
        <f t="shared" si="450"/>
        <v>379</v>
      </c>
      <c r="BP132" s="71">
        <f t="shared" si="450"/>
        <v>379</v>
      </c>
      <c r="BQ132" s="71">
        <f t="shared" si="450"/>
        <v>379</v>
      </c>
      <c r="BR132" s="71">
        <f t="shared" si="450"/>
        <v>379</v>
      </c>
      <c r="BS132" s="71">
        <f t="shared" si="450"/>
        <v>379</v>
      </c>
      <c r="BT132" s="71">
        <f t="shared" si="450"/>
        <v>379</v>
      </c>
      <c r="BU132" s="71">
        <f t="shared" si="450"/>
        <v>379</v>
      </c>
      <c r="BV132" s="71">
        <f t="shared" si="450"/>
        <v>379</v>
      </c>
      <c r="BW132" s="71">
        <f t="shared" si="450"/>
        <v>379</v>
      </c>
      <c r="BX132" s="71">
        <f t="shared" si="450"/>
        <v>379</v>
      </c>
      <c r="BY132" s="71">
        <f t="shared" si="450"/>
        <v>379</v>
      </c>
      <c r="BZ132" s="71">
        <f t="shared" si="450"/>
        <v>379</v>
      </c>
      <c r="CA132" s="71">
        <f t="shared" si="450"/>
        <v>379</v>
      </c>
      <c r="CB132" s="71">
        <f t="shared" si="450"/>
        <v>379</v>
      </c>
      <c r="CC132" s="71">
        <f t="shared" si="450"/>
        <v>379</v>
      </c>
      <c r="CD132" s="71">
        <f t="shared" si="450"/>
        <v>379</v>
      </c>
      <c r="CE132" s="71">
        <f t="shared" si="450"/>
        <v>379</v>
      </c>
      <c r="CF132" s="71">
        <f t="shared" si="450"/>
        <v>379</v>
      </c>
      <c r="CG132" s="71">
        <f t="shared" ref="CG132:ER132" si="451">+$I$132-CG$75</f>
        <v>379</v>
      </c>
      <c r="CH132" s="71">
        <f t="shared" si="451"/>
        <v>379</v>
      </c>
      <c r="CI132" s="71">
        <f t="shared" si="451"/>
        <v>379</v>
      </c>
      <c r="CJ132" s="71">
        <f t="shared" si="451"/>
        <v>379</v>
      </c>
      <c r="CK132" s="71">
        <f t="shared" si="451"/>
        <v>379</v>
      </c>
      <c r="CL132" s="71">
        <f t="shared" si="451"/>
        <v>379</v>
      </c>
      <c r="CM132" s="71">
        <f t="shared" si="451"/>
        <v>379</v>
      </c>
      <c r="CN132" s="71">
        <f t="shared" si="451"/>
        <v>379</v>
      </c>
      <c r="CO132" s="71">
        <f t="shared" si="451"/>
        <v>379</v>
      </c>
      <c r="CP132" s="71">
        <f t="shared" si="451"/>
        <v>379</v>
      </c>
      <c r="CQ132" s="71">
        <f t="shared" si="451"/>
        <v>379</v>
      </c>
      <c r="CR132" s="71">
        <f t="shared" si="451"/>
        <v>379</v>
      </c>
      <c r="CS132" s="71">
        <f t="shared" si="451"/>
        <v>379</v>
      </c>
      <c r="CT132" s="71">
        <f t="shared" si="451"/>
        <v>379</v>
      </c>
      <c r="CU132" s="71">
        <f t="shared" si="451"/>
        <v>379</v>
      </c>
      <c r="CV132" s="71">
        <f t="shared" si="451"/>
        <v>193</v>
      </c>
      <c r="CW132" s="71">
        <f t="shared" si="451"/>
        <v>188</v>
      </c>
      <c r="CX132" s="71">
        <f t="shared" si="451"/>
        <v>188</v>
      </c>
      <c r="CY132" s="71">
        <f t="shared" si="451"/>
        <v>188</v>
      </c>
      <c r="CZ132" s="71">
        <f t="shared" si="451"/>
        <v>188</v>
      </c>
      <c r="DA132" s="71">
        <f t="shared" si="451"/>
        <v>183</v>
      </c>
      <c r="DB132" s="71">
        <f t="shared" si="451"/>
        <v>176</v>
      </c>
      <c r="DC132" s="71">
        <f t="shared" si="451"/>
        <v>177</v>
      </c>
      <c r="DD132" s="71">
        <f t="shared" si="451"/>
        <v>177</v>
      </c>
      <c r="DE132" s="71">
        <f t="shared" si="451"/>
        <v>178</v>
      </c>
      <c r="DF132" s="71">
        <f t="shared" si="451"/>
        <v>178</v>
      </c>
      <c r="DG132" s="71">
        <f t="shared" si="451"/>
        <v>178</v>
      </c>
      <c r="DH132" s="71">
        <f t="shared" si="451"/>
        <v>178</v>
      </c>
      <c r="DI132" s="71">
        <f t="shared" si="451"/>
        <v>179</v>
      </c>
      <c r="DJ132" s="71">
        <f t="shared" si="451"/>
        <v>179</v>
      </c>
      <c r="DK132" s="71">
        <f t="shared" si="451"/>
        <v>176</v>
      </c>
      <c r="DL132" s="71">
        <f t="shared" si="451"/>
        <v>178</v>
      </c>
      <c r="DM132" s="71">
        <f t="shared" si="451"/>
        <v>178</v>
      </c>
      <c r="DN132" s="71">
        <f t="shared" si="451"/>
        <v>181</v>
      </c>
      <c r="DO132" s="71">
        <f t="shared" si="451"/>
        <v>181</v>
      </c>
      <c r="DP132" s="71">
        <f t="shared" si="451"/>
        <v>186</v>
      </c>
      <c r="DQ132" s="71">
        <f t="shared" si="451"/>
        <v>187</v>
      </c>
      <c r="DR132" s="71">
        <f t="shared" si="451"/>
        <v>184</v>
      </c>
      <c r="DS132" s="71">
        <f t="shared" si="451"/>
        <v>182</v>
      </c>
      <c r="DT132" s="71">
        <f t="shared" si="451"/>
        <v>182</v>
      </c>
      <c r="DU132" s="71">
        <f t="shared" si="451"/>
        <v>183</v>
      </c>
      <c r="DV132" s="71">
        <f t="shared" si="451"/>
        <v>171</v>
      </c>
      <c r="DW132" s="71">
        <f t="shared" si="451"/>
        <v>161</v>
      </c>
      <c r="DX132" s="71">
        <f t="shared" si="451"/>
        <v>163</v>
      </c>
      <c r="DY132" s="71">
        <f t="shared" si="451"/>
        <v>161</v>
      </c>
      <c r="DZ132" s="71">
        <f t="shared" si="451"/>
        <v>162</v>
      </c>
      <c r="EA132" s="71">
        <f t="shared" si="451"/>
        <v>162</v>
      </c>
      <c r="EB132" s="71">
        <f t="shared" si="451"/>
        <v>162</v>
      </c>
      <c r="EC132" s="71">
        <f t="shared" si="451"/>
        <v>164</v>
      </c>
      <c r="ED132" s="71">
        <f t="shared" si="451"/>
        <v>164</v>
      </c>
      <c r="EE132" s="71">
        <f t="shared" si="451"/>
        <v>168</v>
      </c>
      <c r="EF132" s="71">
        <f t="shared" si="451"/>
        <v>168</v>
      </c>
      <c r="EG132" s="71">
        <f t="shared" si="451"/>
        <v>169</v>
      </c>
      <c r="EH132" s="71">
        <f t="shared" si="451"/>
        <v>169</v>
      </c>
      <c r="EI132" s="71">
        <f t="shared" si="451"/>
        <v>170</v>
      </c>
      <c r="EJ132" s="71">
        <f t="shared" si="451"/>
        <v>173</v>
      </c>
      <c r="EK132" s="71">
        <f t="shared" si="451"/>
        <v>177</v>
      </c>
      <c r="EL132" s="71">
        <f t="shared" si="451"/>
        <v>178</v>
      </c>
      <c r="EM132" s="71">
        <f t="shared" si="451"/>
        <v>181</v>
      </c>
      <c r="EN132" s="71">
        <f t="shared" si="451"/>
        <v>181</v>
      </c>
      <c r="EO132" s="71">
        <f t="shared" si="451"/>
        <v>181</v>
      </c>
      <c r="EP132" s="71">
        <f t="shared" si="451"/>
        <v>201</v>
      </c>
      <c r="EQ132" s="71">
        <f t="shared" si="451"/>
        <v>204</v>
      </c>
      <c r="ER132" s="71">
        <f t="shared" si="451"/>
        <v>209</v>
      </c>
      <c r="ES132" s="71">
        <f t="shared" ref="ES132:HD132" si="452">+$I$132-ES$75</f>
        <v>211</v>
      </c>
      <c r="ET132" s="71">
        <f t="shared" si="452"/>
        <v>213</v>
      </c>
      <c r="EU132" s="71">
        <f t="shared" si="452"/>
        <v>214</v>
      </c>
      <c r="EV132" s="71">
        <f t="shared" si="452"/>
        <v>214</v>
      </c>
      <c r="EW132" s="71">
        <f t="shared" si="452"/>
        <v>216</v>
      </c>
      <c r="EX132" s="71">
        <f t="shared" si="452"/>
        <v>213</v>
      </c>
      <c r="EY132" s="71">
        <f t="shared" si="452"/>
        <v>219</v>
      </c>
      <c r="EZ132" s="71">
        <f t="shared" si="452"/>
        <v>223</v>
      </c>
      <c r="FA132" s="71">
        <f t="shared" si="452"/>
        <v>229</v>
      </c>
      <c r="FB132" s="71">
        <f t="shared" si="452"/>
        <v>234</v>
      </c>
      <c r="FC132" s="71">
        <f t="shared" si="452"/>
        <v>234</v>
      </c>
      <c r="FD132" s="71">
        <f t="shared" si="452"/>
        <v>230</v>
      </c>
      <c r="FE132" s="71">
        <f t="shared" si="452"/>
        <v>219</v>
      </c>
      <c r="FF132" s="71">
        <f t="shared" si="452"/>
        <v>213</v>
      </c>
      <c r="FG132" s="71">
        <f t="shared" si="452"/>
        <v>209</v>
      </c>
      <c r="FH132" s="71">
        <f t="shared" si="452"/>
        <v>220</v>
      </c>
      <c r="FI132" s="71">
        <f t="shared" si="452"/>
        <v>222</v>
      </c>
      <c r="FJ132" s="71">
        <f t="shared" si="452"/>
        <v>222</v>
      </c>
      <c r="FK132" s="71">
        <f t="shared" si="452"/>
        <v>191</v>
      </c>
      <c r="FL132" s="71">
        <f t="shared" si="452"/>
        <v>192</v>
      </c>
      <c r="FM132" s="71">
        <f t="shared" si="452"/>
        <v>197</v>
      </c>
      <c r="FN132" s="71">
        <f t="shared" si="452"/>
        <v>191</v>
      </c>
      <c r="FO132" s="71">
        <f t="shared" si="452"/>
        <v>196</v>
      </c>
      <c r="FP132" s="71">
        <f t="shared" si="452"/>
        <v>200</v>
      </c>
      <c r="FQ132" s="71">
        <f t="shared" si="452"/>
        <v>200</v>
      </c>
      <c r="FR132" s="71">
        <f t="shared" si="452"/>
        <v>201</v>
      </c>
      <c r="FS132" s="71">
        <f t="shared" si="452"/>
        <v>201</v>
      </c>
      <c r="FT132" s="71">
        <f t="shared" si="452"/>
        <v>201</v>
      </c>
      <c r="FU132" s="71">
        <f t="shared" si="452"/>
        <v>199</v>
      </c>
      <c r="FV132" s="71">
        <f t="shared" si="452"/>
        <v>201</v>
      </c>
      <c r="FW132" s="71">
        <f t="shared" si="452"/>
        <v>207</v>
      </c>
      <c r="FX132" s="71">
        <f t="shared" si="452"/>
        <v>207</v>
      </c>
      <c r="FY132" s="71">
        <f t="shared" si="452"/>
        <v>209</v>
      </c>
      <c r="FZ132" s="71">
        <f t="shared" si="452"/>
        <v>217</v>
      </c>
      <c r="GA132" s="71">
        <f t="shared" si="452"/>
        <v>214</v>
      </c>
      <c r="GB132" s="71">
        <f t="shared" si="452"/>
        <v>213</v>
      </c>
      <c r="GC132" s="71">
        <f t="shared" si="452"/>
        <v>212</v>
      </c>
      <c r="GD132" s="71">
        <f t="shared" si="452"/>
        <v>215</v>
      </c>
      <c r="GE132" s="71">
        <f t="shared" si="452"/>
        <v>215</v>
      </c>
      <c r="GF132" s="71">
        <f t="shared" si="452"/>
        <v>217</v>
      </c>
      <c r="GG132" s="71">
        <f t="shared" si="452"/>
        <v>220</v>
      </c>
      <c r="GH132" s="71">
        <f t="shared" si="452"/>
        <v>221</v>
      </c>
      <c r="GI132" s="71">
        <f t="shared" si="452"/>
        <v>222</v>
      </c>
      <c r="GJ132" s="71">
        <f t="shared" si="452"/>
        <v>225</v>
      </c>
      <c r="GK132" s="71">
        <f t="shared" si="452"/>
        <v>229</v>
      </c>
      <c r="GL132" s="71">
        <f t="shared" si="452"/>
        <v>229</v>
      </c>
      <c r="GM132" s="71">
        <f t="shared" si="452"/>
        <v>230</v>
      </c>
      <c r="GN132" s="71">
        <f t="shared" si="452"/>
        <v>233</v>
      </c>
      <c r="GO132" s="71">
        <f t="shared" si="452"/>
        <v>237</v>
      </c>
      <c r="GP132" s="71">
        <f t="shared" si="452"/>
        <v>239</v>
      </c>
      <c r="GQ132" s="71">
        <f t="shared" si="452"/>
        <v>240</v>
      </c>
      <c r="GR132" s="71">
        <f t="shared" si="452"/>
        <v>241</v>
      </c>
      <c r="GS132" s="71">
        <f t="shared" si="452"/>
        <v>241</v>
      </c>
      <c r="GT132" s="71">
        <f t="shared" si="452"/>
        <v>242</v>
      </c>
      <c r="GU132" s="71">
        <f t="shared" si="452"/>
        <v>243</v>
      </c>
      <c r="GV132" s="71">
        <f t="shared" si="452"/>
        <v>238</v>
      </c>
      <c r="GW132" s="71">
        <f t="shared" si="452"/>
        <v>234</v>
      </c>
      <c r="GX132" s="71">
        <f t="shared" si="452"/>
        <v>234</v>
      </c>
      <c r="GY132" s="71">
        <f t="shared" si="452"/>
        <v>231</v>
      </c>
      <c r="GZ132" s="71">
        <f t="shared" si="452"/>
        <v>231</v>
      </c>
      <c r="HA132" s="71">
        <f t="shared" si="452"/>
        <v>231</v>
      </c>
      <c r="HB132" s="71">
        <f t="shared" si="452"/>
        <v>236</v>
      </c>
      <c r="HC132" s="71">
        <f t="shared" si="452"/>
        <v>239</v>
      </c>
      <c r="HD132" s="71">
        <f t="shared" si="452"/>
        <v>221</v>
      </c>
      <c r="HE132" s="71">
        <f t="shared" ref="HE132:JP132" si="453">+$I$132-HE$75</f>
        <v>218</v>
      </c>
      <c r="HF132" s="71">
        <f t="shared" si="453"/>
        <v>213</v>
      </c>
      <c r="HG132" s="71">
        <f t="shared" si="453"/>
        <v>213</v>
      </c>
      <c r="HH132" s="71">
        <f t="shared" si="453"/>
        <v>203</v>
      </c>
      <c r="HI132" s="71">
        <f t="shared" si="453"/>
        <v>207</v>
      </c>
      <c r="HJ132" s="71">
        <f t="shared" si="453"/>
        <v>216</v>
      </c>
      <c r="HK132" s="71">
        <f t="shared" si="453"/>
        <v>218</v>
      </c>
      <c r="HL132" s="71">
        <f t="shared" si="453"/>
        <v>218</v>
      </c>
      <c r="HM132" s="71">
        <f t="shared" si="453"/>
        <v>219</v>
      </c>
      <c r="HN132" s="71">
        <f t="shared" si="453"/>
        <v>219</v>
      </c>
      <c r="HO132" s="71">
        <f t="shared" si="453"/>
        <v>214</v>
      </c>
      <c r="HP132" s="71">
        <f t="shared" si="453"/>
        <v>214</v>
      </c>
      <c r="HQ132" s="71">
        <f t="shared" si="453"/>
        <v>215</v>
      </c>
      <c r="HR132" s="71">
        <f t="shared" si="453"/>
        <v>204</v>
      </c>
      <c r="HS132" s="71">
        <f t="shared" si="453"/>
        <v>207</v>
      </c>
      <c r="HT132" s="71">
        <f t="shared" si="453"/>
        <v>204</v>
      </c>
      <c r="HU132" s="71">
        <f t="shared" si="453"/>
        <v>204</v>
      </c>
      <c r="HV132" s="71">
        <f t="shared" si="453"/>
        <v>204</v>
      </c>
      <c r="HW132" s="71">
        <f t="shared" si="453"/>
        <v>204</v>
      </c>
      <c r="HX132" s="71">
        <f t="shared" si="453"/>
        <v>204</v>
      </c>
      <c r="HY132" s="71">
        <f t="shared" si="453"/>
        <v>202</v>
      </c>
      <c r="HZ132" s="71">
        <f t="shared" si="453"/>
        <v>198</v>
      </c>
      <c r="IA132" s="71">
        <f t="shared" si="453"/>
        <v>198</v>
      </c>
      <c r="IB132" s="71">
        <f t="shared" si="453"/>
        <v>198</v>
      </c>
      <c r="IC132" s="71">
        <f t="shared" si="453"/>
        <v>195</v>
      </c>
      <c r="ID132" s="71">
        <f t="shared" si="453"/>
        <v>197</v>
      </c>
      <c r="IE132" s="71">
        <f t="shared" si="453"/>
        <v>183</v>
      </c>
      <c r="IF132" s="71">
        <f t="shared" si="453"/>
        <v>184</v>
      </c>
      <c r="IG132" s="71">
        <f t="shared" si="453"/>
        <v>184</v>
      </c>
      <c r="IH132" s="71">
        <f t="shared" si="453"/>
        <v>184</v>
      </c>
      <c r="II132" s="71">
        <f t="shared" si="453"/>
        <v>184</v>
      </c>
      <c r="IJ132" s="71">
        <f t="shared" si="453"/>
        <v>184</v>
      </c>
      <c r="IK132" s="71">
        <f t="shared" si="453"/>
        <v>185</v>
      </c>
      <c r="IL132" s="71">
        <f t="shared" si="453"/>
        <v>379</v>
      </c>
      <c r="IM132" s="71">
        <f t="shared" si="453"/>
        <v>379</v>
      </c>
      <c r="IN132" s="71">
        <f t="shared" si="453"/>
        <v>379</v>
      </c>
      <c r="IO132" s="71">
        <f t="shared" si="453"/>
        <v>379</v>
      </c>
      <c r="IP132" s="71">
        <f t="shared" si="453"/>
        <v>379</v>
      </c>
      <c r="IQ132" s="71">
        <f t="shared" si="453"/>
        <v>379</v>
      </c>
      <c r="IR132" s="71">
        <f t="shared" si="453"/>
        <v>379</v>
      </c>
      <c r="IS132" s="71">
        <f t="shared" si="453"/>
        <v>379</v>
      </c>
      <c r="IT132" s="71">
        <f t="shared" si="453"/>
        <v>379</v>
      </c>
      <c r="IU132" s="71">
        <f t="shared" si="453"/>
        <v>379</v>
      </c>
      <c r="IV132" s="71">
        <f t="shared" si="453"/>
        <v>379</v>
      </c>
      <c r="IW132" s="71">
        <f t="shared" si="453"/>
        <v>379</v>
      </c>
      <c r="IX132" s="71">
        <f t="shared" si="453"/>
        <v>379</v>
      </c>
      <c r="IY132" s="71">
        <f t="shared" si="453"/>
        <v>379</v>
      </c>
      <c r="IZ132" s="71">
        <f t="shared" si="453"/>
        <v>379</v>
      </c>
      <c r="JA132" s="71">
        <f t="shared" si="453"/>
        <v>379</v>
      </c>
      <c r="JB132" s="71">
        <f t="shared" si="453"/>
        <v>379</v>
      </c>
      <c r="JC132" s="71">
        <f t="shared" si="453"/>
        <v>379</v>
      </c>
      <c r="JD132" s="71">
        <f t="shared" si="453"/>
        <v>379</v>
      </c>
      <c r="JE132" s="71">
        <f t="shared" si="453"/>
        <v>379</v>
      </c>
      <c r="JF132" s="71">
        <f t="shared" si="453"/>
        <v>379</v>
      </c>
      <c r="JG132" s="71">
        <f t="shared" si="453"/>
        <v>379</v>
      </c>
      <c r="JH132" s="71">
        <f t="shared" si="453"/>
        <v>379</v>
      </c>
      <c r="JI132" s="71">
        <f t="shared" si="453"/>
        <v>379</v>
      </c>
      <c r="JJ132" s="71">
        <f t="shared" si="453"/>
        <v>379</v>
      </c>
      <c r="JK132" s="71">
        <f t="shared" si="453"/>
        <v>379</v>
      </c>
      <c r="JL132" s="71">
        <f t="shared" si="453"/>
        <v>379</v>
      </c>
      <c r="JM132" s="71">
        <f t="shared" si="453"/>
        <v>379</v>
      </c>
      <c r="JN132" s="71">
        <f t="shared" si="453"/>
        <v>379</v>
      </c>
      <c r="JO132" s="71">
        <f t="shared" si="453"/>
        <v>379</v>
      </c>
      <c r="JP132" s="71">
        <f t="shared" si="453"/>
        <v>379</v>
      </c>
      <c r="JQ132" s="71">
        <f t="shared" ref="JQ132:MB132" si="454">+$I$132-JQ$75</f>
        <v>379</v>
      </c>
      <c r="JR132" s="71">
        <f t="shared" si="454"/>
        <v>379</v>
      </c>
      <c r="JS132" s="71">
        <f t="shared" si="454"/>
        <v>379</v>
      </c>
      <c r="JT132" s="71">
        <f t="shared" si="454"/>
        <v>379</v>
      </c>
      <c r="JU132" s="71">
        <f t="shared" si="454"/>
        <v>379</v>
      </c>
      <c r="JV132" s="71">
        <f t="shared" si="454"/>
        <v>379</v>
      </c>
      <c r="JW132" s="71">
        <f t="shared" si="454"/>
        <v>379</v>
      </c>
      <c r="JX132" s="71">
        <f t="shared" si="454"/>
        <v>379</v>
      </c>
      <c r="JY132" s="71">
        <f t="shared" si="454"/>
        <v>379</v>
      </c>
      <c r="JZ132" s="71">
        <f t="shared" si="454"/>
        <v>379</v>
      </c>
      <c r="KA132" s="71">
        <f t="shared" si="454"/>
        <v>379</v>
      </c>
      <c r="KB132" s="71">
        <f t="shared" si="454"/>
        <v>379</v>
      </c>
      <c r="KC132" s="71">
        <f t="shared" si="454"/>
        <v>379</v>
      </c>
      <c r="KD132" s="71">
        <f t="shared" si="454"/>
        <v>379</v>
      </c>
      <c r="KE132" s="71">
        <f t="shared" si="454"/>
        <v>379</v>
      </c>
      <c r="KF132" s="71">
        <f t="shared" si="454"/>
        <v>379</v>
      </c>
      <c r="KG132" s="71">
        <f t="shared" si="454"/>
        <v>379</v>
      </c>
      <c r="KH132" s="71">
        <f t="shared" si="454"/>
        <v>379</v>
      </c>
      <c r="KI132" s="71">
        <f t="shared" si="454"/>
        <v>379</v>
      </c>
      <c r="KJ132" s="71">
        <f t="shared" si="454"/>
        <v>379</v>
      </c>
      <c r="KK132" s="71">
        <f t="shared" si="454"/>
        <v>379</v>
      </c>
      <c r="KL132" s="71">
        <f t="shared" si="454"/>
        <v>379</v>
      </c>
      <c r="KM132" s="71">
        <f t="shared" si="454"/>
        <v>379</v>
      </c>
      <c r="KN132" s="71">
        <f t="shared" si="454"/>
        <v>379</v>
      </c>
      <c r="KO132" s="71">
        <f t="shared" si="454"/>
        <v>379</v>
      </c>
      <c r="KP132" s="71">
        <f t="shared" si="454"/>
        <v>379</v>
      </c>
      <c r="KQ132" s="71">
        <f t="shared" si="454"/>
        <v>379</v>
      </c>
      <c r="KR132" s="71">
        <f t="shared" si="454"/>
        <v>379</v>
      </c>
      <c r="KS132" s="71">
        <f t="shared" si="454"/>
        <v>379</v>
      </c>
      <c r="KT132" s="71">
        <f t="shared" si="454"/>
        <v>379</v>
      </c>
      <c r="KU132" s="71">
        <f t="shared" si="454"/>
        <v>379</v>
      </c>
      <c r="KV132" s="71">
        <f t="shared" si="454"/>
        <v>379</v>
      </c>
      <c r="KW132" s="71">
        <f t="shared" si="454"/>
        <v>379</v>
      </c>
      <c r="KX132" s="71">
        <f t="shared" si="454"/>
        <v>379</v>
      </c>
      <c r="KY132" s="71">
        <f t="shared" si="454"/>
        <v>379</v>
      </c>
      <c r="KZ132" s="71">
        <f t="shared" si="454"/>
        <v>379</v>
      </c>
      <c r="LA132" s="71">
        <f t="shared" si="454"/>
        <v>379</v>
      </c>
      <c r="LB132" s="71">
        <f t="shared" si="454"/>
        <v>379</v>
      </c>
      <c r="LC132" s="71">
        <f t="shared" si="454"/>
        <v>379</v>
      </c>
      <c r="LD132" s="71">
        <f t="shared" si="454"/>
        <v>379</v>
      </c>
      <c r="LE132" s="71">
        <f t="shared" si="454"/>
        <v>379</v>
      </c>
      <c r="LF132" s="71">
        <f t="shared" si="454"/>
        <v>379</v>
      </c>
      <c r="LG132" s="71">
        <f t="shared" si="454"/>
        <v>379</v>
      </c>
      <c r="LH132" s="71">
        <f t="shared" si="454"/>
        <v>379</v>
      </c>
      <c r="LI132" s="71">
        <f t="shared" si="454"/>
        <v>379</v>
      </c>
      <c r="LJ132" s="71">
        <f t="shared" si="454"/>
        <v>379</v>
      </c>
      <c r="LK132" s="71">
        <f t="shared" si="454"/>
        <v>379</v>
      </c>
      <c r="LL132" s="71">
        <f t="shared" si="454"/>
        <v>379</v>
      </c>
      <c r="LM132" s="71">
        <f t="shared" si="454"/>
        <v>379</v>
      </c>
      <c r="LN132" s="71">
        <f t="shared" si="454"/>
        <v>379</v>
      </c>
      <c r="LO132" s="71">
        <f t="shared" si="454"/>
        <v>379</v>
      </c>
      <c r="LP132" s="71">
        <f t="shared" si="454"/>
        <v>379</v>
      </c>
      <c r="LQ132" s="71">
        <f t="shared" si="454"/>
        <v>379</v>
      </c>
      <c r="LR132" s="71">
        <f t="shared" si="454"/>
        <v>379</v>
      </c>
      <c r="LS132" s="71">
        <f t="shared" si="454"/>
        <v>379</v>
      </c>
      <c r="LT132" s="71">
        <f t="shared" si="454"/>
        <v>379</v>
      </c>
      <c r="LU132" s="71">
        <f t="shared" si="454"/>
        <v>379</v>
      </c>
      <c r="LV132" s="71">
        <f t="shared" si="454"/>
        <v>379</v>
      </c>
      <c r="LW132" s="71">
        <f t="shared" si="454"/>
        <v>379</v>
      </c>
      <c r="LX132" s="71">
        <f t="shared" si="454"/>
        <v>379</v>
      </c>
      <c r="LY132" s="71">
        <f t="shared" si="454"/>
        <v>379</v>
      </c>
      <c r="LZ132" s="71">
        <f t="shared" si="454"/>
        <v>379</v>
      </c>
      <c r="MA132" s="71">
        <f t="shared" si="454"/>
        <v>379</v>
      </c>
      <c r="MB132" s="71">
        <f t="shared" si="454"/>
        <v>379</v>
      </c>
      <c r="MC132" s="71">
        <f t="shared" ref="MC132:NT132" si="455">+$I$132-MC$75</f>
        <v>379</v>
      </c>
      <c r="MD132" s="71">
        <f t="shared" si="455"/>
        <v>379</v>
      </c>
      <c r="ME132" s="71">
        <f t="shared" si="455"/>
        <v>379</v>
      </c>
      <c r="MF132" s="71">
        <f t="shared" si="455"/>
        <v>379</v>
      </c>
      <c r="MG132" s="71">
        <f t="shared" si="455"/>
        <v>379</v>
      </c>
      <c r="MH132" s="71">
        <f t="shared" si="455"/>
        <v>379</v>
      </c>
      <c r="MI132" s="71">
        <f t="shared" si="455"/>
        <v>379</v>
      </c>
      <c r="MJ132" s="71">
        <f t="shared" si="455"/>
        <v>379</v>
      </c>
      <c r="MK132" s="71">
        <f t="shared" si="455"/>
        <v>379</v>
      </c>
      <c r="ML132" s="71">
        <f t="shared" si="455"/>
        <v>379</v>
      </c>
      <c r="MM132" s="71">
        <f t="shared" si="455"/>
        <v>379</v>
      </c>
      <c r="MN132" s="71">
        <f t="shared" si="455"/>
        <v>379</v>
      </c>
      <c r="MO132" s="71">
        <f t="shared" si="455"/>
        <v>379</v>
      </c>
      <c r="MP132" s="71">
        <f t="shared" si="455"/>
        <v>379</v>
      </c>
      <c r="MQ132" s="71">
        <f t="shared" si="455"/>
        <v>379</v>
      </c>
      <c r="MR132" s="71">
        <f t="shared" si="455"/>
        <v>379</v>
      </c>
      <c r="MS132" s="71">
        <f t="shared" si="455"/>
        <v>379</v>
      </c>
      <c r="MT132" s="71">
        <f t="shared" si="455"/>
        <v>379</v>
      </c>
      <c r="MU132" s="71">
        <f t="shared" si="455"/>
        <v>379</v>
      </c>
      <c r="MV132" s="71">
        <f t="shared" si="455"/>
        <v>379</v>
      </c>
      <c r="MW132" s="71">
        <f t="shared" si="455"/>
        <v>379</v>
      </c>
      <c r="MX132" s="71">
        <f t="shared" si="455"/>
        <v>379</v>
      </c>
      <c r="MY132" s="71">
        <f t="shared" si="455"/>
        <v>379</v>
      </c>
      <c r="MZ132" s="71">
        <f t="shared" si="455"/>
        <v>379</v>
      </c>
      <c r="NA132" s="71">
        <f t="shared" si="455"/>
        <v>379</v>
      </c>
      <c r="NB132" s="71">
        <f t="shared" si="455"/>
        <v>379</v>
      </c>
      <c r="NC132" s="71">
        <f t="shared" si="455"/>
        <v>379</v>
      </c>
      <c r="ND132" s="71">
        <f t="shared" si="455"/>
        <v>379</v>
      </c>
      <c r="NE132" s="71">
        <f t="shared" si="455"/>
        <v>379</v>
      </c>
      <c r="NF132" s="71">
        <f t="shared" si="455"/>
        <v>379</v>
      </c>
      <c r="NG132" s="71">
        <f t="shared" si="455"/>
        <v>379</v>
      </c>
      <c r="NH132" s="71">
        <f t="shared" si="455"/>
        <v>379</v>
      </c>
      <c r="NI132" s="71">
        <f t="shared" si="455"/>
        <v>379</v>
      </c>
      <c r="NJ132" s="71">
        <f t="shared" si="455"/>
        <v>379</v>
      </c>
      <c r="NK132" s="71">
        <f t="shared" si="455"/>
        <v>379</v>
      </c>
      <c r="NL132" s="71">
        <f t="shared" si="455"/>
        <v>379</v>
      </c>
      <c r="NM132" s="71">
        <f t="shared" si="455"/>
        <v>379</v>
      </c>
      <c r="NN132" s="71">
        <f t="shared" si="455"/>
        <v>379</v>
      </c>
      <c r="NO132" s="71">
        <f t="shared" si="455"/>
        <v>379</v>
      </c>
      <c r="NP132" s="71">
        <f t="shared" si="455"/>
        <v>379</v>
      </c>
      <c r="NQ132" s="71">
        <f t="shared" si="455"/>
        <v>379</v>
      </c>
      <c r="NR132" s="71">
        <f t="shared" si="455"/>
        <v>379</v>
      </c>
      <c r="NS132" s="71">
        <f t="shared" si="455"/>
        <v>379</v>
      </c>
      <c r="NT132" s="123">
        <f t="shared" si="455"/>
        <v>379</v>
      </c>
    </row>
    <row r="133" spans="1:384" ht="17.25" thickBot="1" x14ac:dyDescent="0.65">
      <c r="A133" s="141" t="s">
        <v>71</v>
      </c>
      <c r="B133" s="341"/>
      <c r="C133" s="307" t="s">
        <v>23</v>
      </c>
      <c r="D133" s="308"/>
      <c r="E133" s="308"/>
      <c r="F133" s="308"/>
      <c r="G133" s="309"/>
      <c r="H133" s="168">
        <f>SUM(H127:H131)</f>
        <v>2050</v>
      </c>
      <c r="I133" s="169">
        <f t="shared" ref="I133:L133" si="456">SUM(I127:I131)</f>
        <v>3963</v>
      </c>
      <c r="J133" s="170">
        <f t="shared" si="456"/>
        <v>0</v>
      </c>
      <c r="K133" s="171">
        <f t="shared" si="456"/>
        <v>0</v>
      </c>
      <c r="L133" s="171">
        <f t="shared" si="456"/>
        <v>680</v>
      </c>
      <c r="M133" s="171">
        <f>SUM(M127:M131)</f>
        <v>0</v>
      </c>
      <c r="N133" s="171">
        <f t="shared" ref="N133" si="457">SUM(N127:N131)</f>
        <v>60</v>
      </c>
      <c r="O133" s="171">
        <f>SUM(O127:O131)</f>
        <v>0</v>
      </c>
      <c r="P133" s="171">
        <f t="shared" ref="P133" si="458">SUM(P127:P131)</f>
        <v>2040</v>
      </c>
      <c r="Q133" s="172">
        <f>SUM(Q127:Q131)</f>
        <v>0</v>
      </c>
      <c r="R133" s="7"/>
      <c r="S133" s="178">
        <f>SUM(S127:S132)</f>
        <v>4342</v>
      </c>
      <c r="T133" s="171">
        <f>SUM(T127:T132)</f>
        <v>4342</v>
      </c>
      <c r="U133" s="171">
        <f t="shared" ref="U133:CF133" si="459">SUM(U127:U132)</f>
        <v>4342</v>
      </c>
      <c r="V133" s="171">
        <f t="shared" si="459"/>
        <v>4342</v>
      </c>
      <c r="W133" s="171">
        <f t="shared" si="459"/>
        <v>4342</v>
      </c>
      <c r="X133" s="171">
        <f t="shared" si="459"/>
        <v>4342</v>
      </c>
      <c r="Y133" s="171">
        <f t="shared" si="459"/>
        <v>4342</v>
      </c>
      <c r="Z133" s="171">
        <f t="shared" si="459"/>
        <v>4342</v>
      </c>
      <c r="AA133" s="171">
        <f t="shared" si="459"/>
        <v>4342</v>
      </c>
      <c r="AB133" s="171">
        <f t="shared" si="459"/>
        <v>4342</v>
      </c>
      <c r="AC133" s="171">
        <f t="shared" si="459"/>
        <v>4342</v>
      </c>
      <c r="AD133" s="171">
        <f t="shared" si="459"/>
        <v>4342</v>
      </c>
      <c r="AE133" s="171">
        <f t="shared" si="459"/>
        <v>4342</v>
      </c>
      <c r="AF133" s="171">
        <f t="shared" si="459"/>
        <v>4342</v>
      </c>
      <c r="AG133" s="171">
        <f t="shared" si="459"/>
        <v>4342</v>
      </c>
      <c r="AH133" s="171">
        <f t="shared" si="459"/>
        <v>4342</v>
      </c>
      <c r="AI133" s="171">
        <f t="shared" si="459"/>
        <v>4342</v>
      </c>
      <c r="AJ133" s="171">
        <f t="shared" si="459"/>
        <v>4342</v>
      </c>
      <c r="AK133" s="171">
        <f t="shared" si="459"/>
        <v>4342</v>
      </c>
      <c r="AL133" s="171">
        <f t="shared" si="459"/>
        <v>4342</v>
      </c>
      <c r="AM133" s="171">
        <f t="shared" si="459"/>
        <v>4342</v>
      </c>
      <c r="AN133" s="171">
        <f t="shared" si="459"/>
        <v>4342</v>
      </c>
      <c r="AO133" s="171">
        <f t="shared" si="459"/>
        <v>4342</v>
      </c>
      <c r="AP133" s="171">
        <f t="shared" si="459"/>
        <v>4342</v>
      </c>
      <c r="AQ133" s="171">
        <f t="shared" si="459"/>
        <v>4342</v>
      </c>
      <c r="AR133" s="171">
        <f t="shared" si="459"/>
        <v>4342</v>
      </c>
      <c r="AS133" s="171">
        <f t="shared" si="459"/>
        <v>4342</v>
      </c>
      <c r="AT133" s="171">
        <f t="shared" si="459"/>
        <v>4342</v>
      </c>
      <c r="AU133" s="171">
        <f t="shared" si="459"/>
        <v>4342</v>
      </c>
      <c r="AV133" s="171">
        <f t="shared" si="459"/>
        <v>4342</v>
      </c>
      <c r="AW133" s="171">
        <f t="shared" si="459"/>
        <v>4342</v>
      </c>
      <c r="AX133" s="171">
        <f t="shared" si="459"/>
        <v>4342</v>
      </c>
      <c r="AY133" s="171">
        <f t="shared" si="459"/>
        <v>4342</v>
      </c>
      <c r="AZ133" s="171">
        <f t="shared" si="459"/>
        <v>4342</v>
      </c>
      <c r="BA133" s="171">
        <f t="shared" si="459"/>
        <v>4342</v>
      </c>
      <c r="BB133" s="171">
        <f t="shared" si="459"/>
        <v>4342</v>
      </c>
      <c r="BC133" s="171">
        <f t="shared" si="459"/>
        <v>4342</v>
      </c>
      <c r="BD133" s="171">
        <f t="shared" si="459"/>
        <v>4342</v>
      </c>
      <c r="BE133" s="171">
        <f t="shared" si="459"/>
        <v>4342</v>
      </c>
      <c r="BF133" s="171">
        <f t="shared" si="459"/>
        <v>4342</v>
      </c>
      <c r="BG133" s="171">
        <f t="shared" si="459"/>
        <v>4342</v>
      </c>
      <c r="BH133" s="171">
        <f t="shared" si="459"/>
        <v>4342</v>
      </c>
      <c r="BI133" s="171">
        <f t="shared" si="459"/>
        <v>4342</v>
      </c>
      <c r="BJ133" s="171">
        <f t="shared" si="459"/>
        <v>4342</v>
      </c>
      <c r="BK133" s="171">
        <f t="shared" si="459"/>
        <v>4342</v>
      </c>
      <c r="BL133" s="171">
        <f t="shared" si="459"/>
        <v>4342</v>
      </c>
      <c r="BM133" s="171">
        <f t="shared" si="459"/>
        <v>4342</v>
      </c>
      <c r="BN133" s="171">
        <f t="shared" si="459"/>
        <v>4342</v>
      </c>
      <c r="BO133" s="171">
        <f t="shared" si="459"/>
        <v>4342</v>
      </c>
      <c r="BP133" s="171">
        <f t="shared" si="459"/>
        <v>4342</v>
      </c>
      <c r="BQ133" s="171">
        <f t="shared" si="459"/>
        <v>4342</v>
      </c>
      <c r="BR133" s="171">
        <f t="shared" si="459"/>
        <v>4342</v>
      </c>
      <c r="BS133" s="171">
        <f t="shared" si="459"/>
        <v>4342</v>
      </c>
      <c r="BT133" s="171">
        <f t="shared" si="459"/>
        <v>4342</v>
      </c>
      <c r="BU133" s="171">
        <f t="shared" si="459"/>
        <v>4342</v>
      </c>
      <c r="BV133" s="171">
        <f t="shared" si="459"/>
        <v>4342</v>
      </c>
      <c r="BW133" s="171">
        <f t="shared" si="459"/>
        <v>4342</v>
      </c>
      <c r="BX133" s="171">
        <f t="shared" si="459"/>
        <v>4342</v>
      </c>
      <c r="BY133" s="171">
        <f t="shared" si="459"/>
        <v>4342</v>
      </c>
      <c r="BZ133" s="171">
        <f t="shared" si="459"/>
        <v>4342</v>
      </c>
      <c r="CA133" s="171">
        <f t="shared" si="459"/>
        <v>4342</v>
      </c>
      <c r="CB133" s="171">
        <f t="shared" si="459"/>
        <v>4342</v>
      </c>
      <c r="CC133" s="171">
        <f t="shared" si="459"/>
        <v>4342</v>
      </c>
      <c r="CD133" s="171">
        <f t="shared" si="459"/>
        <v>4342</v>
      </c>
      <c r="CE133" s="171">
        <f t="shared" si="459"/>
        <v>4342</v>
      </c>
      <c r="CF133" s="171">
        <f t="shared" si="459"/>
        <v>4342</v>
      </c>
      <c r="CG133" s="171">
        <f t="shared" ref="CG133:ER133" si="460">SUM(CG127:CG132)</f>
        <v>4342</v>
      </c>
      <c r="CH133" s="171">
        <f t="shared" si="460"/>
        <v>4342</v>
      </c>
      <c r="CI133" s="171">
        <f t="shared" si="460"/>
        <v>4342</v>
      </c>
      <c r="CJ133" s="171">
        <f t="shared" si="460"/>
        <v>4342</v>
      </c>
      <c r="CK133" s="171">
        <f t="shared" si="460"/>
        <v>4342</v>
      </c>
      <c r="CL133" s="171">
        <f t="shared" si="460"/>
        <v>4342</v>
      </c>
      <c r="CM133" s="171">
        <f t="shared" si="460"/>
        <v>4342</v>
      </c>
      <c r="CN133" s="171">
        <f t="shared" si="460"/>
        <v>4342</v>
      </c>
      <c r="CO133" s="171">
        <f t="shared" si="460"/>
        <v>4342</v>
      </c>
      <c r="CP133" s="171">
        <f t="shared" si="460"/>
        <v>4342</v>
      </c>
      <c r="CQ133" s="171">
        <f t="shared" si="460"/>
        <v>4342</v>
      </c>
      <c r="CR133" s="171">
        <f t="shared" si="460"/>
        <v>4342</v>
      </c>
      <c r="CS133" s="171">
        <f t="shared" si="460"/>
        <v>4342</v>
      </c>
      <c r="CT133" s="171">
        <f t="shared" si="460"/>
        <v>4342</v>
      </c>
      <c r="CU133" s="171">
        <f t="shared" si="460"/>
        <v>4342</v>
      </c>
      <c r="CV133" s="171">
        <f t="shared" si="460"/>
        <v>1267</v>
      </c>
      <c r="CW133" s="171">
        <f t="shared" si="460"/>
        <v>1219</v>
      </c>
      <c r="CX133" s="171">
        <f t="shared" si="460"/>
        <v>1226</v>
      </c>
      <c r="CY133" s="171">
        <f t="shared" si="460"/>
        <v>1226</v>
      </c>
      <c r="CZ133" s="171">
        <f t="shared" si="460"/>
        <v>1227</v>
      </c>
      <c r="DA133" s="171">
        <f t="shared" si="460"/>
        <v>1217</v>
      </c>
      <c r="DB133" s="171">
        <f t="shared" si="460"/>
        <v>1203</v>
      </c>
      <c r="DC133" s="171">
        <f t="shared" si="460"/>
        <v>1196</v>
      </c>
      <c r="DD133" s="171">
        <f t="shared" si="460"/>
        <v>1180</v>
      </c>
      <c r="DE133" s="171">
        <f t="shared" si="460"/>
        <v>1188</v>
      </c>
      <c r="DF133" s="171">
        <f t="shared" si="460"/>
        <v>1188</v>
      </c>
      <c r="DG133" s="171">
        <f t="shared" si="460"/>
        <v>1195</v>
      </c>
      <c r="DH133" s="171">
        <f t="shared" si="460"/>
        <v>1195</v>
      </c>
      <c r="DI133" s="171">
        <f t="shared" si="460"/>
        <v>1199</v>
      </c>
      <c r="DJ133" s="171">
        <f t="shared" si="460"/>
        <v>1180</v>
      </c>
      <c r="DK133" s="171">
        <f t="shared" si="460"/>
        <v>1226</v>
      </c>
      <c r="DL133" s="171">
        <f t="shared" si="460"/>
        <v>1239</v>
      </c>
      <c r="DM133" s="171">
        <f t="shared" si="460"/>
        <v>1239</v>
      </c>
      <c r="DN133" s="171">
        <f t="shared" si="460"/>
        <v>1238</v>
      </c>
      <c r="DO133" s="171">
        <f t="shared" si="460"/>
        <v>1229</v>
      </c>
      <c r="DP133" s="171">
        <f t="shared" si="460"/>
        <v>1240</v>
      </c>
      <c r="DQ133" s="171">
        <f t="shared" si="460"/>
        <v>1214</v>
      </c>
      <c r="DR133" s="171">
        <f t="shared" si="460"/>
        <v>1199</v>
      </c>
      <c r="DS133" s="171">
        <f t="shared" si="460"/>
        <v>1179</v>
      </c>
      <c r="DT133" s="171">
        <f t="shared" si="460"/>
        <v>1179</v>
      </c>
      <c r="DU133" s="171">
        <f t="shared" si="460"/>
        <v>1215</v>
      </c>
      <c r="DV133" s="171">
        <f t="shared" si="460"/>
        <v>1172</v>
      </c>
      <c r="DW133" s="171">
        <f t="shared" si="460"/>
        <v>1161</v>
      </c>
      <c r="DX133" s="171">
        <f t="shared" si="460"/>
        <v>1157</v>
      </c>
      <c r="DY133" s="171">
        <f t="shared" si="460"/>
        <v>1149</v>
      </c>
      <c r="DZ133" s="171">
        <f t="shared" si="460"/>
        <v>1193</v>
      </c>
      <c r="EA133" s="171">
        <f t="shared" si="460"/>
        <v>1193</v>
      </c>
      <c r="EB133" s="171">
        <f t="shared" si="460"/>
        <v>1184</v>
      </c>
      <c r="EC133" s="171">
        <f t="shared" si="460"/>
        <v>1163</v>
      </c>
      <c r="ED133" s="171">
        <f t="shared" si="460"/>
        <v>1179</v>
      </c>
      <c r="EE133" s="171">
        <f t="shared" si="460"/>
        <v>1130</v>
      </c>
      <c r="EF133" s="171">
        <f t="shared" si="460"/>
        <v>1139</v>
      </c>
      <c r="EG133" s="171">
        <f t="shared" si="460"/>
        <v>1132</v>
      </c>
      <c r="EH133" s="171">
        <f t="shared" si="460"/>
        <v>1132</v>
      </c>
      <c r="EI133" s="171">
        <f t="shared" si="460"/>
        <v>1142</v>
      </c>
      <c r="EJ133" s="171">
        <f t="shared" si="460"/>
        <v>932</v>
      </c>
      <c r="EK133" s="171">
        <f t="shared" si="460"/>
        <v>970</v>
      </c>
      <c r="EL133" s="171">
        <f t="shared" si="460"/>
        <v>995</v>
      </c>
      <c r="EM133" s="171">
        <f t="shared" si="460"/>
        <v>1021</v>
      </c>
      <c r="EN133" s="171">
        <f t="shared" si="460"/>
        <v>994</v>
      </c>
      <c r="EO133" s="171">
        <f t="shared" si="460"/>
        <v>994</v>
      </c>
      <c r="EP133" s="171">
        <f t="shared" si="460"/>
        <v>1053</v>
      </c>
      <c r="EQ133" s="171">
        <f t="shared" si="460"/>
        <v>1125</v>
      </c>
      <c r="ER133" s="171">
        <f t="shared" si="460"/>
        <v>1154</v>
      </c>
      <c r="ES133" s="171">
        <f t="shared" ref="ES133:HD133" si="461">SUM(ES127:ES132)</f>
        <v>1153</v>
      </c>
      <c r="ET133" s="171">
        <f t="shared" si="461"/>
        <v>1130</v>
      </c>
      <c r="EU133" s="171">
        <f t="shared" si="461"/>
        <v>1162</v>
      </c>
      <c r="EV133" s="171">
        <f t="shared" si="461"/>
        <v>1162</v>
      </c>
      <c r="EW133" s="171">
        <f t="shared" si="461"/>
        <v>1212</v>
      </c>
      <c r="EX133" s="171">
        <f t="shared" si="461"/>
        <v>1175</v>
      </c>
      <c r="EY133" s="171">
        <f t="shared" si="461"/>
        <v>1204</v>
      </c>
      <c r="EZ133" s="171">
        <f t="shared" si="461"/>
        <v>1223</v>
      </c>
      <c r="FA133" s="171">
        <f t="shared" si="461"/>
        <v>1236</v>
      </c>
      <c r="FB133" s="171">
        <f t="shared" si="461"/>
        <v>1337</v>
      </c>
      <c r="FC133" s="171">
        <f t="shared" si="461"/>
        <v>1374</v>
      </c>
      <c r="FD133" s="171">
        <f t="shared" si="461"/>
        <v>1384</v>
      </c>
      <c r="FE133" s="171">
        <f t="shared" si="461"/>
        <v>1390</v>
      </c>
      <c r="FF133" s="171">
        <f t="shared" si="461"/>
        <v>1398</v>
      </c>
      <c r="FG133" s="171">
        <f t="shared" si="461"/>
        <v>1394</v>
      </c>
      <c r="FH133" s="171">
        <f t="shared" si="461"/>
        <v>1452</v>
      </c>
      <c r="FI133" s="171">
        <f t="shared" si="461"/>
        <v>1500</v>
      </c>
      <c r="FJ133" s="171">
        <f t="shared" si="461"/>
        <v>1500</v>
      </c>
      <c r="FK133" s="171">
        <f t="shared" si="461"/>
        <v>1564</v>
      </c>
      <c r="FL133" s="171">
        <f t="shared" si="461"/>
        <v>1567</v>
      </c>
      <c r="FM133" s="171">
        <f t="shared" si="461"/>
        <v>1565</v>
      </c>
      <c r="FN133" s="171">
        <f t="shared" si="461"/>
        <v>1638</v>
      </c>
      <c r="FO133" s="171">
        <f t="shared" si="461"/>
        <v>1683</v>
      </c>
      <c r="FP133" s="171">
        <f t="shared" si="461"/>
        <v>1709</v>
      </c>
      <c r="FQ133" s="171">
        <f t="shared" si="461"/>
        <v>1709</v>
      </c>
      <c r="FR133" s="171">
        <f t="shared" si="461"/>
        <v>1739</v>
      </c>
      <c r="FS133" s="171">
        <f t="shared" si="461"/>
        <v>1713</v>
      </c>
      <c r="FT133" s="171">
        <f t="shared" si="461"/>
        <v>1712</v>
      </c>
      <c r="FU133" s="171">
        <f t="shared" si="461"/>
        <v>1705</v>
      </c>
      <c r="FV133" s="171">
        <f t="shared" si="461"/>
        <v>1662</v>
      </c>
      <c r="FW133" s="171">
        <f t="shared" si="461"/>
        <v>1707</v>
      </c>
      <c r="FX133" s="171">
        <f t="shared" si="461"/>
        <v>1707</v>
      </c>
      <c r="FY133" s="171">
        <f t="shared" si="461"/>
        <v>1730</v>
      </c>
      <c r="FZ133" s="171">
        <f t="shared" si="461"/>
        <v>1761</v>
      </c>
      <c r="GA133" s="171">
        <f t="shared" si="461"/>
        <v>1744</v>
      </c>
      <c r="GB133" s="171">
        <f t="shared" si="461"/>
        <v>1864</v>
      </c>
      <c r="GC133" s="171">
        <f t="shared" si="461"/>
        <v>1852</v>
      </c>
      <c r="GD133" s="171">
        <f t="shared" si="461"/>
        <v>1920</v>
      </c>
      <c r="GE133" s="171">
        <f t="shared" si="461"/>
        <v>1920</v>
      </c>
      <c r="GF133" s="171">
        <f t="shared" si="461"/>
        <v>1907</v>
      </c>
      <c r="GG133" s="171">
        <f t="shared" si="461"/>
        <v>1887</v>
      </c>
      <c r="GH133" s="171">
        <f t="shared" si="461"/>
        <v>1870</v>
      </c>
      <c r="GI133" s="171">
        <f t="shared" si="461"/>
        <v>1876</v>
      </c>
      <c r="GJ133" s="171">
        <f t="shared" si="461"/>
        <v>1913</v>
      </c>
      <c r="GK133" s="171">
        <f t="shared" si="461"/>
        <v>1930</v>
      </c>
      <c r="GL133" s="171">
        <f t="shared" si="461"/>
        <v>1930</v>
      </c>
      <c r="GM133" s="171">
        <f t="shared" si="461"/>
        <v>1935</v>
      </c>
      <c r="GN133" s="171">
        <f t="shared" si="461"/>
        <v>1908</v>
      </c>
      <c r="GO133" s="171">
        <f t="shared" si="461"/>
        <v>1886</v>
      </c>
      <c r="GP133" s="171">
        <f t="shared" si="461"/>
        <v>1862</v>
      </c>
      <c r="GQ133" s="171">
        <f t="shared" si="461"/>
        <v>1898</v>
      </c>
      <c r="GR133" s="171">
        <f t="shared" si="461"/>
        <v>1907</v>
      </c>
      <c r="GS133" s="171">
        <f t="shared" si="461"/>
        <v>1907</v>
      </c>
      <c r="GT133" s="171">
        <f t="shared" si="461"/>
        <v>1881</v>
      </c>
      <c r="GU133" s="171">
        <f t="shared" si="461"/>
        <v>1892</v>
      </c>
      <c r="GV133" s="171">
        <f t="shared" si="461"/>
        <v>1854</v>
      </c>
      <c r="GW133" s="171">
        <f t="shared" si="461"/>
        <v>2088</v>
      </c>
      <c r="GX133" s="171">
        <f t="shared" si="461"/>
        <v>2089</v>
      </c>
      <c r="GY133" s="171">
        <f t="shared" si="461"/>
        <v>2052</v>
      </c>
      <c r="GZ133" s="171">
        <f t="shared" si="461"/>
        <v>2052</v>
      </c>
      <c r="HA133" s="171">
        <f t="shared" si="461"/>
        <v>2026</v>
      </c>
      <c r="HB133" s="171">
        <f t="shared" si="461"/>
        <v>2011</v>
      </c>
      <c r="HC133" s="171">
        <f t="shared" si="461"/>
        <v>1967</v>
      </c>
      <c r="HD133" s="171">
        <f t="shared" si="461"/>
        <v>1889</v>
      </c>
      <c r="HE133" s="171">
        <f t="shared" ref="HE133:JP133" si="462">SUM(HE127:HE132)</f>
        <v>1840</v>
      </c>
      <c r="HF133" s="171">
        <f t="shared" si="462"/>
        <v>1815</v>
      </c>
      <c r="HG133" s="171">
        <f t="shared" si="462"/>
        <v>1815</v>
      </c>
      <c r="HH133" s="171">
        <f t="shared" si="462"/>
        <v>1798</v>
      </c>
      <c r="HI133" s="171">
        <f t="shared" si="462"/>
        <v>1710</v>
      </c>
      <c r="HJ133" s="171">
        <f t="shared" si="462"/>
        <v>1706</v>
      </c>
      <c r="HK133" s="171">
        <f t="shared" si="462"/>
        <v>1686</v>
      </c>
      <c r="HL133" s="171">
        <f t="shared" si="462"/>
        <v>1691</v>
      </c>
      <c r="HM133" s="171">
        <f t="shared" si="462"/>
        <v>1684</v>
      </c>
      <c r="HN133" s="171">
        <f t="shared" si="462"/>
        <v>1684</v>
      </c>
      <c r="HO133" s="171">
        <f t="shared" si="462"/>
        <v>1655</v>
      </c>
      <c r="HP133" s="171">
        <f t="shared" si="462"/>
        <v>1589</v>
      </c>
      <c r="HQ133" s="171">
        <f t="shared" si="462"/>
        <v>1574</v>
      </c>
      <c r="HR133" s="171">
        <f t="shared" si="462"/>
        <v>1518</v>
      </c>
      <c r="HS133" s="171">
        <f t="shared" si="462"/>
        <v>1514</v>
      </c>
      <c r="HT133" s="171">
        <f t="shared" si="462"/>
        <v>1476</v>
      </c>
      <c r="HU133" s="171">
        <f t="shared" si="462"/>
        <v>1476</v>
      </c>
      <c r="HV133" s="171">
        <f t="shared" si="462"/>
        <v>1477</v>
      </c>
      <c r="HW133" s="171">
        <f t="shared" si="462"/>
        <v>1481</v>
      </c>
      <c r="HX133" s="171">
        <f t="shared" si="462"/>
        <v>1481</v>
      </c>
      <c r="HY133" s="171">
        <f t="shared" si="462"/>
        <v>1416</v>
      </c>
      <c r="HZ133" s="171">
        <f t="shared" si="462"/>
        <v>1402</v>
      </c>
      <c r="IA133" s="171">
        <f t="shared" si="462"/>
        <v>1706</v>
      </c>
      <c r="IB133" s="171">
        <f t="shared" si="462"/>
        <v>1706</v>
      </c>
      <c r="IC133" s="171">
        <f t="shared" si="462"/>
        <v>1706</v>
      </c>
      <c r="ID133" s="171">
        <f t="shared" si="462"/>
        <v>1697</v>
      </c>
      <c r="IE133" s="171">
        <f t="shared" si="462"/>
        <v>1631</v>
      </c>
      <c r="IF133" s="171">
        <f t="shared" si="462"/>
        <v>1614</v>
      </c>
      <c r="IG133" s="171">
        <f t="shared" si="462"/>
        <v>1575</v>
      </c>
      <c r="IH133" s="171">
        <f t="shared" si="462"/>
        <v>1578</v>
      </c>
      <c r="II133" s="171">
        <f t="shared" si="462"/>
        <v>1578</v>
      </c>
      <c r="IJ133" s="171">
        <f t="shared" si="462"/>
        <v>1576</v>
      </c>
      <c r="IK133" s="171">
        <f t="shared" si="462"/>
        <v>1561</v>
      </c>
      <c r="IL133" s="171">
        <f t="shared" si="462"/>
        <v>4342</v>
      </c>
      <c r="IM133" s="171">
        <f t="shared" si="462"/>
        <v>4342</v>
      </c>
      <c r="IN133" s="171">
        <f t="shared" si="462"/>
        <v>4342</v>
      </c>
      <c r="IO133" s="171">
        <f t="shared" si="462"/>
        <v>4342</v>
      </c>
      <c r="IP133" s="171">
        <f t="shared" si="462"/>
        <v>4342</v>
      </c>
      <c r="IQ133" s="171">
        <f t="shared" si="462"/>
        <v>4342</v>
      </c>
      <c r="IR133" s="171">
        <f t="shared" si="462"/>
        <v>4342</v>
      </c>
      <c r="IS133" s="171">
        <f t="shared" si="462"/>
        <v>4342</v>
      </c>
      <c r="IT133" s="171">
        <f t="shared" si="462"/>
        <v>4342</v>
      </c>
      <c r="IU133" s="171">
        <f t="shared" si="462"/>
        <v>4342</v>
      </c>
      <c r="IV133" s="171">
        <f t="shared" si="462"/>
        <v>4342</v>
      </c>
      <c r="IW133" s="171">
        <f t="shared" si="462"/>
        <v>4342</v>
      </c>
      <c r="IX133" s="171">
        <f t="shared" si="462"/>
        <v>4342</v>
      </c>
      <c r="IY133" s="171">
        <f t="shared" si="462"/>
        <v>4342</v>
      </c>
      <c r="IZ133" s="171">
        <f t="shared" si="462"/>
        <v>4342</v>
      </c>
      <c r="JA133" s="171">
        <f t="shared" si="462"/>
        <v>4342</v>
      </c>
      <c r="JB133" s="171">
        <f t="shared" si="462"/>
        <v>4342</v>
      </c>
      <c r="JC133" s="171">
        <f t="shared" si="462"/>
        <v>4342</v>
      </c>
      <c r="JD133" s="171">
        <f t="shared" si="462"/>
        <v>4342</v>
      </c>
      <c r="JE133" s="171">
        <f t="shared" si="462"/>
        <v>4342</v>
      </c>
      <c r="JF133" s="171">
        <f t="shared" si="462"/>
        <v>4342</v>
      </c>
      <c r="JG133" s="171">
        <f t="shared" si="462"/>
        <v>4342</v>
      </c>
      <c r="JH133" s="171">
        <f t="shared" si="462"/>
        <v>4342</v>
      </c>
      <c r="JI133" s="171">
        <f t="shared" si="462"/>
        <v>4342</v>
      </c>
      <c r="JJ133" s="171">
        <f t="shared" si="462"/>
        <v>4342</v>
      </c>
      <c r="JK133" s="171">
        <f t="shared" si="462"/>
        <v>4342</v>
      </c>
      <c r="JL133" s="171">
        <f t="shared" si="462"/>
        <v>4342</v>
      </c>
      <c r="JM133" s="171">
        <f t="shared" si="462"/>
        <v>4342</v>
      </c>
      <c r="JN133" s="171">
        <f t="shared" si="462"/>
        <v>4342</v>
      </c>
      <c r="JO133" s="171">
        <f t="shared" si="462"/>
        <v>4342</v>
      </c>
      <c r="JP133" s="171">
        <f t="shared" si="462"/>
        <v>4342</v>
      </c>
      <c r="JQ133" s="171">
        <f t="shared" ref="JQ133:MB133" si="463">SUM(JQ127:JQ132)</f>
        <v>4342</v>
      </c>
      <c r="JR133" s="171">
        <f t="shared" si="463"/>
        <v>4342</v>
      </c>
      <c r="JS133" s="171">
        <f t="shared" si="463"/>
        <v>4342</v>
      </c>
      <c r="JT133" s="171">
        <f t="shared" si="463"/>
        <v>4342</v>
      </c>
      <c r="JU133" s="171">
        <f t="shared" si="463"/>
        <v>4342</v>
      </c>
      <c r="JV133" s="171">
        <f t="shared" si="463"/>
        <v>4342</v>
      </c>
      <c r="JW133" s="171">
        <f t="shared" si="463"/>
        <v>4342</v>
      </c>
      <c r="JX133" s="171">
        <f t="shared" si="463"/>
        <v>4342</v>
      </c>
      <c r="JY133" s="171">
        <f t="shared" si="463"/>
        <v>4342</v>
      </c>
      <c r="JZ133" s="171">
        <f t="shared" si="463"/>
        <v>4342</v>
      </c>
      <c r="KA133" s="171">
        <f t="shared" si="463"/>
        <v>4342</v>
      </c>
      <c r="KB133" s="171">
        <f t="shared" si="463"/>
        <v>4342</v>
      </c>
      <c r="KC133" s="171">
        <f t="shared" si="463"/>
        <v>4342</v>
      </c>
      <c r="KD133" s="171">
        <f t="shared" si="463"/>
        <v>4342</v>
      </c>
      <c r="KE133" s="171">
        <f t="shared" si="463"/>
        <v>4342</v>
      </c>
      <c r="KF133" s="171">
        <f t="shared" si="463"/>
        <v>4342</v>
      </c>
      <c r="KG133" s="171">
        <f t="shared" si="463"/>
        <v>4342</v>
      </c>
      <c r="KH133" s="171">
        <f t="shared" si="463"/>
        <v>4342</v>
      </c>
      <c r="KI133" s="171">
        <f t="shared" si="463"/>
        <v>4342</v>
      </c>
      <c r="KJ133" s="171">
        <f t="shared" si="463"/>
        <v>4342</v>
      </c>
      <c r="KK133" s="171">
        <f t="shared" si="463"/>
        <v>4342</v>
      </c>
      <c r="KL133" s="171">
        <f t="shared" si="463"/>
        <v>4342</v>
      </c>
      <c r="KM133" s="171">
        <f t="shared" si="463"/>
        <v>4342</v>
      </c>
      <c r="KN133" s="171">
        <f t="shared" si="463"/>
        <v>4342</v>
      </c>
      <c r="KO133" s="171">
        <f t="shared" si="463"/>
        <v>4342</v>
      </c>
      <c r="KP133" s="171">
        <f t="shared" si="463"/>
        <v>4342</v>
      </c>
      <c r="KQ133" s="171">
        <f t="shared" si="463"/>
        <v>4342</v>
      </c>
      <c r="KR133" s="171">
        <f t="shared" si="463"/>
        <v>4342</v>
      </c>
      <c r="KS133" s="171">
        <f t="shared" si="463"/>
        <v>4342</v>
      </c>
      <c r="KT133" s="171">
        <f t="shared" si="463"/>
        <v>4342</v>
      </c>
      <c r="KU133" s="171">
        <f t="shared" si="463"/>
        <v>4342</v>
      </c>
      <c r="KV133" s="171">
        <f t="shared" si="463"/>
        <v>4342</v>
      </c>
      <c r="KW133" s="171">
        <f t="shared" si="463"/>
        <v>4342</v>
      </c>
      <c r="KX133" s="171">
        <f t="shared" si="463"/>
        <v>4342</v>
      </c>
      <c r="KY133" s="171">
        <f t="shared" si="463"/>
        <v>4342</v>
      </c>
      <c r="KZ133" s="171">
        <f t="shared" si="463"/>
        <v>4342</v>
      </c>
      <c r="LA133" s="171">
        <f t="shared" si="463"/>
        <v>4342</v>
      </c>
      <c r="LB133" s="171">
        <f t="shared" si="463"/>
        <v>4342</v>
      </c>
      <c r="LC133" s="171">
        <f t="shared" si="463"/>
        <v>4342</v>
      </c>
      <c r="LD133" s="171">
        <f t="shared" si="463"/>
        <v>4342</v>
      </c>
      <c r="LE133" s="171">
        <f t="shared" si="463"/>
        <v>4342</v>
      </c>
      <c r="LF133" s="171">
        <f t="shared" si="463"/>
        <v>4342</v>
      </c>
      <c r="LG133" s="171">
        <f t="shared" si="463"/>
        <v>4342</v>
      </c>
      <c r="LH133" s="171">
        <f t="shared" si="463"/>
        <v>4342</v>
      </c>
      <c r="LI133" s="171">
        <f t="shared" si="463"/>
        <v>4342</v>
      </c>
      <c r="LJ133" s="171">
        <f t="shared" si="463"/>
        <v>4342</v>
      </c>
      <c r="LK133" s="171">
        <f t="shared" si="463"/>
        <v>4342</v>
      </c>
      <c r="LL133" s="171">
        <f t="shared" si="463"/>
        <v>4342</v>
      </c>
      <c r="LM133" s="171">
        <f t="shared" si="463"/>
        <v>4342</v>
      </c>
      <c r="LN133" s="171">
        <f t="shared" si="463"/>
        <v>4342</v>
      </c>
      <c r="LO133" s="171">
        <f t="shared" si="463"/>
        <v>4342</v>
      </c>
      <c r="LP133" s="171">
        <f t="shared" si="463"/>
        <v>4342</v>
      </c>
      <c r="LQ133" s="171">
        <f t="shared" si="463"/>
        <v>4342</v>
      </c>
      <c r="LR133" s="171">
        <f t="shared" si="463"/>
        <v>4342</v>
      </c>
      <c r="LS133" s="171">
        <f t="shared" si="463"/>
        <v>4342</v>
      </c>
      <c r="LT133" s="171">
        <f t="shared" si="463"/>
        <v>4342</v>
      </c>
      <c r="LU133" s="171">
        <f t="shared" si="463"/>
        <v>4342</v>
      </c>
      <c r="LV133" s="171">
        <f t="shared" si="463"/>
        <v>4342</v>
      </c>
      <c r="LW133" s="171">
        <f t="shared" si="463"/>
        <v>4342</v>
      </c>
      <c r="LX133" s="171">
        <f t="shared" si="463"/>
        <v>4342</v>
      </c>
      <c r="LY133" s="171">
        <f t="shared" si="463"/>
        <v>4342</v>
      </c>
      <c r="LZ133" s="171">
        <f t="shared" si="463"/>
        <v>4342</v>
      </c>
      <c r="MA133" s="171">
        <f t="shared" si="463"/>
        <v>4342</v>
      </c>
      <c r="MB133" s="171">
        <f t="shared" si="463"/>
        <v>4342</v>
      </c>
      <c r="MC133" s="171">
        <f t="shared" ref="MC133:NS133" si="464">SUM(MC127:MC132)</f>
        <v>4342</v>
      </c>
      <c r="MD133" s="171">
        <f t="shared" si="464"/>
        <v>4342</v>
      </c>
      <c r="ME133" s="171">
        <f t="shared" si="464"/>
        <v>4342</v>
      </c>
      <c r="MF133" s="171">
        <f t="shared" si="464"/>
        <v>4342</v>
      </c>
      <c r="MG133" s="171">
        <f t="shared" si="464"/>
        <v>4342</v>
      </c>
      <c r="MH133" s="171">
        <f t="shared" si="464"/>
        <v>4342</v>
      </c>
      <c r="MI133" s="171">
        <f t="shared" si="464"/>
        <v>4342</v>
      </c>
      <c r="MJ133" s="171">
        <f t="shared" si="464"/>
        <v>4342</v>
      </c>
      <c r="MK133" s="171">
        <f t="shared" si="464"/>
        <v>4342</v>
      </c>
      <c r="ML133" s="171">
        <f t="shared" si="464"/>
        <v>4342</v>
      </c>
      <c r="MM133" s="171">
        <f t="shared" si="464"/>
        <v>4342</v>
      </c>
      <c r="MN133" s="171">
        <f t="shared" si="464"/>
        <v>4342</v>
      </c>
      <c r="MO133" s="171">
        <f t="shared" si="464"/>
        <v>4342</v>
      </c>
      <c r="MP133" s="171">
        <f t="shared" si="464"/>
        <v>4342</v>
      </c>
      <c r="MQ133" s="171">
        <f t="shared" si="464"/>
        <v>4342</v>
      </c>
      <c r="MR133" s="171">
        <f t="shared" si="464"/>
        <v>4342</v>
      </c>
      <c r="MS133" s="171">
        <f t="shared" si="464"/>
        <v>4342</v>
      </c>
      <c r="MT133" s="171">
        <f t="shared" si="464"/>
        <v>4342</v>
      </c>
      <c r="MU133" s="171">
        <f t="shared" si="464"/>
        <v>4342</v>
      </c>
      <c r="MV133" s="171">
        <f t="shared" si="464"/>
        <v>4342</v>
      </c>
      <c r="MW133" s="171">
        <f t="shared" si="464"/>
        <v>4342</v>
      </c>
      <c r="MX133" s="171">
        <f t="shared" si="464"/>
        <v>4342</v>
      </c>
      <c r="MY133" s="171">
        <f t="shared" si="464"/>
        <v>4342</v>
      </c>
      <c r="MZ133" s="171">
        <f t="shared" si="464"/>
        <v>4342</v>
      </c>
      <c r="NA133" s="171">
        <f t="shared" si="464"/>
        <v>4342</v>
      </c>
      <c r="NB133" s="171">
        <f t="shared" si="464"/>
        <v>4342</v>
      </c>
      <c r="NC133" s="171">
        <f t="shared" si="464"/>
        <v>4342</v>
      </c>
      <c r="ND133" s="171">
        <f t="shared" si="464"/>
        <v>4342</v>
      </c>
      <c r="NE133" s="171">
        <f t="shared" si="464"/>
        <v>4342</v>
      </c>
      <c r="NF133" s="171">
        <f t="shared" si="464"/>
        <v>4342</v>
      </c>
      <c r="NG133" s="171">
        <f t="shared" si="464"/>
        <v>4342</v>
      </c>
      <c r="NH133" s="171">
        <f t="shared" si="464"/>
        <v>4342</v>
      </c>
      <c r="NI133" s="171">
        <f t="shared" si="464"/>
        <v>4342</v>
      </c>
      <c r="NJ133" s="171">
        <f t="shared" si="464"/>
        <v>4342</v>
      </c>
      <c r="NK133" s="171">
        <f t="shared" si="464"/>
        <v>4342</v>
      </c>
      <c r="NL133" s="171">
        <f t="shared" si="464"/>
        <v>4342</v>
      </c>
      <c r="NM133" s="171">
        <f t="shared" si="464"/>
        <v>4342</v>
      </c>
      <c r="NN133" s="171">
        <f t="shared" si="464"/>
        <v>4342</v>
      </c>
      <c r="NO133" s="171">
        <f t="shared" si="464"/>
        <v>4342</v>
      </c>
      <c r="NP133" s="171">
        <f t="shared" si="464"/>
        <v>4342</v>
      </c>
      <c r="NQ133" s="171">
        <f t="shared" si="464"/>
        <v>4342</v>
      </c>
      <c r="NR133" s="171">
        <f t="shared" si="464"/>
        <v>4342</v>
      </c>
      <c r="NS133" s="171">
        <f t="shared" si="464"/>
        <v>4342</v>
      </c>
      <c r="NT133" s="179">
        <f>SUM(NT127:NT132)</f>
        <v>4342</v>
      </c>
    </row>
    <row r="134" spans="1:384" ht="17.25" thickBot="1" x14ac:dyDescent="0.65">
      <c r="A134" s="141" t="s">
        <v>71</v>
      </c>
      <c r="B134" s="325" t="s">
        <v>28</v>
      </c>
      <c r="C134" s="326"/>
      <c r="D134" s="327"/>
      <c r="E134" s="173"/>
      <c r="F134" s="174"/>
      <c r="G134" s="174"/>
      <c r="H134" s="163">
        <f t="shared" ref="H134" si="465">SUM(H133,H126)</f>
        <v>30133</v>
      </c>
      <c r="I134" s="164">
        <f>SUM(I133,I126)</f>
        <v>21089</v>
      </c>
      <c r="J134" s="165">
        <f t="shared" ref="J134:L134" si="466">SUM(J133,J126)</f>
        <v>1319</v>
      </c>
      <c r="K134" s="166">
        <f t="shared" si="466"/>
        <v>1309</v>
      </c>
      <c r="L134" s="166">
        <f t="shared" si="466"/>
        <v>2523</v>
      </c>
      <c r="M134" s="166">
        <f>SUM(M133,M126)</f>
        <v>148</v>
      </c>
      <c r="N134" s="166">
        <f t="shared" ref="N134" si="467">SUM(N133,N126)</f>
        <v>2116</v>
      </c>
      <c r="O134" s="166">
        <f>SUM(O133,O126)</f>
        <v>320</v>
      </c>
      <c r="P134" s="166">
        <f t="shared" ref="P134" si="468">SUM(P133,P126)</f>
        <v>11692</v>
      </c>
      <c r="Q134" s="167">
        <f>SUM(Q133,Q126)</f>
        <v>563</v>
      </c>
      <c r="R134" s="7"/>
      <c r="S134" s="175">
        <f>SUM(S133,S126)</f>
        <v>12679</v>
      </c>
      <c r="T134" s="176">
        <f>SUM(T133,T126)</f>
        <v>12679</v>
      </c>
      <c r="U134" s="176">
        <f>SUM(U133,U126)</f>
        <v>12740</v>
      </c>
      <c r="V134" s="176">
        <f t="shared" ref="V134:CG134" si="469">SUM(V133,V126)</f>
        <v>12436</v>
      </c>
      <c r="W134" s="176">
        <f t="shared" si="469"/>
        <v>12267</v>
      </c>
      <c r="X134" s="176">
        <f t="shared" si="469"/>
        <v>12492</v>
      </c>
      <c r="Y134" s="176">
        <f t="shared" si="469"/>
        <v>12701</v>
      </c>
      <c r="Z134" s="176">
        <f t="shared" si="469"/>
        <v>12701</v>
      </c>
      <c r="AA134" s="176">
        <f t="shared" si="469"/>
        <v>12504</v>
      </c>
      <c r="AB134" s="176">
        <f t="shared" si="469"/>
        <v>12210</v>
      </c>
      <c r="AC134" s="176">
        <f t="shared" si="469"/>
        <v>12224</v>
      </c>
      <c r="AD134" s="176">
        <f t="shared" si="469"/>
        <v>12168</v>
      </c>
      <c r="AE134" s="176">
        <f t="shared" si="469"/>
        <v>11940</v>
      </c>
      <c r="AF134" s="176">
        <f t="shared" si="469"/>
        <v>12161</v>
      </c>
      <c r="AG134" s="176">
        <f t="shared" si="469"/>
        <v>12161</v>
      </c>
      <c r="AH134" s="176">
        <f t="shared" si="469"/>
        <v>11970</v>
      </c>
      <c r="AI134" s="176">
        <f t="shared" si="469"/>
        <v>11727</v>
      </c>
      <c r="AJ134" s="176">
        <f t="shared" si="469"/>
        <v>11502</v>
      </c>
      <c r="AK134" s="176">
        <f t="shared" si="469"/>
        <v>11239</v>
      </c>
      <c r="AL134" s="176">
        <f t="shared" si="469"/>
        <v>11367</v>
      </c>
      <c r="AM134" s="176">
        <f t="shared" si="469"/>
        <v>11532</v>
      </c>
      <c r="AN134" s="176">
        <f t="shared" si="469"/>
        <v>11532</v>
      </c>
      <c r="AO134" s="176">
        <f t="shared" si="469"/>
        <v>11458</v>
      </c>
      <c r="AP134" s="176">
        <f t="shared" si="469"/>
        <v>11458</v>
      </c>
      <c r="AQ134" s="176">
        <f t="shared" si="469"/>
        <v>11429</v>
      </c>
      <c r="AR134" s="176">
        <f t="shared" si="469"/>
        <v>11429</v>
      </c>
      <c r="AS134" s="176">
        <f t="shared" si="469"/>
        <v>11408</v>
      </c>
      <c r="AT134" s="176">
        <f t="shared" si="469"/>
        <v>11572</v>
      </c>
      <c r="AU134" s="176">
        <f t="shared" si="469"/>
        <v>11572</v>
      </c>
      <c r="AV134" s="176">
        <f t="shared" si="469"/>
        <v>11620</v>
      </c>
      <c r="AW134" s="176">
        <f t="shared" si="469"/>
        <v>11426</v>
      </c>
      <c r="AX134" s="176">
        <f t="shared" si="469"/>
        <v>11265</v>
      </c>
      <c r="AY134" s="176">
        <f t="shared" si="469"/>
        <v>11098</v>
      </c>
      <c r="AZ134" s="176">
        <f t="shared" si="469"/>
        <v>11118</v>
      </c>
      <c r="BA134" s="176">
        <f t="shared" si="469"/>
        <v>11249</v>
      </c>
      <c r="BB134" s="176">
        <f t="shared" si="469"/>
        <v>11249</v>
      </c>
      <c r="BC134" s="176">
        <f t="shared" si="469"/>
        <v>11201</v>
      </c>
      <c r="BD134" s="176">
        <f t="shared" si="469"/>
        <v>10944</v>
      </c>
      <c r="BE134" s="176">
        <f t="shared" si="469"/>
        <v>10636</v>
      </c>
      <c r="BF134" s="176">
        <f t="shared" si="469"/>
        <v>10558</v>
      </c>
      <c r="BG134" s="176">
        <f t="shared" si="469"/>
        <v>10728</v>
      </c>
      <c r="BH134" s="176">
        <f t="shared" si="469"/>
        <v>10728</v>
      </c>
      <c r="BI134" s="176">
        <f t="shared" si="469"/>
        <v>10728</v>
      </c>
      <c r="BJ134" s="176">
        <f t="shared" si="469"/>
        <v>10869</v>
      </c>
      <c r="BK134" s="176">
        <f t="shared" si="469"/>
        <v>10928</v>
      </c>
      <c r="BL134" s="176">
        <f t="shared" si="469"/>
        <v>10541</v>
      </c>
      <c r="BM134" s="176">
        <f t="shared" si="469"/>
        <v>10347</v>
      </c>
      <c r="BN134" s="176">
        <f t="shared" si="469"/>
        <v>10345</v>
      </c>
      <c r="BO134" s="176">
        <f t="shared" si="469"/>
        <v>10494</v>
      </c>
      <c r="BP134" s="176">
        <f t="shared" si="469"/>
        <v>10494</v>
      </c>
      <c r="BQ134" s="176">
        <f t="shared" si="469"/>
        <v>10516</v>
      </c>
      <c r="BR134" s="176">
        <f t="shared" si="469"/>
        <v>10207</v>
      </c>
      <c r="BS134" s="176">
        <f t="shared" si="469"/>
        <v>9967</v>
      </c>
      <c r="BT134" s="176">
        <f t="shared" si="469"/>
        <v>9849</v>
      </c>
      <c r="BU134" s="176">
        <f t="shared" si="469"/>
        <v>10032</v>
      </c>
      <c r="BV134" s="176">
        <f t="shared" si="469"/>
        <v>10178</v>
      </c>
      <c r="BW134" s="176">
        <f t="shared" si="469"/>
        <v>10178</v>
      </c>
      <c r="BX134" s="176">
        <f t="shared" si="469"/>
        <v>10166</v>
      </c>
      <c r="BY134" s="176">
        <f t="shared" si="469"/>
        <v>10124</v>
      </c>
      <c r="BZ134" s="176">
        <f t="shared" si="469"/>
        <v>10290</v>
      </c>
      <c r="CA134" s="176">
        <f t="shared" si="469"/>
        <v>10307</v>
      </c>
      <c r="CB134" s="176">
        <f t="shared" si="469"/>
        <v>10632</v>
      </c>
      <c r="CC134" s="176">
        <f t="shared" si="469"/>
        <v>10848</v>
      </c>
      <c r="CD134" s="176">
        <f t="shared" si="469"/>
        <v>10848</v>
      </c>
      <c r="CE134" s="176">
        <f t="shared" si="469"/>
        <v>10886</v>
      </c>
      <c r="CF134" s="176">
        <f t="shared" si="469"/>
        <v>10703</v>
      </c>
      <c r="CG134" s="176">
        <f t="shared" si="469"/>
        <v>10918</v>
      </c>
      <c r="CH134" s="176">
        <f t="shared" ref="CH134:ES134" si="470">SUM(CH133,CH126)</f>
        <v>11007</v>
      </c>
      <c r="CI134" s="176">
        <f t="shared" si="470"/>
        <v>10943</v>
      </c>
      <c r="CJ134" s="176">
        <f t="shared" si="470"/>
        <v>11135</v>
      </c>
      <c r="CK134" s="176">
        <f t="shared" si="470"/>
        <v>11135</v>
      </c>
      <c r="CL134" s="176">
        <f t="shared" si="470"/>
        <v>10987</v>
      </c>
      <c r="CM134" s="176">
        <f t="shared" si="470"/>
        <v>10730</v>
      </c>
      <c r="CN134" s="176">
        <f t="shared" si="470"/>
        <v>10658</v>
      </c>
      <c r="CO134" s="176">
        <f t="shared" si="470"/>
        <v>10665</v>
      </c>
      <c r="CP134" s="176">
        <f t="shared" si="470"/>
        <v>10710</v>
      </c>
      <c r="CQ134" s="176">
        <f t="shared" si="470"/>
        <v>10863</v>
      </c>
      <c r="CR134" s="176">
        <f t="shared" si="470"/>
        <v>10863</v>
      </c>
      <c r="CS134" s="176">
        <f t="shared" si="470"/>
        <v>10946</v>
      </c>
      <c r="CT134" s="176">
        <f t="shared" si="470"/>
        <v>10923</v>
      </c>
      <c r="CU134" s="176">
        <f t="shared" si="470"/>
        <v>10958</v>
      </c>
      <c r="CV134" s="176">
        <f t="shared" si="470"/>
        <v>7712</v>
      </c>
      <c r="CW134" s="176">
        <f t="shared" si="470"/>
        <v>7693</v>
      </c>
      <c r="CX134" s="176">
        <f t="shared" si="470"/>
        <v>7813</v>
      </c>
      <c r="CY134" s="176">
        <f t="shared" si="470"/>
        <v>7813</v>
      </c>
      <c r="CZ134" s="176">
        <f t="shared" si="470"/>
        <v>7873</v>
      </c>
      <c r="DA134" s="176">
        <f t="shared" si="470"/>
        <v>7771</v>
      </c>
      <c r="DB134" s="176">
        <f t="shared" si="470"/>
        <v>7860</v>
      </c>
      <c r="DC134" s="176">
        <f t="shared" si="470"/>
        <v>7679</v>
      </c>
      <c r="DD134" s="176">
        <f t="shared" si="470"/>
        <v>7791</v>
      </c>
      <c r="DE134" s="176">
        <f t="shared" si="470"/>
        <v>7946</v>
      </c>
      <c r="DF134" s="176">
        <f t="shared" si="470"/>
        <v>7946</v>
      </c>
      <c r="DG134" s="176">
        <f t="shared" si="470"/>
        <v>8000</v>
      </c>
      <c r="DH134" s="176">
        <f t="shared" si="470"/>
        <v>8056</v>
      </c>
      <c r="DI134" s="176">
        <f t="shared" si="470"/>
        <v>8010</v>
      </c>
      <c r="DJ134" s="176">
        <f t="shared" si="470"/>
        <v>7925</v>
      </c>
      <c r="DK134" s="176">
        <f t="shared" si="470"/>
        <v>8138</v>
      </c>
      <c r="DL134" s="176">
        <f t="shared" si="470"/>
        <v>8406</v>
      </c>
      <c r="DM134" s="176">
        <f t="shared" si="470"/>
        <v>8406</v>
      </c>
      <c r="DN134" s="176">
        <f t="shared" si="470"/>
        <v>8445</v>
      </c>
      <c r="DO134" s="176">
        <f t="shared" si="470"/>
        <v>8267</v>
      </c>
      <c r="DP134" s="176">
        <f t="shared" si="470"/>
        <v>8499</v>
      </c>
      <c r="DQ134" s="176">
        <f t="shared" si="470"/>
        <v>8190</v>
      </c>
      <c r="DR134" s="176">
        <f t="shared" si="470"/>
        <v>8205</v>
      </c>
      <c r="DS134" s="176">
        <f t="shared" si="470"/>
        <v>8470</v>
      </c>
      <c r="DT134" s="176">
        <f t="shared" si="470"/>
        <v>8470</v>
      </c>
      <c r="DU134" s="176">
        <f t="shared" si="470"/>
        <v>8584</v>
      </c>
      <c r="DV134" s="176">
        <f t="shared" si="470"/>
        <v>8310</v>
      </c>
      <c r="DW134" s="176">
        <f t="shared" si="470"/>
        <v>8152</v>
      </c>
      <c r="DX134" s="176">
        <f t="shared" si="470"/>
        <v>8060</v>
      </c>
      <c r="DY134" s="176">
        <f t="shared" si="470"/>
        <v>8269</v>
      </c>
      <c r="DZ134" s="176">
        <f t="shared" si="470"/>
        <v>8556</v>
      </c>
      <c r="EA134" s="176">
        <f t="shared" si="470"/>
        <v>8556</v>
      </c>
      <c r="EB134" s="176">
        <f t="shared" si="470"/>
        <v>8771</v>
      </c>
      <c r="EC134" s="176">
        <f t="shared" si="470"/>
        <v>8602</v>
      </c>
      <c r="ED134" s="176">
        <f t="shared" si="470"/>
        <v>8694</v>
      </c>
      <c r="EE134" s="176">
        <f t="shared" si="470"/>
        <v>8339</v>
      </c>
      <c r="EF134" s="176">
        <f t="shared" si="470"/>
        <v>8299</v>
      </c>
      <c r="EG134" s="176">
        <f t="shared" si="470"/>
        <v>8680</v>
      </c>
      <c r="EH134" s="176">
        <f t="shared" si="470"/>
        <v>8680</v>
      </c>
      <c r="EI134" s="176">
        <f t="shared" si="470"/>
        <v>8731</v>
      </c>
      <c r="EJ134" s="176">
        <f t="shared" si="470"/>
        <v>8214</v>
      </c>
      <c r="EK134" s="176">
        <f t="shared" si="470"/>
        <v>8515</v>
      </c>
      <c r="EL134" s="176">
        <f t="shared" si="470"/>
        <v>8535</v>
      </c>
      <c r="EM134" s="176">
        <f t="shared" si="470"/>
        <v>8877</v>
      </c>
      <c r="EN134" s="176">
        <f t="shared" si="470"/>
        <v>9098</v>
      </c>
      <c r="EO134" s="176">
        <f t="shared" si="470"/>
        <v>9098</v>
      </c>
      <c r="EP134" s="176">
        <f t="shared" si="470"/>
        <v>9478</v>
      </c>
      <c r="EQ134" s="176">
        <f t="shared" si="470"/>
        <v>9448</v>
      </c>
      <c r="ER134" s="176">
        <f t="shared" si="470"/>
        <v>9410</v>
      </c>
      <c r="ES134" s="176">
        <f t="shared" si="470"/>
        <v>9021</v>
      </c>
      <c r="ET134" s="176">
        <f t="shared" ref="ET134:HE134" si="471">SUM(ET133,ET126)</f>
        <v>8873</v>
      </c>
      <c r="EU134" s="176">
        <f t="shared" si="471"/>
        <v>9141</v>
      </c>
      <c r="EV134" s="176">
        <f t="shared" si="471"/>
        <v>9141</v>
      </c>
      <c r="EW134" s="176">
        <f t="shared" si="471"/>
        <v>9067</v>
      </c>
      <c r="EX134" s="176">
        <f t="shared" si="471"/>
        <v>8732</v>
      </c>
      <c r="EY134" s="176">
        <f t="shared" si="471"/>
        <v>8927</v>
      </c>
      <c r="EZ134" s="176">
        <f t="shared" si="471"/>
        <v>8880</v>
      </c>
      <c r="FA134" s="176">
        <f t="shared" si="471"/>
        <v>8885</v>
      </c>
      <c r="FB134" s="176">
        <f t="shared" si="471"/>
        <v>9184</v>
      </c>
      <c r="FC134" s="176">
        <f t="shared" si="471"/>
        <v>9221</v>
      </c>
      <c r="FD134" s="176">
        <f t="shared" si="471"/>
        <v>9217</v>
      </c>
      <c r="FE134" s="176">
        <f t="shared" si="471"/>
        <v>8915</v>
      </c>
      <c r="FF134" s="176">
        <f t="shared" si="471"/>
        <v>8952</v>
      </c>
      <c r="FG134" s="176">
        <f t="shared" si="471"/>
        <v>8695</v>
      </c>
      <c r="FH134" s="176">
        <f t="shared" si="471"/>
        <v>8738</v>
      </c>
      <c r="FI134" s="176">
        <f t="shared" si="471"/>
        <v>9135</v>
      </c>
      <c r="FJ134" s="176">
        <f t="shared" si="471"/>
        <v>9135</v>
      </c>
      <c r="FK134" s="176">
        <f t="shared" si="471"/>
        <v>9081</v>
      </c>
      <c r="FL134" s="176">
        <f t="shared" si="471"/>
        <v>8776</v>
      </c>
      <c r="FM134" s="176">
        <f t="shared" si="471"/>
        <v>8671</v>
      </c>
      <c r="FN134" s="176">
        <f t="shared" si="471"/>
        <v>8818</v>
      </c>
      <c r="FO134" s="176">
        <f t="shared" si="471"/>
        <v>9053</v>
      </c>
      <c r="FP134" s="176">
        <f t="shared" si="471"/>
        <v>9424</v>
      </c>
      <c r="FQ134" s="176">
        <f t="shared" si="471"/>
        <v>9424</v>
      </c>
      <c r="FR134" s="176">
        <f t="shared" si="471"/>
        <v>9527</v>
      </c>
      <c r="FS134" s="176">
        <f t="shared" si="471"/>
        <v>9462</v>
      </c>
      <c r="FT134" s="176">
        <f t="shared" si="471"/>
        <v>9371</v>
      </c>
      <c r="FU134" s="176">
        <f t="shared" si="471"/>
        <v>9468</v>
      </c>
      <c r="FV134" s="176">
        <f t="shared" si="471"/>
        <v>9739</v>
      </c>
      <c r="FW134" s="176">
        <f t="shared" si="471"/>
        <v>10014</v>
      </c>
      <c r="FX134" s="176">
        <f t="shared" si="471"/>
        <v>10014</v>
      </c>
      <c r="FY134" s="176">
        <f t="shared" si="471"/>
        <v>10039</v>
      </c>
      <c r="FZ134" s="176">
        <f t="shared" si="471"/>
        <v>9747</v>
      </c>
      <c r="GA134" s="176">
        <f t="shared" si="471"/>
        <v>9617</v>
      </c>
      <c r="GB134" s="176">
        <f t="shared" si="471"/>
        <v>9307</v>
      </c>
      <c r="GC134" s="176">
        <f t="shared" si="471"/>
        <v>9077</v>
      </c>
      <c r="GD134" s="176">
        <f t="shared" si="471"/>
        <v>9422</v>
      </c>
      <c r="GE134" s="176">
        <f t="shared" si="471"/>
        <v>9422</v>
      </c>
      <c r="GF134" s="176">
        <f t="shared" si="471"/>
        <v>9254</v>
      </c>
      <c r="GG134" s="176">
        <f t="shared" si="471"/>
        <v>9019</v>
      </c>
      <c r="GH134" s="176">
        <f t="shared" si="471"/>
        <v>8946</v>
      </c>
      <c r="GI134" s="176">
        <f t="shared" si="471"/>
        <v>8797</v>
      </c>
      <c r="GJ134" s="176">
        <f t="shared" si="471"/>
        <v>9032</v>
      </c>
      <c r="GK134" s="176">
        <f t="shared" si="471"/>
        <v>9216</v>
      </c>
      <c r="GL134" s="176">
        <f t="shared" si="471"/>
        <v>9216</v>
      </c>
      <c r="GM134" s="176">
        <f t="shared" si="471"/>
        <v>8997</v>
      </c>
      <c r="GN134" s="176">
        <f t="shared" si="471"/>
        <v>8503</v>
      </c>
      <c r="GO134" s="176">
        <f t="shared" si="471"/>
        <v>8274</v>
      </c>
      <c r="GP134" s="176">
        <f t="shared" si="471"/>
        <v>7968</v>
      </c>
      <c r="GQ134" s="176">
        <f t="shared" si="471"/>
        <v>8193</v>
      </c>
      <c r="GR134" s="176">
        <f t="shared" si="471"/>
        <v>8378</v>
      </c>
      <c r="GS134" s="176">
        <f t="shared" si="471"/>
        <v>8378</v>
      </c>
      <c r="GT134" s="176">
        <f t="shared" si="471"/>
        <v>8215</v>
      </c>
      <c r="GU134" s="176">
        <f t="shared" si="471"/>
        <v>7924</v>
      </c>
      <c r="GV134" s="176">
        <f t="shared" si="471"/>
        <v>7799</v>
      </c>
      <c r="GW134" s="176">
        <f t="shared" si="471"/>
        <v>8053</v>
      </c>
      <c r="GX134" s="176">
        <f t="shared" si="471"/>
        <v>7943</v>
      </c>
      <c r="GY134" s="176">
        <f t="shared" si="471"/>
        <v>8096</v>
      </c>
      <c r="GZ134" s="176">
        <f t="shared" si="471"/>
        <v>8096</v>
      </c>
      <c r="HA134" s="176">
        <f t="shared" si="471"/>
        <v>8047</v>
      </c>
      <c r="HB134" s="176">
        <f t="shared" si="471"/>
        <v>7682</v>
      </c>
      <c r="HC134" s="176">
        <f t="shared" si="471"/>
        <v>7494</v>
      </c>
      <c r="HD134" s="176">
        <f t="shared" si="471"/>
        <v>7028</v>
      </c>
      <c r="HE134" s="176">
        <f t="shared" si="471"/>
        <v>7017</v>
      </c>
      <c r="HF134" s="176">
        <f t="shared" ref="HF134:JQ134" si="472">SUM(HF133,HF126)</f>
        <v>7216</v>
      </c>
      <c r="HG134" s="176">
        <f t="shared" si="472"/>
        <v>7216</v>
      </c>
      <c r="HH134" s="176">
        <f t="shared" si="472"/>
        <v>7023</v>
      </c>
      <c r="HI134" s="176">
        <f t="shared" si="472"/>
        <v>6549</v>
      </c>
      <c r="HJ134" s="176">
        <f t="shared" si="472"/>
        <v>6470</v>
      </c>
      <c r="HK134" s="176">
        <f t="shared" si="472"/>
        <v>6372</v>
      </c>
      <c r="HL134" s="176">
        <f t="shared" si="472"/>
        <v>6490</v>
      </c>
      <c r="HM134" s="176">
        <f t="shared" si="472"/>
        <v>6692</v>
      </c>
      <c r="HN134" s="176">
        <f t="shared" si="472"/>
        <v>6692</v>
      </c>
      <c r="HO134" s="176">
        <f t="shared" si="472"/>
        <v>6396</v>
      </c>
      <c r="HP134" s="176">
        <f t="shared" si="472"/>
        <v>6132</v>
      </c>
      <c r="HQ134" s="176">
        <f t="shared" si="472"/>
        <v>5841</v>
      </c>
      <c r="HR134" s="176">
        <f t="shared" si="472"/>
        <v>5413</v>
      </c>
      <c r="HS134" s="176">
        <f t="shared" si="472"/>
        <v>5461</v>
      </c>
      <c r="HT134" s="176">
        <f t="shared" si="472"/>
        <v>5558</v>
      </c>
      <c r="HU134" s="176">
        <f t="shared" si="472"/>
        <v>5558</v>
      </c>
      <c r="HV134" s="176">
        <f t="shared" si="472"/>
        <v>5581</v>
      </c>
      <c r="HW134" s="176">
        <f t="shared" si="472"/>
        <v>5424</v>
      </c>
      <c r="HX134" s="176">
        <f t="shared" si="472"/>
        <v>5234</v>
      </c>
      <c r="HY134" s="176">
        <f t="shared" si="472"/>
        <v>4967</v>
      </c>
      <c r="HZ134" s="176">
        <f t="shared" si="472"/>
        <v>5111</v>
      </c>
      <c r="IA134" s="176">
        <f t="shared" si="472"/>
        <v>5572</v>
      </c>
      <c r="IB134" s="176">
        <f t="shared" si="472"/>
        <v>5572</v>
      </c>
      <c r="IC134" s="176">
        <f t="shared" si="472"/>
        <v>5449</v>
      </c>
      <c r="ID134" s="176">
        <f t="shared" si="472"/>
        <v>5219</v>
      </c>
      <c r="IE134" s="176">
        <f t="shared" si="472"/>
        <v>5175</v>
      </c>
      <c r="IF134" s="176">
        <f t="shared" si="472"/>
        <v>4885</v>
      </c>
      <c r="IG134" s="176">
        <f t="shared" si="472"/>
        <v>5031</v>
      </c>
      <c r="IH134" s="176">
        <f t="shared" si="472"/>
        <v>5117</v>
      </c>
      <c r="II134" s="176">
        <f t="shared" si="472"/>
        <v>5117</v>
      </c>
      <c r="IJ134" s="176">
        <f t="shared" si="472"/>
        <v>5109</v>
      </c>
      <c r="IK134" s="176">
        <f t="shared" si="472"/>
        <v>4717</v>
      </c>
      <c r="IL134" s="176">
        <f t="shared" si="472"/>
        <v>21468</v>
      </c>
      <c r="IM134" s="176">
        <f t="shared" si="472"/>
        <v>21468</v>
      </c>
      <c r="IN134" s="176">
        <f t="shared" si="472"/>
        <v>21468</v>
      </c>
      <c r="IO134" s="176">
        <f t="shared" si="472"/>
        <v>21468</v>
      </c>
      <c r="IP134" s="176">
        <f t="shared" si="472"/>
        <v>21468</v>
      </c>
      <c r="IQ134" s="176">
        <f t="shared" si="472"/>
        <v>21468</v>
      </c>
      <c r="IR134" s="176">
        <f t="shared" si="472"/>
        <v>21468</v>
      </c>
      <c r="IS134" s="176">
        <f t="shared" si="472"/>
        <v>21468</v>
      </c>
      <c r="IT134" s="176">
        <f t="shared" si="472"/>
        <v>21468</v>
      </c>
      <c r="IU134" s="176">
        <f t="shared" si="472"/>
        <v>21468</v>
      </c>
      <c r="IV134" s="176">
        <f t="shared" si="472"/>
        <v>21468</v>
      </c>
      <c r="IW134" s="176">
        <f t="shared" si="472"/>
        <v>21468</v>
      </c>
      <c r="IX134" s="176">
        <f t="shared" si="472"/>
        <v>21468</v>
      </c>
      <c r="IY134" s="176">
        <f t="shared" si="472"/>
        <v>21468</v>
      </c>
      <c r="IZ134" s="176">
        <f t="shared" si="472"/>
        <v>21468</v>
      </c>
      <c r="JA134" s="176">
        <f t="shared" si="472"/>
        <v>21468</v>
      </c>
      <c r="JB134" s="176">
        <f t="shared" si="472"/>
        <v>21468</v>
      </c>
      <c r="JC134" s="176">
        <f t="shared" si="472"/>
        <v>21468</v>
      </c>
      <c r="JD134" s="176">
        <f t="shared" si="472"/>
        <v>21468</v>
      </c>
      <c r="JE134" s="176">
        <f t="shared" si="472"/>
        <v>21468</v>
      </c>
      <c r="JF134" s="176">
        <f t="shared" si="472"/>
        <v>21468</v>
      </c>
      <c r="JG134" s="176">
        <f t="shared" si="472"/>
        <v>21468</v>
      </c>
      <c r="JH134" s="176">
        <f t="shared" si="472"/>
        <v>21468</v>
      </c>
      <c r="JI134" s="176">
        <f t="shared" si="472"/>
        <v>21468</v>
      </c>
      <c r="JJ134" s="176">
        <f t="shared" si="472"/>
        <v>21468</v>
      </c>
      <c r="JK134" s="176">
        <f t="shared" si="472"/>
        <v>21468</v>
      </c>
      <c r="JL134" s="176">
        <f t="shared" si="472"/>
        <v>21468</v>
      </c>
      <c r="JM134" s="176">
        <f t="shared" si="472"/>
        <v>21468</v>
      </c>
      <c r="JN134" s="176">
        <f t="shared" si="472"/>
        <v>21468</v>
      </c>
      <c r="JO134" s="176">
        <f t="shared" si="472"/>
        <v>21468</v>
      </c>
      <c r="JP134" s="176">
        <f t="shared" si="472"/>
        <v>21468</v>
      </c>
      <c r="JQ134" s="176">
        <f t="shared" si="472"/>
        <v>21468</v>
      </c>
      <c r="JR134" s="176">
        <f t="shared" ref="JR134:MC134" si="473">SUM(JR133,JR126)</f>
        <v>21468</v>
      </c>
      <c r="JS134" s="176">
        <f t="shared" si="473"/>
        <v>21468</v>
      </c>
      <c r="JT134" s="176">
        <f t="shared" si="473"/>
        <v>21468</v>
      </c>
      <c r="JU134" s="176">
        <f t="shared" si="473"/>
        <v>21468</v>
      </c>
      <c r="JV134" s="176">
        <f t="shared" si="473"/>
        <v>21468</v>
      </c>
      <c r="JW134" s="176">
        <f t="shared" si="473"/>
        <v>21468</v>
      </c>
      <c r="JX134" s="176">
        <f t="shared" si="473"/>
        <v>21468</v>
      </c>
      <c r="JY134" s="176">
        <f t="shared" si="473"/>
        <v>21468</v>
      </c>
      <c r="JZ134" s="176">
        <f t="shared" si="473"/>
        <v>21468</v>
      </c>
      <c r="KA134" s="176">
        <f t="shared" si="473"/>
        <v>21468</v>
      </c>
      <c r="KB134" s="176">
        <f t="shared" si="473"/>
        <v>21468</v>
      </c>
      <c r="KC134" s="176">
        <f t="shared" si="473"/>
        <v>21468</v>
      </c>
      <c r="KD134" s="176">
        <f t="shared" si="473"/>
        <v>21468</v>
      </c>
      <c r="KE134" s="176">
        <f t="shared" si="473"/>
        <v>21468</v>
      </c>
      <c r="KF134" s="176">
        <f t="shared" si="473"/>
        <v>21468</v>
      </c>
      <c r="KG134" s="176">
        <f t="shared" si="473"/>
        <v>21468</v>
      </c>
      <c r="KH134" s="176">
        <f t="shared" si="473"/>
        <v>21468</v>
      </c>
      <c r="KI134" s="176">
        <f t="shared" si="473"/>
        <v>21468</v>
      </c>
      <c r="KJ134" s="176">
        <f t="shared" si="473"/>
        <v>21468</v>
      </c>
      <c r="KK134" s="176">
        <f t="shared" si="473"/>
        <v>21468</v>
      </c>
      <c r="KL134" s="176">
        <f t="shared" si="473"/>
        <v>21468</v>
      </c>
      <c r="KM134" s="176">
        <f t="shared" si="473"/>
        <v>21468</v>
      </c>
      <c r="KN134" s="176">
        <f t="shared" si="473"/>
        <v>21468</v>
      </c>
      <c r="KO134" s="176">
        <f t="shared" si="473"/>
        <v>21468</v>
      </c>
      <c r="KP134" s="176">
        <f t="shared" si="473"/>
        <v>21468</v>
      </c>
      <c r="KQ134" s="176">
        <f t="shared" si="473"/>
        <v>21468</v>
      </c>
      <c r="KR134" s="176">
        <f t="shared" si="473"/>
        <v>21468</v>
      </c>
      <c r="KS134" s="176">
        <f t="shared" si="473"/>
        <v>21468</v>
      </c>
      <c r="KT134" s="176">
        <f t="shared" si="473"/>
        <v>21468</v>
      </c>
      <c r="KU134" s="176">
        <f t="shared" si="473"/>
        <v>21468</v>
      </c>
      <c r="KV134" s="176">
        <f t="shared" si="473"/>
        <v>21468</v>
      </c>
      <c r="KW134" s="176">
        <f t="shared" si="473"/>
        <v>21468</v>
      </c>
      <c r="KX134" s="176">
        <f t="shared" si="473"/>
        <v>21468</v>
      </c>
      <c r="KY134" s="176">
        <f t="shared" si="473"/>
        <v>21468</v>
      </c>
      <c r="KZ134" s="176">
        <f t="shared" si="473"/>
        <v>21468</v>
      </c>
      <c r="LA134" s="176">
        <f t="shared" si="473"/>
        <v>21468</v>
      </c>
      <c r="LB134" s="176">
        <f t="shared" si="473"/>
        <v>21468</v>
      </c>
      <c r="LC134" s="176">
        <f t="shared" si="473"/>
        <v>21468</v>
      </c>
      <c r="LD134" s="176">
        <f t="shared" si="473"/>
        <v>21468</v>
      </c>
      <c r="LE134" s="176">
        <f t="shared" si="473"/>
        <v>21468</v>
      </c>
      <c r="LF134" s="176">
        <f t="shared" si="473"/>
        <v>21468</v>
      </c>
      <c r="LG134" s="176">
        <f t="shared" si="473"/>
        <v>21468</v>
      </c>
      <c r="LH134" s="176">
        <f t="shared" si="473"/>
        <v>21468</v>
      </c>
      <c r="LI134" s="176">
        <f t="shared" si="473"/>
        <v>21468</v>
      </c>
      <c r="LJ134" s="176">
        <f t="shared" si="473"/>
        <v>21468</v>
      </c>
      <c r="LK134" s="176">
        <f t="shared" si="473"/>
        <v>21468</v>
      </c>
      <c r="LL134" s="176">
        <f t="shared" si="473"/>
        <v>21468</v>
      </c>
      <c r="LM134" s="176">
        <f t="shared" si="473"/>
        <v>21468</v>
      </c>
      <c r="LN134" s="176">
        <f t="shared" si="473"/>
        <v>21468</v>
      </c>
      <c r="LO134" s="176">
        <f t="shared" si="473"/>
        <v>21468</v>
      </c>
      <c r="LP134" s="176">
        <f t="shared" si="473"/>
        <v>21468</v>
      </c>
      <c r="LQ134" s="176">
        <f t="shared" si="473"/>
        <v>21468</v>
      </c>
      <c r="LR134" s="176">
        <f t="shared" si="473"/>
        <v>21468</v>
      </c>
      <c r="LS134" s="176">
        <f t="shared" si="473"/>
        <v>21468</v>
      </c>
      <c r="LT134" s="176">
        <f t="shared" si="473"/>
        <v>21468</v>
      </c>
      <c r="LU134" s="176">
        <f t="shared" si="473"/>
        <v>21468</v>
      </c>
      <c r="LV134" s="176">
        <f t="shared" si="473"/>
        <v>21468</v>
      </c>
      <c r="LW134" s="176">
        <f t="shared" si="473"/>
        <v>21468</v>
      </c>
      <c r="LX134" s="176">
        <f t="shared" si="473"/>
        <v>21468</v>
      </c>
      <c r="LY134" s="176">
        <f t="shared" si="473"/>
        <v>21468</v>
      </c>
      <c r="LZ134" s="176">
        <f t="shared" si="473"/>
        <v>21468</v>
      </c>
      <c r="MA134" s="176">
        <f t="shared" si="473"/>
        <v>21468</v>
      </c>
      <c r="MB134" s="176">
        <f t="shared" si="473"/>
        <v>21468</v>
      </c>
      <c r="MC134" s="176">
        <f t="shared" si="473"/>
        <v>21468</v>
      </c>
      <c r="MD134" s="176">
        <f t="shared" ref="MD134:NT134" si="474">SUM(MD133,MD126)</f>
        <v>21468</v>
      </c>
      <c r="ME134" s="176">
        <f t="shared" si="474"/>
        <v>21468</v>
      </c>
      <c r="MF134" s="176">
        <f t="shared" si="474"/>
        <v>21468</v>
      </c>
      <c r="MG134" s="176">
        <f t="shared" si="474"/>
        <v>21468</v>
      </c>
      <c r="MH134" s="176">
        <f t="shared" si="474"/>
        <v>21468</v>
      </c>
      <c r="MI134" s="176">
        <f t="shared" si="474"/>
        <v>21468</v>
      </c>
      <c r="MJ134" s="176">
        <f t="shared" si="474"/>
        <v>21468</v>
      </c>
      <c r="MK134" s="176">
        <f t="shared" si="474"/>
        <v>21468</v>
      </c>
      <c r="ML134" s="176">
        <f t="shared" si="474"/>
        <v>21468</v>
      </c>
      <c r="MM134" s="176">
        <f t="shared" si="474"/>
        <v>21468</v>
      </c>
      <c r="MN134" s="176">
        <f t="shared" si="474"/>
        <v>21468</v>
      </c>
      <c r="MO134" s="176">
        <f t="shared" si="474"/>
        <v>21468</v>
      </c>
      <c r="MP134" s="176">
        <f t="shared" si="474"/>
        <v>21468</v>
      </c>
      <c r="MQ134" s="176">
        <f t="shared" si="474"/>
        <v>21468</v>
      </c>
      <c r="MR134" s="176">
        <f t="shared" si="474"/>
        <v>21468</v>
      </c>
      <c r="MS134" s="176">
        <f t="shared" si="474"/>
        <v>21468</v>
      </c>
      <c r="MT134" s="176">
        <f t="shared" si="474"/>
        <v>21468</v>
      </c>
      <c r="MU134" s="176">
        <f t="shared" si="474"/>
        <v>21468</v>
      </c>
      <c r="MV134" s="176">
        <f t="shared" si="474"/>
        <v>21468</v>
      </c>
      <c r="MW134" s="176">
        <f t="shared" si="474"/>
        <v>21468</v>
      </c>
      <c r="MX134" s="176">
        <f t="shared" si="474"/>
        <v>21468</v>
      </c>
      <c r="MY134" s="176">
        <f t="shared" si="474"/>
        <v>21468</v>
      </c>
      <c r="MZ134" s="176">
        <f t="shared" si="474"/>
        <v>21468</v>
      </c>
      <c r="NA134" s="176">
        <f t="shared" si="474"/>
        <v>21468</v>
      </c>
      <c r="NB134" s="176">
        <f t="shared" si="474"/>
        <v>21468</v>
      </c>
      <c r="NC134" s="176">
        <f t="shared" si="474"/>
        <v>21468</v>
      </c>
      <c r="ND134" s="176">
        <f t="shared" si="474"/>
        <v>21468</v>
      </c>
      <c r="NE134" s="176">
        <f t="shared" si="474"/>
        <v>21468</v>
      </c>
      <c r="NF134" s="176">
        <f t="shared" si="474"/>
        <v>21468</v>
      </c>
      <c r="NG134" s="176">
        <f t="shared" si="474"/>
        <v>21468</v>
      </c>
      <c r="NH134" s="176">
        <f t="shared" si="474"/>
        <v>21468</v>
      </c>
      <c r="NI134" s="176">
        <f t="shared" si="474"/>
        <v>21468</v>
      </c>
      <c r="NJ134" s="176">
        <f t="shared" si="474"/>
        <v>21468</v>
      </c>
      <c r="NK134" s="176">
        <f t="shared" si="474"/>
        <v>21468</v>
      </c>
      <c r="NL134" s="176">
        <f t="shared" si="474"/>
        <v>21468</v>
      </c>
      <c r="NM134" s="176">
        <f t="shared" si="474"/>
        <v>21468</v>
      </c>
      <c r="NN134" s="176">
        <f t="shared" si="474"/>
        <v>21468</v>
      </c>
      <c r="NO134" s="176">
        <f t="shared" si="474"/>
        <v>21468</v>
      </c>
      <c r="NP134" s="176">
        <f t="shared" si="474"/>
        <v>21468</v>
      </c>
      <c r="NQ134" s="176">
        <f t="shared" si="474"/>
        <v>21468</v>
      </c>
      <c r="NR134" s="176">
        <f t="shared" si="474"/>
        <v>21468</v>
      </c>
      <c r="NS134" s="176">
        <f t="shared" si="474"/>
        <v>21468</v>
      </c>
      <c r="NT134" s="177">
        <f t="shared" si="474"/>
        <v>21468</v>
      </c>
    </row>
    <row r="135" spans="1:384" ht="17.25" thickBot="1" x14ac:dyDescent="0.65">
      <c r="A135" s="141"/>
      <c r="I135" s="35" t="s">
        <v>57</v>
      </c>
      <c r="R135" s="7"/>
    </row>
    <row r="136" spans="1:384" ht="17.25" customHeight="1" thickTop="1" x14ac:dyDescent="0.6">
      <c r="A136" s="141"/>
      <c r="B136" s="310" t="s">
        <v>1</v>
      </c>
      <c r="C136" s="312" t="s">
        <v>2</v>
      </c>
      <c r="D136" s="312" t="s">
        <v>3</v>
      </c>
      <c r="E136" s="296" t="s">
        <v>0</v>
      </c>
      <c r="F136" s="296" t="s">
        <v>54</v>
      </c>
      <c r="G136" s="317" t="s">
        <v>44</v>
      </c>
      <c r="H136" s="302" t="s">
        <v>4</v>
      </c>
      <c r="I136" s="304" t="s">
        <v>29</v>
      </c>
      <c r="J136" s="336" t="s">
        <v>5</v>
      </c>
      <c r="K136" s="336"/>
      <c r="L136" s="336"/>
      <c r="M136" s="336"/>
      <c r="N136" s="336"/>
      <c r="O136" s="336"/>
      <c r="P136" s="302" t="s">
        <v>6</v>
      </c>
      <c r="Q136" s="328"/>
      <c r="R136" s="7"/>
      <c r="S136" s="27">
        <v>45292</v>
      </c>
      <c r="T136" s="26">
        <v>45293</v>
      </c>
      <c r="U136" s="26">
        <v>45294</v>
      </c>
      <c r="V136" s="26">
        <v>45295</v>
      </c>
      <c r="W136" s="26">
        <v>45296</v>
      </c>
      <c r="X136" s="26">
        <v>45297</v>
      </c>
      <c r="Y136" s="26">
        <v>45298</v>
      </c>
      <c r="Z136" s="26">
        <v>45299</v>
      </c>
      <c r="AA136" s="26">
        <v>45300</v>
      </c>
      <c r="AB136" s="26">
        <v>45301</v>
      </c>
      <c r="AC136" s="26">
        <v>45302</v>
      </c>
      <c r="AD136" s="26">
        <v>45303</v>
      </c>
      <c r="AE136" s="26">
        <v>45304</v>
      </c>
      <c r="AF136" s="26">
        <v>45305</v>
      </c>
      <c r="AG136" s="26">
        <v>45306</v>
      </c>
      <c r="AH136" s="26">
        <v>45307</v>
      </c>
      <c r="AI136" s="26">
        <v>45308</v>
      </c>
      <c r="AJ136" s="26">
        <v>45309</v>
      </c>
      <c r="AK136" s="26">
        <v>45310</v>
      </c>
      <c r="AL136" s="26">
        <v>45311</v>
      </c>
      <c r="AM136" s="26">
        <v>45312</v>
      </c>
      <c r="AN136" s="26">
        <v>45313</v>
      </c>
      <c r="AO136" s="26">
        <v>45314</v>
      </c>
      <c r="AP136" s="26">
        <v>45315</v>
      </c>
      <c r="AQ136" s="26">
        <v>45316</v>
      </c>
      <c r="AR136" s="26">
        <v>45317</v>
      </c>
      <c r="AS136" s="26">
        <v>45318</v>
      </c>
      <c r="AT136" s="26">
        <v>45319</v>
      </c>
      <c r="AU136" s="26">
        <v>45320</v>
      </c>
      <c r="AV136" s="26">
        <v>45321</v>
      </c>
      <c r="AW136" s="26">
        <v>45322</v>
      </c>
      <c r="AX136" s="26">
        <v>45323</v>
      </c>
      <c r="AY136" s="26">
        <v>45324</v>
      </c>
      <c r="AZ136" s="26">
        <v>45325</v>
      </c>
      <c r="BA136" s="26">
        <v>45326</v>
      </c>
      <c r="BB136" s="26">
        <v>45327</v>
      </c>
      <c r="BC136" s="26">
        <v>45328</v>
      </c>
      <c r="BD136" s="26">
        <v>45329</v>
      </c>
      <c r="BE136" s="26">
        <v>45330</v>
      </c>
      <c r="BF136" s="26">
        <v>45331</v>
      </c>
      <c r="BG136" s="26">
        <v>45332</v>
      </c>
      <c r="BH136" s="26">
        <v>45333</v>
      </c>
      <c r="BI136" s="26">
        <v>45334</v>
      </c>
      <c r="BJ136" s="26">
        <v>45335</v>
      </c>
      <c r="BK136" s="26">
        <v>45336</v>
      </c>
      <c r="BL136" s="26">
        <v>45337</v>
      </c>
      <c r="BM136" s="26">
        <v>45338</v>
      </c>
      <c r="BN136" s="26">
        <v>45339</v>
      </c>
      <c r="BO136" s="26">
        <v>45340</v>
      </c>
      <c r="BP136" s="26">
        <v>45341</v>
      </c>
      <c r="BQ136" s="26">
        <v>45342</v>
      </c>
      <c r="BR136" s="26">
        <v>45343</v>
      </c>
      <c r="BS136" s="26">
        <v>45344</v>
      </c>
      <c r="BT136" s="26">
        <v>45345</v>
      </c>
      <c r="BU136" s="26">
        <v>45346</v>
      </c>
      <c r="BV136" s="26">
        <v>45347</v>
      </c>
      <c r="BW136" s="26">
        <v>45348</v>
      </c>
      <c r="BX136" s="26">
        <v>45349</v>
      </c>
      <c r="BY136" s="26">
        <v>45350</v>
      </c>
      <c r="BZ136" s="26">
        <v>45351</v>
      </c>
      <c r="CA136" s="26">
        <v>45352</v>
      </c>
      <c r="CB136" s="26">
        <v>45353</v>
      </c>
      <c r="CC136" s="26">
        <v>45354</v>
      </c>
      <c r="CD136" s="26">
        <v>45355</v>
      </c>
      <c r="CE136" s="26">
        <v>45356</v>
      </c>
      <c r="CF136" s="26">
        <v>45357</v>
      </c>
      <c r="CG136" s="26">
        <v>45358</v>
      </c>
      <c r="CH136" s="26">
        <v>45359</v>
      </c>
      <c r="CI136" s="26">
        <v>45360</v>
      </c>
      <c r="CJ136" s="26">
        <v>45361</v>
      </c>
      <c r="CK136" s="26">
        <v>45362</v>
      </c>
      <c r="CL136" s="26">
        <v>45363</v>
      </c>
      <c r="CM136" s="26">
        <v>45364</v>
      </c>
      <c r="CN136" s="26">
        <v>45365</v>
      </c>
      <c r="CO136" s="26">
        <v>45366</v>
      </c>
      <c r="CP136" s="26">
        <v>45367</v>
      </c>
      <c r="CQ136" s="26">
        <v>45368</v>
      </c>
      <c r="CR136" s="26">
        <v>45369</v>
      </c>
      <c r="CS136" s="26">
        <v>45370</v>
      </c>
      <c r="CT136" s="26">
        <v>45371</v>
      </c>
      <c r="CU136" s="26">
        <v>45372</v>
      </c>
      <c r="CV136" s="26">
        <v>45373</v>
      </c>
      <c r="CW136" s="26">
        <v>45374</v>
      </c>
      <c r="CX136" s="26">
        <v>45375</v>
      </c>
      <c r="CY136" s="26">
        <v>45376</v>
      </c>
      <c r="CZ136" s="26">
        <v>45377</v>
      </c>
      <c r="DA136" s="26">
        <v>45378</v>
      </c>
      <c r="DB136" s="26">
        <v>45379</v>
      </c>
      <c r="DC136" s="26">
        <v>45380</v>
      </c>
      <c r="DD136" s="26">
        <v>45381</v>
      </c>
      <c r="DE136" s="26">
        <v>45382</v>
      </c>
      <c r="DF136" s="26">
        <v>45383</v>
      </c>
      <c r="DG136" s="26">
        <v>45384</v>
      </c>
      <c r="DH136" s="26">
        <v>45385</v>
      </c>
      <c r="DI136" s="26">
        <v>45386</v>
      </c>
      <c r="DJ136" s="26">
        <v>45387</v>
      </c>
      <c r="DK136" s="26">
        <v>45388</v>
      </c>
      <c r="DL136" s="26">
        <v>45389</v>
      </c>
      <c r="DM136" s="26">
        <v>45390</v>
      </c>
      <c r="DN136" s="26">
        <v>45391</v>
      </c>
      <c r="DO136" s="26">
        <v>45392</v>
      </c>
      <c r="DP136" s="26">
        <v>45393</v>
      </c>
      <c r="DQ136" s="26">
        <v>45394</v>
      </c>
      <c r="DR136" s="26">
        <v>45395</v>
      </c>
      <c r="DS136" s="26">
        <v>45396</v>
      </c>
      <c r="DT136" s="26">
        <v>45397</v>
      </c>
      <c r="DU136" s="26">
        <v>45398</v>
      </c>
      <c r="DV136" s="26">
        <v>45399</v>
      </c>
      <c r="DW136" s="26">
        <v>45400</v>
      </c>
      <c r="DX136" s="26">
        <v>45401</v>
      </c>
      <c r="DY136" s="26">
        <v>45402</v>
      </c>
      <c r="DZ136" s="26">
        <v>45403</v>
      </c>
      <c r="EA136" s="26">
        <v>45404</v>
      </c>
      <c r="EB136" s="26">
        <v>45405</v>
      </c>
      <c r="EC136" s="26">
        <v>45406</v>
      </c>
      <c r="ED136" s="26">
        <v>45407</v>
      </c>
      <c r="EE136" s="26">
        <v>45408</v>
      </c>
      <c r="EF136" s="26">
        <v>45409</v>
      </c>
      <c r="EG136" s="26">
        <v>45410</v>
      </c>
      <c r="EH136" s="26">
        <v>45411</v>
      </c>
      <c r="EI136" s="26">
        <v>45412</v>
      </c>
      <c r="EJ136" s="26">
        <v>45413</v>
      </c>
      <c r="EK136" s="26">
        <v>45414</v>
      </c>
      <c r="EL136" s="26">
        <v>45415</v>
      </c>
      <c r="EM136" s="26">
        <v>45416</v>
      </c>
      <c r="EN136" s="26">
        <v>45417</v>
      </c>
      <c r="EO136" s="26">
        <v>45418</v>
      </c>
      <c r="EP136" s="26">
        <v>45419</v>
      </c>
      <c r="EQ136" s="26">
        <v>45420</v>
      </c>
      <c r="ER136" s="26">
        <v>45421</v>
      </c>
      <c r="ES136" s="26">
        <v>45422</v>
      </c>
      <c r="ET136" s="26">
        <v>45423</v>
      </c>
      <c r="EU136" s="26">
        <v>45424</v>
      </c>
      <c r="EV136" s="26">
        <v>45425</v>
      </c>
      <c r="EW136" s="26">
        <v>45426</v>
      </c>
      <c r="EX136" s="26">
        <v>45427</v>
      </c>
      <c r="EY136" s="26">
        <v>45428</v>
      </c>
      <c r="EZ136" s="26">
        <v>45429</v>
      </c>
      <c r="FA136" s="26">
        <v>45430</v>
      </c>
      <c r="FB136" s="26">
        <v>45431</v>
      </c>
      <c r="FC136" s="26">
        <v>45432</v>
      </c>
      <c r="FD136" s="26">
        <v>45433</v>
      </c>
      <c r="FE136" s="26">
        <v>45434</v>
      </c>
      <c r="FF136" s="26">
        <v>45435</v>
      </c>
      <c r="FG136" s="26">
        <v>45436</v>
      </c>
      <c r="FH136" s="26">
        <v>45437</v>
      </c>
      <c r="FI136" s="26">
        <v>45438</v>
      </c>
      <c r="FJ136" s="26">
        <v>45439</v>
      </c>
      <c r="FK136" s="26">
        <v>45440</v>
      </c>
      <c r="FL136" s="26">
        <v>45441</v>
      </c>
      <c r="FM136" s="26">
        <v>45442</v>
      </c>
      <c r="FN136" s="26">
        <v>45443</v>
      </c>
      <c r="FO136" s="26">
        <v>45444</v>
      </c>
      <c r="FP136" s="26">
        <v>45445</v>
      </c>
      <c r="FQ136" s="26">
        <v>45446</v>
      </c>
      <c r="FR136" s="26">
        <v>45447</v>
      </c>
      <c r="FS136" s="26">
        <v>45448</v>
      </c>
      <c r="FT136" s="26">
        <v>45449</v>
      </c>
      <c r="FU136" s="26">
        <v>45450</v>
      </c>
      <c r="FV136" s="26">
        <v>45451</v>
      </c>
      <c r="FW136" s="26">
        <v>45452</v>
      </c>
      <c r="FX136" s="26">
        <v>45453</v>
      </c>
      <c r="FY136" s="26">
        <v>45454</v>
      </c>
      <c r="FZ136" s="26">
        <v>45455</v>
      </c>
      <c r="GA136" s="26">
        <v>45456</v>
      </c>
      <c r="GB136" s="26">
        <v>45457</v>
      </c>
      <c r="GC136" s="26">
        <v>45458</v>
      </c>
      <c r="GD136" s="26">
        <v>45459</v>
      </c>
      <c r="GE136" s="26">
        <v>45460</v>
      </c>
      <c r="GF136" s="26">
        <v>45461</v>
      </c>
      <c r="GG136" s="26">
        <v>45462</v>
      </c>
      <c r="GH136" s="26">
        <v>45463</v>
      </c>
      <c r="GI136" s="26">
        <v>45464</v>
      </c>
      <c r="GJ136" s="26">
        <v>45465</v>
      </c>
      <c r="GK136" s="26">
        <v>45466</v>
      </c>
      <c r="GL136" s="26">
        <v>45467</v>
      </c>
      <c r="GM136" s="26">
        <v>45468</v>
      </c>
      <c r="GN136" s="26">
        <v>45469</v>
      </c>
      <c r="GO136" s="26">
        <v>45470</v>
      </c>
      <c r="GP136" s="26">
        <v>45471</v>
      </c>
      <c r="GQ136" s="26">
        <v>45472</v>
      </c>
      <c r="GR136" s="26">
        <v>45473</v>
      </c>
      <c r="GS136" s="26">
        <v>45474</v>
      </c>
      <c r="GT136" s="26">
        <v>45475</v>
      </c>
      <c r="GU136" s="26">
        <v>45476</v>
      </c>
      <c r="GV136" s="26">
        <v>45477</v>
      </c>
      <c r="GW136" s="26">
        <v>45478</v>
      </c>
      <c r="GX136" s="26">
        <v>45479</v>
      </c>
      <c r="GY136" s="26">
        <v>45480</v>
      </c>
      <c r="GZ136" s="26">
        <v>45481</v>
      </c>
      <c r="HA136" s="26">
        <v>45482</v>
      </c>
      <c r="HB136" s="26">
        <v>45483</v>
      </c>
      <c r="HC136" s="26">
        <v>45484</v>
      </c>
      <c r="HD136" s="26">
        <v>45485</v>
      </c>
      <c r="HE136" s="26">
        <v>45486</v>
      </c>
      <c r="HF136" s="26">
        <v>45487</v>
      </c>
      <c r="HG136" s="26">
        <v>45488</v>
      </c>
      <c r="HH136" s="26">
        <v>45489</v>
      </c>
      <c r="HI136" s="26">
        <v>45490</v>
      </c>
      <c r="HJ136" s="26">
        <v>45491</v>
      </c>
      <c r="HK136" s="26">
        <v>45492</v>
      </c>
      <c r="HL136" s="26">
        <v>45493</v>
      </c>
      <c r="HM136" s="26">
        <v>45494</v>
      </c>
      <c r="HN136" s="26">
        <v>45495</v>
      </c>
      <c r="HO136" s="26">
        <v>45496</v>
      </c>
      <c r="HP136" s="26">
        <v>45497</v>
      </c>
      <c r="HQ136" s="26">
        <v>45498</v>
      </c>
      <c r="HR136" s="26">
        <v>45499</v>
      </c>
      <c r="HS136" s="26">
        <v>45500</v>
      </c>
      <c r="HT136" s="26">
        <v>45501</v>
      </c>
      <c r="HU136" s="26">
        <v>45502</v>
      </c>
      <c r="HV136" s="26">
        <v>45503</v>
      </c>
      <c r="HW136" s="26">
        <v>45504</v>
      </c>
      <c r="HX136" s="26">
        <v>45505</v>
      </c>
      <c r="HY136" s="26">
        <v>45506</v>
      </c>
      <c r="HZ136" s="26">
        <v>45507</v>
      </c>
      <c r="IA136" s="26">
        <v>45508</v>
      </c>
      <c r="IB136" s="26">
        <v>45509</v>
      </c>
      <c r="IC136" s="26">
        <v>45510</v>
      </c>
      <c r="ID136" s="26">
        <v>45511</v>
      </c>
      <c r="IE136" s="26">
        <v>45512</v>
      </c>
      <c r="IF136" s="26">
        <v>45513</v>
      </c>
      <c r="IG136" s="26">
        <v>45514</v>
      </c>
      <c r="IH136" s="26">
        <v>45515</v>
      </c>
      <c r="II136" s="26">
        <v>45516</v>
      </c>
      <c r="IJ136" s="26">
        <v>45517</v>
      </c>
      <c r="IK136" s="26">
        <v>45518</v>
      </c>
      <c r="IL136" s="26">
        <v>45519</v>
      </c>
      <c r="IM136" s="26">
        <v>45520</v>
      </c>
      <c r="IN136" s="26">
        <v>45521</v>
      </c>
      <c r="IO136" s="26">
        <v>45522</v>
      </c>
      <c r="IP136" s="26">
        <v>45523</v>
      </c>
      <c r="IQ136" s="26">
        <v>45524</v>
      </c>
      <c r="IR136" s="26">
        <v>45525</v>
      </c>
      <c r="IS136" s="26">
        <v>45526</v>
      </c>
      <c r="IT136" s="26">
        <v>45527</v>
      </c>
      <c r="IU136" s="26">
        <v>45528</v>
      </c>
      <c r="IV136" s="26">
        <v>45529</v>
      </c>
      <c r="IW136" s="26">
        <v>45530</v>
      </c>
      <c r="IX136" s="26">
        <v>45531</v>
      </c>
      <c r="IY136" s="26">
        <v>45532</v>
      </c>
      <c r="IZ136" s="26">
        <v>45533</v>
      </c>
      <c r="JA136" s="26">
        <v>45534</v>
      </c>
      <c r="JB136" s="26">
        <v>45535</v>
      </c>
      <c r="JC136" s="26">
        <v>45536</v>
      </c>
      <c r="JD136" s="26">
        <v>45537</v>
      </c>
      <c r="JE136" s="26">
        <v>45538</v>
      </c>
      <c r="JF136" s="26">
        <v>45539</v>
      </c>
      <c r="JG136" s="26">
        <v>45540</v>
      </c>
      <c r="JH136" s="26">
        <v>45541</v>
      </c>
      <c r="JI136" s="26">
        <v>45542</v>
      </c>
      <c r="JJ136" s="26">
        <v>45543</v>
      </c>
      <c r="JK136" s="26">
        <v>45544</v>
      </c>
      <c r="JL136" s="26">
        <v>45545</v>
      </c>
      <c r="JM136" s="26">
        <v>45546</v>
      </c>
      <c r="JN136" s="26">
        <v>45547</v>
      </c>
      <c r="JO136" s="26">
        <v>45548</v>
      </c>
      <c r="JP136" s="26">
        <v>45549</v>
      </c>
      <c r="JQ136" s="26">
        <v>45550</v>
      </c>
      <c r="JR136" s="26">
        <v>45551</v>
      </c>
      <c r="JS136" s="26">
        <v>45552</v>
      </c>
      <c r="JT136" s="26">
        <v>45553</v>
      </c>
      <c r="JU136" s="26">
        <v>45554</v>
      </c>
      <c r="JV136" s="26">
        <v>45555</v>
      </c>
      <c r="JW136" s="26">
        <v>45556</v>
      </c>
      <c r="JX136" s="26">
        <v>45557</v>
      </c>
      <c r="JY136" s="26">
        <v>45558</v>
      </c>
      <c r="JZ136" s="26">
        <v>45559</v>
      </c>
      <c r="KA136" s="26">
        <v>45560</v>
      </c>
      <c r="KB136" s="26">
        <v>45561</v>
      </c>
      <c r="KC136" s="26">
        <v>45562</v>
      </c>
      <c r="KD136" s="26">
        <v>45563</v>
      </c>
      <c r="KE136" s="26">
        <v>45564</v>
      </c>
      <c r="KF136" s="26">
        <v>45565</v>
      </c>
      <c r="KG136" s="26">
        <v>45566</v>
      </c>
      <c r="KH136" s="26">
        <v>45567</v>
      </c>
      <c r="KI136" s="26">
        <v>45568</v>
      </c>
      <c r="KJ136" s="26">
        <v>45569</v>
      </c>
      <c r="KK136" s="26">
        <v>45570</v>
      </c>
      <c r="KL136" s="26">
        <v>45571</v>
      </c>
      <c r="KM136" s="26">
        <v>45572</v>
      </c>
      <c r="KN136" s="26">
        <v>45573</v>
      </c>
      <c r="KO136" s="26">
        <v>45574</v>
      </c>
      <c r="KP136" s="26">
        <v>45575</v>
      </c>
      <c r="KQ136" s="26">
        <v>45576</v>
      </c>
      <c r="KR136" s="26">
        <v>45577</v>
      </c>
      <c r="KS136" s="26">
        <v>45578</v>
      </c>
      <c r="KT136" s="26">
        <v>45579</v>
      </c>
      <c r="KU136" s="26">
        <v>45580</v>
      </c>
      <c r="KV136" s="26">
        <v>45581</v>
      </c>
      <c r="KW136" s="26">
        <v>45582</v>
      </c>
      <c r="KX136" s="26">
        <v>45583</v>
      </c>
      <c r="KY136" s="26">
        <v>45584</v>
      </c>
      <c r="KZ136" s="26">
        <v>45585</v>
      </c>
      <c r="LA136" s="26">
        <v>45586</v>
      </c>
      <c r="LB136" s="26">
        <v>45587</v>
      </c>
      <c r="LC136" s="26">
        <v>45588</v>
      </c>
      <c r="LD136" s="26">
        <v>45589</v>
      </c>
      <c r="LE136" s="26">
        <v>45590</v>
      </c>
      <c r="LF136" s="26">
        <v>45591</v>
      </c>
      <c r="LG136" s="26">
        <v>45592</v>
      </c>
      <c r="LH136" s="26">
        <v>45593</v>
      </c>
      <c r="LI136" s="26">
        <v>45594</v>
      </c>
      <c r="LJ136" s="26">
        <v>45595</v>
      </c>
      <c r="LK136" s="26">
        <v>45596</v>
      </c>
      <c r="LL136" s="26">
        <v>45597</v>
      </c>
      <c r="LM136" s="26">
        <v>45598</v>
      </c>
      <c r="LN136" s="26">
        <v>45599</v>
      </c>
      <c r="LO136" s="26">
        <v>45600</v>
      </c>
      <c r="LP136" s="26">
        <v>45601</v>
      </c>
      <c r="LQ136" s="26">
        <v>45602</v>
      </c>
      <c r="LR136" s="26">
        <v>45603</v>
      </c>
      <c r="LS136" s="26">
        <v>45604</v>
      </c>
      <c r="LT136" s="26">
        <v>45605</v>
      </c>
      <c r="LU136" s="26">
        <v>45606</v>
      </c>
      <c r="LV136" s="26">
        <v>45607</v>
      </c>
      <c r="LW136" s="26">
        <v>45608</v>
      </c>
      <c r="LX136" s="26">
        <v>45609</v>
      </c>
      <c r="LY136" s="26">
        <v>45610</v>
      </c>
      <c r="LZ136" s="26">
        <v>45611</v>
      </c>
      <c r="MA136" s="26">
        <v>45612</v>
      </c>
      <c r="MB136" s="26">
        <v>45613</v>
      </c>
      <c r="MC136" s="26">
        <v>45614</v>
      </c>
      <c r="MD136" s="26">
        <v>45615</v>
      </c>
      <c r="ME136" s="26">
        <v>45616</v>
      </c>
      <c r="MF136" s="26">
        <v>45617</v>
      </c>
      <c r="MG136" s="26">
        <v>45618</v>
      </c>
      <c r="MH136" s="26">
        <v>45619</v>
      </c>
      <c r="MI136" s="26">
        <v>45620</v>
      </c>
      <c r="MJ136" s="26">
        <v>45621</v>
      </c>
      <c r="MK136" s="26">
        <v>45622</v>
      </c>
      <c r="ML136" s="26">
        <v>45623</v>
      </c>
      <c r="MM136" s="26">
        <v>45624</v>
      </c>
      <c r="MN136" s="26">
        <v>45625</v>
      </c>
      <c r="MO136" s="26">
        <v>45626</v>
      </c>
      <c r="MP136" s="26">
        <v>45627</v>
      </c>
      <c r="MQ136" s="26">
        <v>45628</v>
      </c>
      <c r="MR136" s="26">
        <v>45629</v>
      </c>
      <c r="MS136" s="26">
        <v>45630</v>
      </c>
      <c r="MT136" s="26">
        <v>45631</v>
      </c>
      <c r="MU136" s="26">
        <v>45632</v>
      </c>
      <c r="MV136" s="26">
        <v>45633</v>
      </c>
      <c r="MW136" s="26">
        <v>45634</v>
      </c>
      <c r="MX136" s="26">
        <v>45635</v>
      </c>
      <c r="MY136" s="26">
        <v>45636</v>
      </c>
      <c r="MZ136" s="26">
        <v>45637</v>
      </c>
      <c r="NA136" s="26">
        <v>45638</v>
      </c>
      <c r="NB136" s="26">
        <v>45639</v>
      </c>
      <c r="NC136" s="26">
        <v>45640</v>
      </c>
      <c r="ND136" s="26">
        <v>45641</v>
      </c>
      <c r="NE136" s="26">
        <v>45642</v>
      </c>
      <c r="NF136" s="26">
        <v>45643</v>
      </c>
      <c r="NG136" s="26">
        <v>45644</v>
      </c>
      <c r="NH136" s="26">
        <v>45645</v>
      </c>
      <c r="NI136" s="26">
        <v>45646</v>
      </c>
      <c r="NJ136" s="26">
        <v>45647</v>
      </c>
      <c r="NK136" s="26">
        <v>45648</v>
      </c>
      <c r="NL136" s="26">
        <v>45649</v>
      </c>
      <c r="NM136" s="26">
        <v>45650</v>
      </c>
      <c r="NN136" s="26">
        <v>45651</v>
      </c>
      <c r="NO136" s="26">
        <v>45652</v>
      </c>
      <c r="NP136" s="26">
        <v>45653</v>
      </c>
      <c r="NQ136" s="26">
        <v>45654</v>
      </c>
      <c r="NR136" s="28">
        <v>45655</v>
      </c>
      <c r="NS136" s="28">
        <v>45656</v>
      </c>
      <c r="NT136" s="29">
        <v>45657</v>
      </c>
    </row>
    <row r="137" spans="1:384" ht="16.5" customHeight="1" thickBot="1" x14ac:dyDescent="0.65">
      <c r="A137" s="141"/>
      <c r="B137" s="311"/>
      <c r="C137" s="313"/>
      <c r="D137" s="329"/>
      <c r="E137" s="297"/>
      <c r="F137" s="297"/>
      <c r="G137" s="297"/>
      <c r="H137" s="303"/>
      <c r="I137" s="305"/>
      <c r="J137" s="337" t="s">
        <v>7</v>
      </c>
      <c r="K137" s="337"/>
      <c r="L137" s="338"/>
      <c r="M137" s="30" t="s">
        <v>8</v>
      </c>
      <c r="N137" s="49" t="s">
        <v>9</v>
      </c>
      <c r="O137" s="31" t="s">
        <v>10</v>
      </c>
      <c r="P137" s="49" t="s">
        <v>7</v>
      </c>
      <c r="Q137" s="94" t="s">
        <v>8</v>
      </c>
      <c r="R137" s="7"/>
      <c r="S137" s="104" t="s">
        <v>36</v>
      </c>
      <c r="T137" s="105" t="s">
        <v>37</v>
      </c>
      <c r="U137" s="105" t="s">
        <v>38</v>
      </c>
      <c r="V137" s="105" t="s">
        <v>39</v>
      </c>
      <c r="W137" s="105" t="s">
        <v>40</v>
      </c>
      <c r="X137" s="105" t="s">
        <v>41</v>
      </c>
      <c r="Y137" s="105" t="s">
        <v>42</v>
      </c>
      <c r="Z137" s="105" t="s">
        <v>35</v>
      </c>
      <c r="AA137" s="105" t="s">
        <v>37</v>
      </c>
      <c r="AB137" s="105" t="s">
        <v>38</v>
      </c>
      <c r="AC137" s="105" t="s">
        <v>39</v>
      </c>
      <c r="AD137" s="105" t="s">
        <v>40</v>
      </c>
      <c r="AE137" s="105" t="s">
        <v>41</v>
      </c>
      <c r="AF137" s="105" t="s">
        <v>42</v>
      </c>
      <c r="AG137" s="105" t="s">
        <v>35</v>
      </c>
      <c r="AH137" s="105" t="s">
        <v>37</v>
      </c>
      <c r="AI137" s="105" t="s">
        <v>38</v>
      </c>
      <c r="AJ137" s="105" t="s">
        <v>39</v>
      </c>
      <c r="AK137" s="105" t="s">
        <v>40</v>
      </c>
      <c r="AL137" s="105" t="s">
        <v>41</v>
      </c>
      <c r="AM137" s="105" t="s">
        <v>42</v>
      </c>
      <c r="AN137" s="105" t="s">
        <v>35</v>
      </c>
      <c r="AO137" s="105" t="s">
        <v>37</v>
      </c>
      <c r="AP137" s="105" t="s">
        <v>38</v>
      </c>
      <c r="AQ137" s="105" t="s">
        <v>39</v>
      </c>
      <c r="AR137" s="105" t="s">
        <v>40</v>
      </c>
      <c r="AS137" s="105" t="s">
        <v>41</v>
      </c>
      <c r="AT137" s="105" t="s">
        <v>42</v>
      </c>
      <c r="AU137" s="105" t="s">
        <v>35</v>
      </c>
      <c r="AV137" s="105" t="s">
        <v>37</v>
      </c>
      <c r="AW137" s="105" t="s">
        <v>38</v>
      </c>
      <c r="AX137" s="105" t="s">
        <v>39</v>
      </c>
      <c r="AY137" s="105" t="s">
        <v>40</v>
      </c>
      <c r="AZ137" s="105" t="s">
        <v>41</v>
      </c>
      <c r="BA137" s="105" t="s">
        <v>42</v>
      </c>
      <c r="BB137" s="105" t="s">
        <v>35</v>
      </c>
      <c r="BC137" s="105" t="s">
        <v>37</v>
      </c>
      <c r="BD137" s="105" t="s">
        <v>38</v>
      </c>
      <c r="BE137" s="105" t="s">
        <v>39</v>
      </c>
      <c r="BF137" s="105" t="s">
        <v>40</v>
      </c>
      <c r="BG137" s="105" t="s">
        <v>41</v>
      </c>
      <c r="BH137" s="105" t="s">
        <v>42</v>
      </c>
      <c r="BI137" s="105" t="s">
        <v>35</v>
      </c>
      <c r="BJ137" s="105" t="s">
        <v>37</v>
      </c>
      <c r="BK137" s="105" t="s">
        <v>38</v>
      </c>
      <c r="BL137" s="105" t="s">
        <v>39</v>
      </c>
      <c r="BM137" s="105" t="s">
        <v>40</v>
      </c>
      <c r="BN137" s="105" t="s">
        <v>41</v>
      </c>
      <c r="BO137" s="105" t="s">
        <v>42</v>
      </c>
      <c r="BP137" s="105" t="s">
        <v>35</v>
      </c>
      <c r="BQ137" s="105" t="s">
        <v>37</v>
      </c>
      <c r="BR137" s="105" t="s">
        <v>38</v>
      </c>
      <c r="BS137" s="105" t="s">
        <v>39</v>
      </c>
      <c r="BT137" s="105" t="s">
        <v>40</v>
      </c>
      <c r="BU137" s="105" t="s">
        <v>41</v>
      </c>
      <c r="BV137" s="105" t="s">
        <v>42</v>
      </c>
      <c r="BW137" s="105" t="s">
        <v>35</v>
      </c>
      <c r="BX137" s="105" t="s">
        <v>37</v>
      </c>
      <c r="BY137" s="105" t="s">
        <v>38</v>
      </c>
      <c r="BZ137" s="105" t="s">
        <v>39</v>
      </c>
      <c r="CA137" s="105" t="s">
        <v>40</v>
      </c>
      <c r="CB137" s="105" t="s">
        <v>41</v>
      </c>
      <c r="CC137" s="105" t="s">
        <v>42</v>
      </c>
      <c r="CD137" s="105" t="s">
        <v>35</v>
      </c>
      <c r="CE137" s="105" t="s">
        <v>37</v>
      </c>
      <c r="CF137" s="105" t="s">
        <v>38</v>
      </c>
      <c r="CG137" s="105" t="s">
        <v>39</v>
      </c>
      <c r="CH137" s="105" t="s">
        <v>40</v>
      </c>
      <c r="CI137" s="105" t="s">
        <v>41</v>
      </c>
      <c r="CJ137" s="105" t="s">
        <v>42</v>
      </c>
      <c r="CK137" s="105" t="s">
        <v>35</v>
      </c>
      <c r="CL137" s="105" t="s">
        <v>37</v>
      </c>
      <c r="CM137" s="105" t="s">
        <v>38</v>
      </c>
      <c r="CN137" s="105" t="s">
        <v>39</v>
      </c>
      <c r="CO137" s="105" t="s">
        <v>40</v>
      </c>
      <c r="CP137" s="105" t="s">
        <v>41</v>
      </c>
      <c r="CQ137" s="105" t="s">
        <v>42</v>
      </c>
      <c r="CR137" s="105" t="s">
        <v>35</v>
      </c>
      <c r="CS137" s="105" t="s">
        <v>37</v>
      </c>
      <c r="CT137" s="105" t="s">
        <v>38</v>
      </c>
      <c r="CU137" s="105" t="s">
        <v>39</v>
      </c>
      <c r="CV137" s="105" t="s">
        <v>40</v>
      </c>
      <c r="CW137" s="105" t="s">
        <v>41</v>
      </c>
      <c r="CX137" s="105" t="s">
        <v>42</v>
      </c>
      <c r="CY137" s="105" t="s">
        <v>35</v>
      </c>
      <c r="CZ137" s="105" t="s">
        <v>37</v>
      </c>
      <c r="DA137" s="105" t="s">
        <v>38</v>
      </c>
      <c r="DB137" s="105" t="s">
        <v>39</v>
      </c>
      <c r="DC137" s="105" t="s">
        <v>40</v>
      </c>
      <c r="DD137" s="105" t="s">
        <v>41</v>
      </c>
      <c r="DE137" s="105" t="s">
        <v>42</v>
      </c>
      <c r="DF137" s="105" t="s">
        <v>35</v>
      </c>
      <c r="DG137" s="105" t="s">
        <v>37</v>
      </c>
      <c r="DH137" s="105" t="s">
        <v>38</v>
      </c>
      <c r="DI137" s="105" t="s">
        <v>39</v>
      </c>
      <c r="DJ137" s="105" t="s">
        <v>40</v>
      </c>
      <c r="DK137" s="105" t="s">
        <v>41</v>
      </c>
      <c r="DL137" s="105" t="s">
        <v>42</v>
      </c>
      <c r="DM137" s="105" t="s">
        <v>35</v>
      </c>
      <c r="DN137" s="105" t="s">
        <v>37</v>
      </c>
      <c r="DO137" s="105" t="s">
        <v>38</v>
      </c>
      <c r="DP137" s="105" t="s">
        <v>39</v>
      </c>
      <c r="DQ137" s="105" t="s">
        <v>40</v>
      </c>
      <c r="DR137" s="105" t="s">
        <v>41</v>
      </c>
      <c r="DS137" s="105" t="s">
        <v>42</v>
      </c>
      <c r="DT137" s="105" t="s">
        <v>35</v>
      </c>
      <c r="DU137" s="105" t="s">
        <v>37</v>
      </c>
      <c r="DV137" s="105" t="s">
        <v>38</v>
      </c>
      <c r="DW137" s="105" t="s">
        <v>39</v>
      </c>
      <c r="DX137" s="105" t="s">
        <v>40</v>
      </c>
      <c r="DY137" s="105" t="s">
        <v>41</v>
      </c>
      <c r="DZ137" s="105" t="s">
        <v>42</v>
      </c>
      <c r="EA137" s="105" t="s">
        <v>35</v>
      </c>
      <c r="EB137" s="105" t="s">
        <v>37</v>
      </c>
      <c r="EC137" s="105" t="s">
        <v>38</v>
      </c>
      <c r="ED137" s="105" t="s">
        <v>39</v>
      </c>
      <c r="EE137" s="105" t="s">
        <v>40</v>
      </c>
      <c r="EF137" s="105" t="s">
        <v>41</v>
      </c>
      <c r="EG137" s="105" t="s">
        <v>42</v>
      </c>
      <c r="EH137" s="105" t="s">
        <v>35</v>
      </c>
      <c r="EI137" s="105" t="s">
        <v>37</v>
      </c>
      <c r="EJ137" s="105" t="s">
        <v>38</v>
      </c>
      <c r="EK137" s="105" t="s">
        <v>39</v>
      </c>
      <c r="EL137" s="105" t="s">
        <v>40</v>
      </c>
      <c r="EM137" s="105" t="s">
        <v>41</v>
      </c>
      <c r="EN137" s="105" t="s">
        <v>42</v>
      </c>
      <c r="EO137" s="105" t="s">
        <v>35</v>
      </c>
      <c r="EP137" s="105" t="s">
        <v>37</v>
      </c>
      <c r="EQ137" s="105" t="s">
        <v>38</v>
      </c>
      <c r="ER137" s="105" t="s">
        <v>39</v>
      </c>
      <c r="ES137" s="105" t="s">
        <v>40</v>
      </c>
      <c r="ET137" s="105" t="s">
        <v>41</v>
      </c>
      <c r="EU137" s="105" t="s">
        <v>42</v>
      </c>
      <c r="EV137" s="105" t="s">
        <v>35</v>
      </c>
      <c r="EW137" s="105" t="s">
        <v>37</v>
      </c>
      <c r="EX137" s="105" t="s">
        <v>38</v>
      </c>
      <c r="EY137" s="105" t="s">
        <v>39</v>
      </c>
      <c r="EZ137" s="105" t="s">
        <v>40</v>
      </c>
      <c r="FA137" s="105" t="s">
        <v>41</v>
      </c>
      <c r="FB137" s="105" t="s">
        <v>42</v>
      </c>
      <c r="FC137" s="105" t="s">
        <v>35</v>
      </c>
      <c r="FD137" s="105" t="s">
        <v>37</v>
      </c>
      <c r="FE137" s="105" t="s">
        <v>38</v>
      </c>
      <c r="FF137" s="105" t="s">
        <v>39</v>
      </c>
      <c r="FG137" s="105" t="s">
        <v>40</v>
      </c>
      <c r="FH137" s="105" t="s">
        <v>41</v>
      </c>
      <c r="FI137" s="105" t="s">
        <v>42</v>
      </c>
      <c r="FJ137" s="105" t="s">
        <v>35</v>
      </c>
      <c r="FK137" s="105" t="s">
        <v>37</v>
      </c>
      <c r="FL137" s="105" t="s">
        <v>38</v>
      </c>
      <c r="FM137" s="105" t="s">
        <v>39</v>
      </c>
      <c r="FN137" s="105" t="s">
        <v>40</v>
      </c>
      <c r="FO137" s="105" t="s">
        <v>41</v>
      </c>
      <c r="FP137" s="105" t="s">
        <v>42</v>
      </c>
      <c r="FQ137" s="105" t="s">
        <v>35</v>
      </c>
      <c r="FR137" s="105" t="s">
        <v>37</v>
      </c>
      <c r="FS137" s="105" t="s">
        <v>38</v>
      </c>
      <c r="FT137" s="105" t="s">
        <v>39</v>
      </c>
      <c r="FU137" s="105" t="s">
        <v>40</v>
      </c>
      <c r="FV137" s="105" t="s">
        <v>41</v>
      </c>
      <c r="FW137" s="105" t="s">
        <v>42</v>
      </c>
      <c r="FX137" s="105" t="s">
        <v>35</v>
      </c>
      <c r="FY137" s="105" t="s">
        <v>37</v>
      </c>
      <c r="FZ137" s="105" t="s">
        <v>38</v>
      </c>
      <c r="GA137" s="105" t="s">
        <v>39</v>
      </c>
      <c r="GB137" s="105" t="s">
        <v>40</v>
      </c>
      <c r="GC137" s="105" t="s">
        <v>41</v>
      </c>
      <c r="GD137" s="105" t="s">
        <v>42</v>
      </c>
      <c r="GE137" s="105" t="s">
        <v>35</v>
      </c>
      <c r="GF137" s="105" t="s">
        <v>37</v>
      </c>
      <c r="GG137" s="105" t="s">
        <v>38</v>
      </c>
      <c r="GH137" s="105" t="s">
        <v>39</v>
      </c>
      <c r="GI137" s="105" t="s">
        <v>40</v>
      </c>
      <c r="GJ137" s="105" t="s">
        <v>41</v>
      </c>
      <c r="GK137" s="105" t="s">
        <v>42</v>
      </c>
      <c r="GL137" s="105" t="s">
        <v>35</v>
      </c>
      <c r="GM137" s="105" t="s">
        <v>37</v>
      </c>
      <c r="GN137" s="105" t="s">
        <v>38</v>
      </c>
      <c r="GO137" s="105" t="s">
        <v>39</v>
      </c>
      <c r="GP137" s="105" t="s">
        <v>40</v>
      </c>
      <c r="GQ137" s="105" t="s">
        <v>41</v>
      </c>
      <c r="GR137" s="105" t="s">
        <v>42</v>
      </c>
      <c r="GS137" s="105" t="s">
        <v>35</v>
      </c>
      <c r="GT137" s="105" t="s">
        <v>37</v>
      </c>
      <c r="GU137" s="105" t="s">
        <v>38</v>
      </c>
      <c r="GV137" s="105" t="s">
        <v>39</v>
      </c>
      <c r="GW137" s="105" t="s">
        <v>40</v>
      </c>
      <c r="GX137" s="105" t="s">
        <v>41</v>
      </c>
      <c r="GY137" s="105" t="s">
        <v>42</v>
      </c>
      <c r="GZ137" s="105" t="s">
        <v>35</v>
      </c>
      <c r="HA137" s="105" t="s">
        <v>37</v>
      </c>
      <c r="HB137" s="105" t="s">
        <v>38</v>
      </c>
      <c r="HC137" s="105" t="s">
        <v>39</v>
      </c>
      <c r="HD137" s="105" t="s">
        <v>40</v>
      </c>
      <c r="HE137" s="105" t="s">
        <v>41</v>
      </c>
      <c r="HF137" s="105" t="s">
        <v>42</v>
      </c>
      <c r="HG137" s="105" t="s">
        <v>35</v>
      </c>
      <c r="HH137" s="105" t="s">
        <v>37</v>
      </c>
      <c r="HI137" s="105" t="s">
        <v>38</v>
      </c>
      <c r="HJ137" s="105" t="s">
        <v>39</v>
      </c>
      <c r="HK137" s="105" t="s">
        <v>40</v>
      </c>
      <c r="HL137" s="105" t="s">
        <v>41</v>
      </c>
      <c r="HM137" s="105" t="s">
        <v>42</v>
      </c>
      <c r="HN137" s="105" t="s">
        <v>35</v>
      </c>
      <c r="HO137" s="105" t="s">
        <v>37</v>
      </c>
      <c r="HP137" s="105" t="s">
        <v>38</v>
      </c>
      <c r="HQ137" s="105" t="s">
        <v>39</v>
      </c>
      <c r="HR137" s="105" t="s">
        <v>40</v>
      </c>
      <c r="HS137" s="105" t="s">
        <v>41</v>
      </c>
      <c r="HT137" s="105" t="s">
        <v>42</v>
      </c>
      <c r="HU137" s="105" t="s">
        <v>35</v>
      </c>
      <c r="HV137" s="105" t="s">
        <v>37</v>
      </c>
      <c r="HW137" s="105" t="s">
        <v>38</v>
      </c>
      <c r="HX137" s="105" t="s">
        <v>39</v>
      </c>
      <c r="HY137" s="105" t="s">
        <v>40</v>
      </c>
      <c r="HZ137" s="105" t="s">
        <v>41</v>
      </c>
      <c r="IA137" s="105" t="s">
        <v>42</v>
      </c>
      <c r="IB137" s="105" t="s">
        <v>35</v>
      </c>
      <c r="IC137" s="105" t="s">
        <v>37</v>
      </c>
      <c r="ID137" s="105" t="s">
        <v>38</v>
      </c>
      <c r="IE137" s="105" t="s">
        <v>39</v>
      </c>
      <c r="IF137" s="105" t="s">
        <v>40</v>
      </c>
      <c r="IG137" s="105" t="s">
        <v>41</v>
      </c>
      <c r="IH137" s="105" t="s">
        <v>42</v>
      </c>
      <c r="II137" s="105" t="s">
        <v>35</v>
      </c>
      <c r="IJ137" s="105" t="s">
        <v>37</v>
      </c>
      <c r="IK137" s="105" t="s">
        <v>38</v>
      </c>
      <c r="IL137" s="105" t="s">
        <v>39</v>
      </c>
      <c r="IM137" s="105" t="s">
        <v>40</v>
      </c>
      <c r="IN137" s="105" t="s">
        <v>41</v>
      </c>
      <c r="IO137" s="105" t="s">
        <v>42</v>
      </c>
      <c r="IP137" s="105" t="s">
        <v>35</v>
      </c>
      <c r="IQ137" s="105" t="s">
        <v>37</v>
      </c>
      <c r="IR137" s="105" t="s">
        <v>38</v>
      </c>
      <c r="IS137" s="105" t="s">
        <v>39</v>
      </c>
      <c r="IT137" s="105" t="s">
        <v>40</v>
      </c>
      <c r="IU137" s="105" t="s">
        <v>41</v>
      </c>
      <c r="IV137" s="105" t="s">
        <v>42</v>
      </c>
      <c r="IW137" s="105" t="s">
        <v>35</v>
      </c>
      <c r="IX137" s="105" t="s">
        <v>37</v>
      </c>
      <c r="IY137" s="105" t="s">
        <v>38</v>
      </c>
      <c r="IZ137" s="105" t="s">
        <v>39</v>
      </c>
      <c r="JA137" s="105" t="s">
        <v>40</v>
      </c>
      <c r="JB137" s="105" t="s">
        <v>41</v>
      </c>
      <c r="JC137" s="105" t="s">
        <v>42</v>
      </c>
      <c r="JD137" s="105" t="s">
        <v>35</v>
      </c>
      <c r="JE137" s="105" t="s">
        <v>37</v>
      </c>
      <c r="JF137" s="105" t="s">
        <v>38</v>
      </c>
      <c r="JG137" s="105" t="s">
        <v>39</v>
      </c>
      <c r="JH137" s="105" t="s">
        <v>40</v>
      </c>
      <c r="JI137" s="105" t="s">
        <v>41</v>
      </c>
      <c r="JJ137" s="105" t="s">
        <v>42</v>
      </c>
      <c r="JK137" s="105" t="s">
        <v>35</v>
      </c>
      <c r="JL137" s="105" t="s">
        <v>37</v>
      </c>
      <c r="JM137" s="105" t="s">
        <v>38</v>
      </c>
      <c r="JN137" s="105" t="s">
        <v>39</v>
      </c>
      <c r="JO137" s="105" t="s">
        <v>40</v>
      </c>
      <c r="JP137" s="105" t="s">
        <v>41</v>
      </c>
      <c r="JQ137" s="105" t="s">
        <v>42</v>
      </c>
      <c r="JR137" s="105" t="s">
        <v>35</v>
      </c>
      <c r="JS137" s="105" t="s">
        <v>37</v>
      </c>
      <c r="JT137" s="105" t="s">
        <v>38</v>
      </c>
      <c r="JU137" s="105" t="s">
        <v>39</v>
      </c>
      <c r="JV137" s="105" t="s">
        <v>40</v>
      </c>
      <c r="JW137" s="105" t="s">
        <v>41</v>
      </c>
      <c r="JX137" s="105" t="s">
        <v>42</v>
      </c>
      <c r="JY137" s="105" t="s">
        <v>35</v>
      </c>
      <c r="JZ137" s="105" t="s">
        <v>37</v>
      </c>
      <c r="KA137" s="105" t="s">
        <v>38</v>
      </c>
      <c r="KB137" s="105" t="s">
        <v>39</v>
      </c>
      <c r="KC137" s="105" t="s">
        <v>40</v>
      </c>
      <c r="KD137" s="105" t="s">
        <v>41</v>
      </c>
      <c r="KE137" s="105" t="s">
        <v>42</v>
      </c>
      <c r="KF137" s="105" t="s">
        <v>35</v>
      </c>
      <c r="KG137" s="105" t="s">
        <v>37</v>
      </c>
      <c r="KH137" s="105" t="s">
        <v>38</v>
      </c>
      <c r="KI137" s="105" t="s">
        <v>39</v>
      </c>
      <c r="KJ137" s="105" t="s">
        <v>40</v>
      </c>
      <c r="KK137" s="105" t="s">
        <v>41</v>
      </c>
      <c r="KL137" s="105" t="s">
        <v>42</v>
      </c>
      <c r="KM137" s="105" t="s">
        <v>35</v>
      </c>
      <c r="KN137" s="105" t="s">
        <v>37</v>
      </c>
      <c r="KO137" s="105" t="s">
        <v>38</v>
      </c>
      <c r="KP137" s="105" t="s">
        <v>39</v>
      </c>
      <c r="KQ137" s="105" t="s">
        <v>40</v>
      </c>
      <c r="KR137" s="105" t="s">
        <v>41</v>
      </c>
      <c r="KS137" s="105" t="s">
        <v>42</v>
      </c>
      <c r="KT137" s="105" t="s">
        <v>35</v>
      </c>
      <c r="KU137" s="105" t="s">
        <v>37</v>
      </c>
      <c r="KV137" s="105" t="s">
        <v>38</v>
      </c>
      <c r="KW137" s="105" t="s">
        <v>39</v>
      </c>
      <c r="KX137" s="105" t="s">
        <v>40</v>
      </c>
      <c r="KY137" s="105" t="s">
        <v>41</v>
      </c>
      <c r="KZ137" s="105" t="s">
        <v>42</v>
      </c>
      <c r="LA137" s="105" t="s">
        <v>35</v>
      </c>
      <c r="LB137" s="105" t="s">
        <v>37</v>
      </c>
      <c r="LC137" s="105" t="s">
        <v>38</v>
      </c>
      <c r="LD137" s="105" t="s">
        <v>39</v>
      </c>
      <c r="LE137" s="105" t="s">
        <v>40</v>
      </c>
      <c r="LF137" s="105" t="s">
        <v>41</v>
      </c>
      <c r="LG137" s="105" t="s">
        <v>42</v>
      </c>
      <c r="LH137" s="105" t="s">
        <v>35</v>
      </c>
      <c r="LI137" s="105" t="s">
        <v>37</v>
      </c>
      <c r="LJ137" s="105" t="s">
        <v>38</v>
      </c>
      <c r="LK137" s="105" t="s">
        <v>39</v>
      </c>
      <c r="LL137" s="105" t="s">
        <v>40</v>
      </c>
      <c r="LM137" s="105" t="s">
        <v>41</v>
      </c>
      <c r="LN137" s="105" t="s">
        <v>42</v>
      </c>
      <c r="LO137" s="105" t="s">
        <v>35</v>
      </c>
      <c r="LP137" s="105" t="s">
        <v>37</v>
      </c>
      <c r="LQ137" s="105" t="s">
        <v>38</v>
      </c>
      <c r="LR137" s="105" t="s">
        <v>39</v>
      </c>
      <c r="LS137" s="105" t="s">
        <v>40</v>
      </c>
      <c r="LT137" s="105" t="s">
        <v>41</v>
      </c>
      <c r="LU137" s="105" t="s">
        <v>42</v>
      </c>
      <c r="LV137" s="105" t="s">
        <v>35</v>
      </c>
      <c r="LW137" s="105" t="s">
        <v>37</v>
      </c>
      <c r="LX137" s="105" t="s">
        <v>38</v>
      </c>
      <c r="LY137" s="105" t="s">
        <v>39</v>
      </c>
      <c r="LZ137" s="105" t="s">
        <v>40</v>
      </c>
      <c r="MA137" s="105" t="s">
        <v>41</v>
      </c>
      <c r="MB137" s="105" t="s">
        <v>42</v>
      </c>
      <c r="MC137" s="105" t="s">
        <v>35</v>
      </c>
      <c r="MD137" s="105" t="s">
        <v>37</v>
      </c>
      <c r="ME137" s="105" t="s">
        <v>38</v>
      </c>
      <c r="MF137" s="105" t="s">
        <v>39</v>
      </c>
      <c r="MG137" s="105" t="s">
        <v>40</v>
      </c>
      <c r="MH137" s="105" t="s">
        <v>41</v>
      </c>
      <c r="MI137" s="105" t="s">
        <v>42</v>
      </c>
      <c r="MJ137" s="105" t="s">
        <v>35</v>
      </c>
      <c r="MK137" s="105" t="s">
        <v>37</v>
      </c>
      <c r="ML137" s="105" t="s">
        <v>38</v>
      </c>
      <c r="MM137" s="105" t="s">
        <v>39</v>
      </c>
      <c r="MN137" s="105" t="s">
        <v>40</v>
      </c>
      <c r="MO137" s="105" t="s">
        <v>41</v>
      </c>
      <c r="MP137" s="105" t="s">
        <v>42</v>
      </c>
      <c r="MQ137" s="105" t="s">
        <v>35</v>
      </c>
      <c r="MR137" s="105" t="s">
        <v>37</v>
      </c>
      <c r="MS137" s="105" t="s">
        <v>38</v>
      </c>
      <c r="MT137" s="105" t="s">
        <v>39</v>
      </c>
      <c r="MU137" s="105" t="s">
        <v>40</v>
      </c>
      <c r="MV137" s="105" t="s">
        <v>41</v>
      </c>
      <c r="MW137" s="105" t="s">
        <v>42</v>
      </c>
      <c r="MX137" s="105" t="s">
        <v>35</v>
      </c>
      <c r="MY137" s="105" t="s">
        <v>37</v>
      </c>
      <c r="MZ137" s="105" t="s">
        <v>38</v>
      </c>
      <c r="NA137" s="105" t="s">
        <v>39</v>
      </c>
      <c r="NB137" s="105" t="s">
        <v>40</v>
      </c>
      <c r="NC137" s="105" t="s">
        <v>41</v>
      </c>
      <c r="ND137" s="105" t="s">
        <v>42</v>
      </c>
      <c r="NE137" s="105" t="s">
        <v>35</v>
      </c>
      <c r="NF137" s="105" t="s">
        <v>37</v>
      </c>
      <c r="NG137" s="105" t="s">
        <v>38</v>
      </c>
      <c r="NH137" s="105" t="s">
        <v>39</v>
      </c>
      <c r="NI137" s="105" t="s">
        <v>40</v>
      </c>
      <c r="NJ137" s="105" t="s">
        <v>41</v>
      </c>
      <c r="NK137" s="105" t="s">
        <v>42</v>
      </c>
      <c r="NL137" s="105" t="s">
        <v>35</v>
      </c>
      <c r="NM137" s="105" t="s">
        <v>37</v>
      </c>
      <c r="NN137" s="105" t="s">
        <v>38</v>
      </c>
      <c r="NO137" s="105" t="s">
        <v>39</v>
      </c>
      <c r="NP137" s="105" t="s">
        <v>40</v>
      </c>
      <c r="NQ137" s="105" t="s">
        <v>41</v>
      </c>
      <c r="NR137" s="106" t="s">
        <v>42</v>
      </c>
      <c r="NS137" s="106" t="s">
        <v>36</v>
      </c>
      <c r="NT137" s="107" t="s">
        <v>43</v>
      </c>
    </row>
    <row r="138" spans="1:384" x14ac:dyDescent="0.6">
      <c r="A138" s="141" t="s">
        <v>72</v>
      </c>
      <c r="B138" s="300" t="s">
        <v>14</v>
      </c>
      <c r="C138" s="321" t="s">
        <v>31</v>
      </c>
      <c r="D138" s="88" t="s">
        <v>15</v>
      </c>
      <c r="E138" s="59">
        <v>18</v>
      </c>
      <c r="F138" s="275" t="s">
        <v>61</v>
      </c>
      <c r="G138" s="59" t="s">
        <v>47</v>
      </c>
      <c r="H138" s="60">
        <v>760</v>
      </c>
      <c r="I138" s="6">
        <f t="shared" ref="I138:I151" si="475">SUM(J138:Q138)</f>
        <v>378</v>
      </c>
      <c r="J138" s="62">
        <v>0</v>
      </c>
      <c r="K138" s="63">
        <v>0</v>
      </c>
      <c r="L138" s="63">
        <v>0</v>
      </c>
      <c r="M138" s="63">
        <f>50+28</f>
        <v>78</v>
      </c>
      <c r="N138" s="63">
        <v>300</v>
      </c>
      <c r="O138" s="64">
        <v>0</v>
      </c>
      <c r="P138" s="65">
        <v>0</v>
      </c>
      <c r="Q138" s="66">
        <v>0</v>
      </c>
      <c r="R138" s="7"/>
      <c r="S138" s="95">
        <f t="shared" ref="S138:CD138" si="476">IFERROR(+S24/$I$138,0)</f>
        <v>0.82010582010582012</v>
      </c>
      <c r="T138" s="96">
        <f t="shared" si="476"/>
        <v>0.82010582010582012</v>
      </c>
      <c r="U138" s="96">
        <f t="shared" si="476"/>
        <v>0.87037037037037035</v>
      </c>
      <c r="V138" s="96">
        <f t="shared" si="476"/>
        <v>0.89682539682539686</v>
      </c>
      <c r="W138" s="96">
        <f t="shared" si="476"/>
        <v>0.89682539682539686</v>
      </c>
      <c r="X138" s="96">
        <f t="shared" si="476"/>
        <v>0.89682539682539686</v>
      </c>
      <c r="Y138" s="96">
        <f t="shared" si="476"/>
        <v>0.89682539682539686</v>
      </c>
      <c r="Z138" s="96">
        <f t="shared" si="476"/>
        <v>0.89682539682539686</v>
      </c>
      <c r="AA138" s="96">
        <f t="shared" si="476"/>
        <v>0.89947089947089942</v>
      </c>
      <c r="AB138" s="96">
        <f t="shared" si="476"/>
        <v>0.90211640211640209</v>
      </c>
      <c r="AC138" s="96">
        <f t="shared" si="476"/>
        <v>0.89947089947089942</v>
      </c>
      <c r="AD138" s="96">
        <f t="shared" si="476"/>
        <v>0.89947089947089942</v>
      </c>
      <c r="AE138" s="96">
        <f t="shared" si="476"/>
        <v>0.89947089947089942</v>
      </c>
      <c r="AF138" s="96">
        <f t="shared" si="476"/>
        <v>0.85978835978835977</v>
      </c>
      <c r="AG138" s="96">
        <f t="shared" si="476"/>
        <v>0.85978835978835977</v>
      </c>
      <c r="AH138" s="96">
        <f t="shared" si="476"/>
        <v>0.89153439153439151</v>
      </c>
      <c r="AI138" s="96">
        <f t="shared" si="476"/>
        <v>0.88095238095238093</v>
      </c>
      <c r="AJ138" s="96">
        <f t="shared" si="476"/>
        <v>0.90476190476190477</v>
      </c>
      <c r="AK138" s="96">
        <f t="shared" si="476"/>
        <v>0.90476190476190477</v>
      </c>
      <c r="AL138" s="96">
        <f t="shared" si="476"/>
        <v>0.90211640211640209</v>
      </c>
      <c r="AM138" s="96">
        <f t="shared" si="476"/>
        <v>0.90211640211640209</v>
      </c>
      <c r="AN138" s="96">
        <f t="shared" si="476"/>
        <v>0.90211640211640209</v>
      </c>
      <c r="AO138" s="96">
        <f t="shared" si="476"/>
        <v>0.89682539682539686</v>
      </c>
      <c r="AP138" s="96">
        <f t="shared" si="476"/>
        <v>0.89682539682539686</v>
      </c>
      <c r="AQ138" s="96">
        <f t="shared" si="476"/>
        <v>0.91269841269841268</v>
      </c>
      <c r="AR138" s="96">
        <f t="shared" si="476"/>
        <v>0.91269841269841268</v>
      </c>
      <c r="AS138" s="96">
        <f t="shared" si="476"/>
        <v>0.89417989417989419</v>
      </c>
      <c r="AT138" s="96">
        <f t="shared" si="476"/>
        <v>0.89153439153439151</v>
      </c>
      <c r="AU138" s="96">
        <f t="shared" si="476"/>
        <v>0.89153439153439151</v>
      </c>
      <c r="AV138" s="96">
        <f t="shared" si="476"/>
        <v>0.89153439153439151</v>
      </c>
      <c r="AW138" s="96">
        <f t="shared" si="476"/>
        <v>0.91005291005291</v>
      </c>
      <c r="AX138" s="96">
        <f t="shared" si="476"/>
        <v>0.92063492063492058</v>
      </c>
      <c r="AY138" s="96">
        <f t="shared" si="476"/>
        <v>0.92063492063492058</v>
      </c>
      <c r="AZ138" s="96">
        <f t="shared" si="476"/>
        <v>0.91798941798941802</v>
      </c>
      <c r="BA138" s="96">
        <f t="shared" si="476"/>
        <v>0.91798941798941802</v>
      </c>
      <c r="BB138" s="96">
        <f t="shared" si="476"/>
        <v>0.91798941798941802</v>
      </c>
      <c r="BC138" s="96">
        <f t="shared" si="476"/>
        <v>0.91798941798941802</v>
      </c>
      <c r="BD138" s="96">
        <f t="shared" si="476"/>
        <v>0.91798941798941802</v>
      </c>
      <c r="BE138" s="96">
        <f t="shared" si="476"/>
        <v>0.91534391534391535</v>
      </c>
      <c r="BF138" s="96">
        <f t="shared" si="476"/>
        <v>0.92328042328042326</v>
      </c>
      <c r="BG138" s="96">
        <f t="shared" si="476"/>
        <v>0.92328042328042326</v>
      </c>
      <c r="BH138" s="96">
        <f t="shared" si="476"/>
        <v>0.92328042328042326</v>
      </c>
      <c r="BI138" s="96">
        <f t="shared" si="476"/>
        <v>0.92328042328042326</v>
      </c>
      <c r="BJ138" s="96">
        <f t="shared" si="476"/>
        <v>0.92328042328042326</v>
      </c>
      <c r="BK138" s="96">
        <f t="shared" si="476"/>
        <v>0.91269841269841268</v>
      </c>
      <c r="BL138" s="96">
        <f t="shared" si="476"/>
        <v>0.93386243386243384</v>
      </c>
      <c r="BM138" s="96">
        <f t="shared" si="476"/>
        <v>0.93386243386243384</v>
      </c>
      <c r="BN138" s="96">
        <f t="shared" si="476"/>
        <v>0.93386243386243384</v>
      </c>
      <c r="BO138" s="96">
        <f t="shared" si="476"/>
        <v>0.93386243386243384</v>
      </c>
      <c r="BP138" s="96">
        <f t="shared" si="476"/>
        <v>0.93386243386243384</v>
      </c>
      <c r="BQ138" s="96">
        <f t="shared" si="476"/>
        <v>0.93386243386243384</v>
      </c>
      <c r="BR138" s="96">
        <f t="shared" si="476"/>
        <v>0.93121693121693117</v>
      </c>
      <c r="BS138" s="96">
        <f t="shared" si="476"/>
        <v>0.91798941798941802</v>
      </c>
      <c r="BT138" s="96">
        <f t="shared" si="476"/>
        <v>0.93121693121693117</v>
      </c>
      <c r="BU138" s="96">
        <f t="shared" si="476"/>
        <v>0.9285714285714286</v>
      </c>
      <c r="BV138" s="96">
        <f t="shared" si="476"/>
        <v>0.90476190476190477</v>
      </c>
      <c r="BW138" s="96">
        <f t="shared" si="476"/>
        <v>0.90476190476190477</v>
      </c>
      <c r="BX138" s="96">
        <f t="shared" si="476"/>
        <v>0.85978835978835977</v>
      </c>
      <c r="BY138" s="96">
        <f t="shared" si="476"/>
        <v>0.82539682539682535</v>
      </c>
      <c r="BZ138" s="96">
        <f t="shared" si="476"/>
        <v>0.82275132275132279</v>
      </c>
      <c r="CA138" s="96">
        <f t="shared" si="476"/>
        <v>0.82275132275132279</v>
      </c>
      <c r="CB138" s="96">
        <f t="shared" si="476"/>
        <v>0.80952380952380953</v>
      </c>
      <c r="CC138" s="96">
        <f t="shared" si="476"/>
        <v>0.80687830687830686</v>
      </c>
      <c r="CD138" s="96">
        <f t="shared" si="476"/>
        <v>0.80687830687830686</v>
      </c>
      <c r="CE138" s="96">
        <f t="shared" ref="CE138:EP138" si="477">IFERROR(+CE24/$I$138,0)</f>
        <v>0.74338624338624337</v>
      </c>
      <c r="CF138" s="96">
        <f t="shared" si="477"/>
        <v>0.79100529100529104</v>
      </c>
      <c r="CG138" s="96">
        <f t="shared" si="477"/>
        <v>0.79365079365079361</v>
      </c>
      <c r="CH138" s="96">
        <f t="shared" si="477"/>
        <v>0.76455026455026454</v>
      </c>
      <c r="CI138" s="96">
        <f t="shared" si="477"/>
        <v>0.79100529100529104</v>
      </c>
      <c r="CJ138" s="96">
        <f t="shared" si="477"/>
        <v>0.76984126984126988</v>
      </c>
      <c r="CK138" s="96">
        <f t="shared" si="477"/>
        <v>0.76984126984126988</v>
      </c>
      <c r="CL138" s="96">
        <f t="shared" si="477"/>
        <v>0.76190476190476186</v>
      </c>
      <c r="CM138" s="96">
        <f t="shared" si="477"/>
        <v>0.7857142857142857</v>
      </c>
      <c r="CN138" s="96">
        <f t="shared" si="477"/>
        <v>0.78042328042328046</v>
      </c>
      <c r="CO138" s="96">
        <f t="shared" si="477"/>
        <v>0.78306878306878303</v>
      </c>
      <c r="CP138" s="96">
        <f t="shared" si="477"/>
        <v>0.80952380952380953</v>
      </c>
      <c r="CQ138" s="96">
        <f t="shared" si="477"/>
        <v>0.80423280423280419</v>
      </c>
      <c r="CR138" s="96">
        <f t="shared" si="477"/>
        <v>0.80423280423280419</v>
      </c>
      <c r="CS138" s="96">
        <f t="shared" si="477"/>
        <v>0.79894179894179895</v>
      </c>
      <c r="CT138" s="96">
        <f t="shared" si="477"/>
        <v>0.79894179894179895</v>
      </c>
      <c r="CU138" s="96">
        <f t="shared" si="477"/>
        <v>0.79100529100529104</v>
      </c>
      <c r="CV138" s="96">
        <f t="shared" si="477"/>
        <v>0.79100529100529104</v>
      </c>
      <c r="CW138" s="96">
        <f t="shared" si="477"/>
        <v>0.81746031746031744</v>
      </c>
      <c r="CX138" s="96">
        <f t="shared" si="477"/>
        <v>0.79894179894179895</v>
      </c>
      <c r="CY138" s="96">
        <f t="shared" si="477"/>
        <v>0.79894179894179895</v>
      </c>
      <c r="CZ138" s="96">
        <f t="shared" si="477"/>
        <v>0.76719576719576721</v>
      </c>
      <c r="DA138" s="96">
        <f t="shared" si="477"/>
        <v>0.81216931216931221</v>
      </c>
      <c r="DB138" s="96">
        <f t="shared" si="477"/>
        <v>0.81216931216931221</v>
      </c>
      <c r="DC138" s="96">
        <f t="shared" si="477"/>
        <v>0.80952380952380953</v>
      </c>
      <c r="DD138" s="96">
        <f t="shared" si="477"/>
        <v>0.80687830687830686</v>
      </c>
      <c r="DE138" s="96">
        <f t="shared" si="477"/>
        <v>0.79100529100529104</v>
      </c>
      <c r="DF138" s="96">
        <f t="shared" si="477"/>
        <v>0.79100529100529104</v>
      </c>
      <c r="DG138" s="96">
        <f t="shared" si="477"/>
        <v>0.80423280423280419</v>
      </c>
      <c r="DH138" s="96">
        <f t="shared" si="477"/>
        <v>0.79365079365079361</v>
      </c>
      <c r="DI138" s="96">
        <f t="shared" si="477"/>
        <v>0.79629629629629628</v>
      </c>
      <c r="DJ138" s="96">
        <f t="shared" si="477"/>
        <v>0.79629629629629628</v>
      </c>
      <c r="DK138" s="96">
        <f t="shared" si="477"/>
        <v>0.79365079365079361</v>
      </c>
      <c r="DL138" s="96">
        <f t="shared" si="477"/>
        <v>0.75132275132275128</v>
      </c>
      <c r="DM138" s="96">
        <f t="shared" si="477"/>
        <v>0.75132275132275128</v>
      </c>
      <c r="DN138" s="96">
        <f t="shared" si="477"/>
        <v>0.72751322751322756</v>
      </c>
      <c r="DO138" s="96">
        <f t="shared" si="477"/>
        <v>0.71164021164021163</v>
      </c>
      <c r="DP138" s="96">
        <f t="shared" si="477"/>
        <v>0.71164021164021163</v>
      </c>
      <c r="DQ138" s="96">
        <f t="shared" si="477"/>
        <v>0.71164021164021163</v>
      </c>
      <c r="DR138" s="96">
        <f t="shared" si="477"/>
        <v>0.74338624338624337</v>
      </c>
      <c r="DS138" s="96">
        <f t="shared" si="477"/>
        <v>0.74867724867724872</v>
      </c>
      <c r="DT138" s="96">
        <f t="shared" si="477"/>
        <v>0.74867724867724872</v>
      </c>
      <c r="DU138" s="96">
        <f t="shared" si="477"/>
        <v>0.76190476190476186</v>
      </c>
      <c r="DV138" s="96">
        <f t="shared" si="477"/>
        <v>0.72486772486772488</v>
      </c>
      <c r="DW138" s="96">
        <f t="shared" si="477"/>
        <v>0.73544973544973546</v>
      </c>
      <c r="DX138" s="96">
        <f t="shared" si="477"/>
        <v>0.73280423280423279</v>
      </c>
      <c r="DY138" s="96">
        <f t="shared" si="477"/>
        <v>0.75396825396825395</v>
      </c>
      <c r="DZ138" s="96">
        <f t="shared" si="477"/>
        <v>0.7407407407407407</v>
      </c>
      <c r="EA138" s="96">
        <f t="shared" si="477"/>
        <v>0.7407407407407407</v>
      </c>
      <c r="EB138" s="96">
        <f t="shared" si="477"/>
        <v>0.62962962962962965</v>
      </c>
      <c r="EC138" s="96">
        <f t="shared" si="477"/>
        <v>0.64814814814814814</v>
      </c>
      <c r="ED138" s="96">
        <f t="shared" si="477"/>
        <v>0.64814814814814814</v>
      </c>
      <c r="EE138" s="96">
        <f t="shared" si="477"/>
        <v>0.6693121693121693</v>
      </c>
      <c r="EF138" s="96">
        <f t="shared" si="477"/>
        <v>0.67195767195767198</v>
      </c>
      <c r="EG138" s="96">
        <f t="shared" si="477"/>
        <v>0.59523809523809523</v>
      </c>
      <c r="EH138" s="96">
        <f t="shared" si="477"/>
        <v>0.59523809523809523</v>
      </c>
      <c r="EI138" s="96">
        <f t="shared" si="477"/>
        <v>0.69312169312169314</v>
      </c>
      <c r="EJ138" s="96">
        <f t="shared" si="477"/>
        <v>0.70899470899470896</v>
      </c>
      <c r="EK138" s="96">
        <f t="shared" si="477"/>
        <v>0.65343915343915349</v>
      </c>
      <c r="EL138" s="96">
        <f t="shared" si="477"/>
        <v>0.65079365079365081</v>
      </c>
      <c r="EM138" s="96">
        <f t="shared" si="477"/>
        <v>0.59523809523809523</v>
      </c>
      <c r="EN138" s="96">
        <f t="shared" si="477"/>
        <v>0.57936507936507942</v>
      </c>
      <c r="EO138" s="96">
        <f t="shared" si="477"/>
        <v>0.57936507936507942</v>
      </c>
      <c r="EP138" s="96">
        <f t="shared" si="477"/>
        <v>0.51322751322751325</v>
      </c>
      <c r="EQ138" s="96">
        <f t="shared" ref="EQ138:HB138" si="478">IFERROR(+EQ24/$I$138,0)</f>
        <v>0.51587301587301593</v>
      </c>
      <c r="ER138" s="96">
        <f t="shared" si="478"/>
        <v>0.53174603174603174</v>
      </c>
      <c r="ES138" s="96">
        <f t="shared" si="478"/>
        <v>0.55555555555555558</v>
      </c>
      <c r="ET138" s="96">
        <f t="shared" si="478"/>
        <v>0.53703703703703709</v>
      </c>
      <c r="EU138" s="96">
        <f t="shared" si="478"/>
        <v>0.47619047619047616</v>
      </c>
      <c r="EV138" s="96">
        <f t="shared" si="478"/>
        <v>0.47619047619047616</v>
      </c>
      <c r="EW138" s="96">
        <f t="shared" si="478"/>
        <v>0.66402116402116407</v>
      </c>
      <c r="EX138" s="96">
        <f t="shared" si="478"/>
        <v>0.67195767195767198</v>
      </c>
      <c r="EY138" s="96">
        <f t="shared" si="478"/>
        <v>0.63492063492063489</v>
      </c>
      <c r="EZ138" s="96">
        <f t="shared" si="478"/>
        <v>0.63492063492063489</v>
      </c>
      <c r="FA138" s="96">
        <f t="shared" si="478"/>
        <v>0.68253968253968256</v>
      </c>
      <c r="FB138" s="96">
        <f t="shared" si="478"/>
        <v>0.65873015873015872</v>
      </c>
      <c r="FC138" s="96">
        <f t="shared" si="478"/>
        <v>0.65873015873015872</v>
      </c>
      <c r="FD138" s="96">
        <f t="shared" si="478"/>
        <v>0.7142857142857143</v>
      </c>
      <c r="FE138" s="96">
        <f t="shared" si="478"/>
        <v>0.72751322751322756</v>
      </c>
      <c r="FF138" s="96">
        <f t="shared" si="478"/>
        <v>0.73015873015873012</v>
      </c>
      <c r="FG138" s="96">
        <f t="shared" si="478"/>
        <v>0.65343915343915349</v>
      </c>
      <c r="FH138" s="96">
        <f t="shared" si="478"/>
        <v>0.71164021164021163</v>
      </c>
      <c r="FI138" s="96">
        <f t="shared" si="478"/>
        <v>0.64814814814814814</v>
      </c>
      <c r="FJ138" s="96">
        <f t="shared" si="478"/>
        <v>0.64814814814814814</v>
      </c>
      <c r="FK138" s="96">
        <f t="shared" si="478"/>
        <v>0.60317460317460314</v>
      </c>
      <c r="FL138" s="96">
        <f t="shared" si="478"/>
        <v>0.60052910052910058</v>
      </c>
      <c r="FM138" s="96">
        <f t="shared" si="478"/>
        <v>0.57671957671957674</v>
      </c>
      <c r="FN138" s="96">
        <f t="shared" si="478"/>
        <v>0.55291005291005291</v>
      </c>
      <c r="FO138" s="96">
        <f t="shared" si="478"/>
        <v>0.51322751322751325</v>
      </c>
      <c r="FP138" s="96">
        <f t="shared" si="478"/>
        <v>0.49735449735449733</v>
      </c>
      <c r="FQ138" s="96">
        <f t="shared" si="478"/>
        <v>0.49735449735449733</v>
      </c>
      <c r="FR138" s="96">
        <f t="shared" si="478"/>
        <v>0.48412698412698413</v>
      </c>
      <c r="FS138" s="96">
        <f t="shared" si="478"/>
        <v>0.47619047619047616</v>
      </c>
      <c r="FT138" s="96">
        <f t="shared" si="478"/>
        <v>0.46031746031746029</v>
      </c>
      <c r="FU138" s="96">
        <f t="shared" si="478"/>
        <v>0.46031746031746029</v>
      </c>
      <c r="FV138" s="96">
        <f t="shared" si="478"/>
        <v>0.46031746031746029</v>
      </c>
      <c r="FW138" s="96">
        <f t="shared" si="478"/>
        <v>0.44444444444444442</v>
      </c>
      <c r="FX138" s="96">
        <f t="shared" si="478"/>
        <v>0.44444444444444442</v>
      </c>
      <c r="FY138" s="96">
        <f t="shared" si="478"/>
        <v>0.52645502645502651</v>
      </c>
      <c r="FZ138" s="96">
        <f t="shared" si="478"/>
        <v>0.53703703703703709</v>
      </c>
      <c r="GA138" s="96">
        <f t="shared" si="478"/>
        <v>0.61111111111111116</v>
      </c>
      <c r="GB138" s="96">
        <f t="shared" si="478"/>
        <v>0.6693121693121693</v>
      </c>
      <c r="GC138" s="96">
        <f t="shared" si="478"/>
        <v>0.73015873015873012</v>
      </c>
      <c r="GD138" s="96">
        <f t="shared" si="478"/>
        <v>0.72751322751322756</v>
      </c>
      <c r="GE138" s="96">
        <f t="shared" si="478"/>
        <v>0.72751322751322756</v>
      </c>
      <c r="GF138" s="96">
        <f t="shared" si="478"/>
        <v>0.72751322751322756</v>
      </c>
      <c r="GG138" s="96">
        <f t="shared" si="478"/>
        <v>0.71164021164021163</v>
      </c>
      <c r="GH138" s="96">
        <f t="shared" si="478"/>
        <v>0.73809523809523814</v>
      </c>
      <c r="GI138" s="96">
        <f t="shared" si="478"/>
        <v>0.7407407407407407</v>
      </c>
      <c r="GJ138" s="96">
        <f t="shared" si="478"/>
        <v>0.74338624338624337</v>
      </c>
      <c r="GK138" s="96">
        <f t="shared" si="478"/>
        <v>0.72486772486772488</v>
      </c>
      <c r="GL138" s="96">
        <f t="shared" si="478"/>
        <v>0.72486772486772488</v>
      </c>
      <c r="GM138" s="96">
        <f t="shared" si="478"/>
        <v>0.7142857142857143</v>
      </c>
      <c r="GN138" s="96">
        <f t="shared" si="478"/>
        <v>0.71164021164021163</v>
      </c>
      <c r="GO138" s="96">
        <f t="shared" si="478"/>
        <v>0.66402116402116407</v>
      </c>
      <c r="GP138" s="96">
        <f t="shared" si="478"/>
        <v>0.66402116402116407</v>
      </c>
      <c r="GQ138" s="96">
        <f t="shared" si="478"/>
        <v>0.65873015873015872</v>
      </c>
      <c r="GR138" s="96">
        <f t="shared" si="478"/>
        <v>0.65873015873015872</v>
      </c>
      <c r="GS138" s="96">
        <f t="shared" si="478"/>
        <v>0.65873015873015872</v>
      </c>
      <c r="GT138" s="96">
        <f t="shared" si="478"/>
        <v>0.71693121693121697</v>
      </c>
      <c r="GU138" s="96">
        <f t="shared" si="478"/>
        <v>0.75396825396825395</v>
      </c>
      <c r="GV138" s="96">
        <f t="shared" si="478"/>
        <v>0.75132275132275128</v>
      </c>
      <c r="GW138" s="96">
        <f t="shared" si="478"/>
        <v>0.75132275132275128</v>
      </c>
      <c r="GX138" s="96">
        <f t="shared" si="478"/>
        <v>0.75132275132275128</v>
      </c>
      <c r="GY138" s="96">
        <f t="shared" si="478"/>
        <v>0.75132275132275128</v>
      </c>
      <c r="GZ138" s="96">
        <f t="shared" si="478"/>
        <v>0.75132275132275128</v>
      </c>
      <c r="HA138" s="96">
        <f t="shared" si="478"/>
        <v>0.75132275132275128</v>
      </c>
      <c r="HB138" s="96">
        <f t="shared" si="478"/>
        <v>0.75132275132275128</v>
      </c>
      <c r="HC138" s="96">
        <f t="shared" ref="HC138:JN138" si="479">IFERROR(+HC24/$I$138,0)</f>
        <v>0.73280423280423279</v>
      </c>
      <c r="HD138" s="96">
        <f t="shared" si="479"/>
        <v>0.73809523809523814</v>
      </c>
      <c r="HE138" s="96">
        <f t="shared" si="479"/>
        <v>0.77513227513227512</v>
      </c>
      <c r="HF138" s="96">
        <f t="shared" si="479"/>
        <v>0.72751322751322756</v>
      </c>
      <c r="HG138" s="96">
        <f t="shared" si="479"/>
        <v>0.72751322751322756</v>
      </c>
      <c r="HH138" s="96">
        <f t="shared" si="479"/>
        <v>0.73809523809523814</v>
      </c>
      <c r="HI138" s="96">
        <f t="shared" si="479"/>
        <v>0.77248677248677244</v>
      </c>
      <c r="HJ138" s="96">
        <f t="shared" si="479"/>
        <v>0.77777777777777779</v>
      </c>
      <c r="HK138" s="96">
        <f t="shared" si="479"/>
        <v>0.79365079365079361</v>
      </c>
      <c r="HL138" s="96">
        <f t="shared" si="479"/>
        <v>0.79100529100529104</v>
      </c>
      <c r="HM138" s="96">
        <f t="shared" si="479"/>
        <v>0.78042328042328046</v>
      </c>
      <c r="HN138" s="96">
        <f t="shared" si="479"/>
        <v>0.78042328042328046</v>
      </c>
      <c r="HO138" s="96">
        <f t="shared" si="479"/>
        <v>0.78042328042328046</v>
      </c>
      <c r="HP138" s="96">
        <f t="shared" si="479"/>
        <v>0.74867724867724872</v>
      </c>
      <c r="HQ138" s="96">
        <f t="shared" si="479"/>
        <v>0.77777777777777779</v>
      </c>
      <c r="HR138" s="96">
        <f t="shared" si="479"/>
        <v>0.7857142857142857</v>
      </c>
      <c r="HS138" s="96">
        <f t="shared" si="479"/>
        <v>0.78835978835978837</v>
      </c>
      <c r="HT138" s="96">
        <f t="shared" si="479"/>
        <v>0.78042328042328046</v>
      </c>
      <c r="HU138" s="96">
        <f t="shared" si="479"/>
        <v>0.78042328042328046</v>
      </c>
      <c r="HV138" s="96">
        <f t="shared" si="479"/>
        <v>0.78042328042328046</v>
      </c>
      <c r="HW138" s="96">
        <f t="shared" si="479"/>
        <v>0.7857142857142857</v>
      </c>
      <c r="HX138" s="96">
        <f t="shared" si="479"/>
        <v>0.79629629629629628</v>
      </c>
      <c r="HY138" s="96">
        <f t="shared" si="479"/>
        <v>0.79894179894179895</v>
      </c>
      <c r="HZ138" s="96">
        <f t="shared" si="479"/>
        <v>0.78306878306878303</v>
      </c>
      <c r="IA138" s="96">
        <f t="shared" si="479"/>
        <v>0.77513227513227512</v>
      </c>
      <c r="IB138" s="96">
        <f t="shared" si="479"/>
        <v>0.77513227513227512</v>
      </c>
      <c r="IC138" s="96">
        <f t="shared" si="479"/>
        <v>0.76455026455026454</v>
      </c>
      <c r="ID138" s="96">
        <f t="shared" si="479"/>
        <v>0.80952380952380953</v>
      </c>
      <c r="IE138" s="96">
        <f t="shared" si="479"/>
        <v>0.81481481481481477</v>
      </c>
      <c r="IF138" s="96">
        <f t="shared" si="479"/>
        <v>0.81481481481481477</v>
      </c>
      <c r="IG138" s="96">
        <f t="shared" si="479"/>
        <v>0.81216931216931221</v>
      </c>
      <c r="IH138" s="96">
        <f t="shared" si="479"/>
        <v>0.80687830687830686</v>
      </c>
      <c r="II138" s="96">
        <f t="shared" si="479"/>
        <v>0.80687830687830686</v>
      </c>
      <c r="IJ138" s="96">
        <f t="shared" si="479"/>
        <v>0.80952380952380953</v>
      </c>
      <c r="IK138" s="96">
        <f t="shared" si="479"/>
        <v>0.83597883597883593</v>
      </c>
      <c r="IL138" s="96">
        <f t="shared" si="479"/>
        <v>0</v>
      </c>
      <c r="IM138" s="96">
        <f t="shared" si="479"/>
        <v>0</v>
      </c>
      <c r="IN138" s="96">
        <f t="shared" si="479"/>
        <v>0</v>
      </c>
      <c r="IO138" s="96">
        <f t="shared" si="479"/>
        <v>0</v>
      </c>
      <c r="IP138" s="96">
        <f t="shared" si="479"/>
        <v>0</v>
      </c>
      <c r="IQ138" s="96">
        <f t="shared" si="479"/>
        <v>0</v>
      </c>
      <c r="IR138" s="96">
        <f t="shared" si="479"/>
        <v>0</v>
      </c>
      <c r="IS138" s="96">
        <f t="shared" si="479"/>
        <v>0</v>
      </c>
      <c r="IT138" s="96">
        <f t="shared" si="479"/>
        <v>0</v>
      </c>
      <c r="IU138" s="96">
        <f t="shared" si="479"/>
        <v>0</v>
      </c>
      <c r="IV138" s="96">
        <f t="shared" si="479"/>
        <v>0</v>
      </c>
      <c r="IW138" s="96">
        <f t="shared" si="479"/>
        <v>0</v>
      </c>
      <c r="IX138" s="96">
        <f t="shared" si="479"/>
        <v>0</v>
      </c>
      <c r="IY138" s="96">
        <f t="shared" si="479"/>
        <v>0</v>
      </c>
      <c r="IZ138" s="96">
        <f t="shared" si="479"/>
        <v>0</v>
      </c>
      <c r="JA138" s="96">
        <f t="shared" si="479"/>
        <v>0</v>
      </c>
      <c r="JB138" s="96">
        <f t="shared" si="479"/>
        <v>0</v>
      </c>
      <c r="JC138" s="96">
        <f t="shared" si="479"/>
        <v>0</v>
      </c>
      <c r="JD138" s="96">
        <f t="shared" si="479"/>
        <v>0</v>
      </c>
      <c r="JE138" s="96">
        <f t="shared" si="479"/>
        <v>0</v>
      </c>
      <c r="JF138" s="96">
        <f t="shared" si="479"/>
        <v>0</v>
      </c>
      <c r="JG138" s="96">
        <f t="shared" si="479"/>
        <v>0</v>
      </c>
      <c r="JH138" s="96">
        <f t="shared" si="479"/>
        <v>0</v>
      </c>
      <c r="JI138" s="96">
        <f t="shared" si="479"/>
        <v>0</v>
      </c>
      <c r="JJ138" s="96">
        <f t="shared" si="479"/>
        <v>0</v>
      </c>
      <c r="JK138" s="96">
        <f t="shared" si="479"/>
        <v>0</v>
      </c>
      <c r="JL138" s="96">
        <f t="shared" si="479"/>
        <v>0</v>
      </c>
      <c r="JM138" s="96">
        <f t="shared" si="479"/>
        <v>0</v>
      </c>
      <c r="JN138" s="96">
        <f t="shared" si="479"/>
        <v>0</v>
      </c>
      <c r="JO138" s="96">
        <f t="shared" ref="JO138:LZ138" si="480">IFERROR(+JO24/$I$138,0)</f>
        <v>0</v>
      </c>
      <c r="JP138" s="96">
        <f t="shared" si="480"/>
        <v>0</v>
      </c>
      <c r="JQ138" s="96">
        <f t="shared" si="480"/>
        <v>0</v>
      </c>
      <c r="JR138" s="96">
        <f t="shared" si="480"/>
        <v>0</v>
      </c>
      <c r="JS138" s="96">
        <f t="shared" si="480"/>
        <v>0</v>
      </c>
      <c r="JT138" s="96">
        <f t="shared" si="480"/>
        <v>0</v>
      </c>
      <c r="JU138" s="96">
        <f t="shared" si="480"/>
        <v>0</v>
      </c>
      <c r="JV138" s="96">
        <f t="shared" si="480"/>
        <v>0</v>
      </c>
      <c r="JW138" s="96">
        <f t="shared" si="480"/>
        <v>0</v>
      </c>
      <c r="JX138" s="96">
        <f t="shared" si="480"/>
        <v>0</v>
      </c>
      <c r="JY138" s="96">
        <f t="shared" si="480"/>
        <v>0</v>
      </c>
      <c r="JZ138" s="96">
        <f t="shared" si="480"/>
        <v>0</v>
      </c>
      <c r="KA138" s="96">
        <f t="shared" si="480"/>
        <v>0</v>
      </c>
      <c r="KB138" s="96">
        <f t="shared" si="480"/>
        <v>0</v>
      </c>
      <c r="KC138" s="96">
        <f t="shared" si="480"/>
        <v>0</v>
      </c>
      <c r="KD138" s="96">
        <f t="shared" si="480"/>
        <v>0</v>
      </c>
      <c r="KE138" s="96">
        <f t="shared" si="480"/>
        <v>0</v>
      </c>
      <c r="KF138" s="96">
        <f t="shared" si="480"/>
        <v>0</v>
      </c>
      <c r="KG138" s="96">
        <f t="shared" si="480"/>
        <v>0</v>
      </c>
      <c r="KH138" s="96">
        <f t="shared" si="480"/>
        <v>0</v>
      </c>
      <c r="KI138" s="96">
        <f t="shared" si="480"/>
        <v>0</v>
      </c>
      <c r="KJ138" s="96">
        <f t="shared" si="480"/>
        <v>0</v>
      </c>
      <c r="KK138" s="96">
        <f t="shared" si="480"/>
        <v>0</v>
      </c>
      <c r="KL138" s="96">
        <f t="shared" si="480"/>
        <v>0</v>
      </c>
      <c r="KM138" s="96">
        <f t="shared" si="480"/>
        <v>0</v>
      </c>
      <c r="KN138" s="96">
        <f t="shared" si="480"/>
        <v>0</v>
      </c>
      <c r="KO138" s="96">
        <f t="shared" si="480"/>
        <v>0</v>
      </c>
      <c r="KP138" s="96">
        <f t="shared" si="480"/>
        <v>0</v>
      </c>
      <c r="KQ138" s="96">
        <f t="shared" si="480"/>
        <v>0</v>
      </c>
      <c r="KR138" s="96">
        <f t="shared" si="480"/>
        <v>0</v>
      </c>
      <c r="KS138" s="96">
        <f t="shared" si="480"/>
        <v>0</v>
      </c>
      <c r="KT138" s="96">
        <f t="shared" si="480"/>
        <v>0</v>
      </c>
      <c r="KU138" s="96">
        <f t="shared" si="480"/>
        <v>0</v>
      </c>
      <c r="KV138" s="96">
        <f t="shared" si="480"/>
        <v>0</v>
      </c>
      <c r="KW138" s="96">
        <f t="shared" si="480"/>
        <v>0</v>
      </c>
      <c r="KX138" s="96">
        <f t="shared" si="480"/>
        <v>0</v>
      </c>
      <c r="KY138" s="96">
        <f t="shared" si="480"/>
        <v>0</v>
      </c>
      <c r="KZ138" s="96">
        <f t="shared" si="480"/>
        <v>0</v>
      </c>
      <c r="LA138" s="96">
        <f t="shared" si="480"/>
        <v>0</v>
      </c>
      <c r="LB138" s="96">
        <f t="shared" si="480"/>
        <v>0</v>
      </c>
      <c r="LC138" s="96">
        <f t="shared" si="480"/>
        <v>0</v>
      </c>
      <c r="LD138" s="96">
        <f t="shared" si="480"/>
        <v>0</v>
      </c>
      <c r="LE138" s="96">
        <f t="shared" si="480"/>
        <v>0</v>
      </c>
      <c r="LF138" s="96">
        <f t="shared" si="480"/>
        <v>0</v>
      </c>
      <c r="LG138" s="96">
        <f t="shared" si="480"/>
        <v>0</v>
      </c>
      <c r="LH138" s="96">
        <f t="shared" si="480"/>
        <v>0</v>
      </c>
      <c r="LI138" s="96">
        <f t="shared" si="480"/>
        <v>0</v>
      </c>
      <c r="LJ138" s="96">
        <f t="shared" si="480"/>
        <v>0</v>
      </c>
      <c r="LK138" s="96">
        <f t="shared" si="480"/>
        <v>0</v>
      </c>
      <c r="LL138" s="96">
        <f t="shared" si="480"/>
        <v>0</v>
      </c>
      <c r="LM138" s="96">
        <f t="shared" si="480"/>
        <v>0</v>
      </c>
      <c r="LN138" s="96">
        <f t="shared" si="480"/>
        <v>0</v>
      </c>
      <c r="LO138" s="96">
        <f t="shared" si="480"/>
        <v>0</v>
      </c>
      <c r="LP138" s="96">
        <f t="shared" si="480"/>
        <v>0</v>
      </c>
      <c r="LQ138" s="96">
        <f t="shared" si="480"/>
        <v>0</v>
      </c>
      <c r="LR138" s="96">
        <f t="shared" si="480"/>
        <v>0</v>
      </c>
      <c r="LS138" s="96">
        <f t="shared" si="480"/>
        <v>0</v>
      </c>
      <c r="LT138" s="96">
        <f t="shared" si="480"/>
        <v>0</v>
      </c>
      <c r="LU138" s="96">
        <f t="shared" si="480"/>
        <v>0</v>
      </c>
      <c r="LV138" s="96">
        <f t="shared" si="480"/>
        <v>0</v>
      </c>
      <c r="LW138" s="96">
        <f t="shared" si="480"/>
        <v>0</v>
      </c>
      <c r="LX138" s="96">
        <f t="shared" si="480"/>
        <v>0</v>
      </c>
      <c r="LY138" s="96">
        <f t="shared" si="480"/>
        <v>0</v>
      </c>
      <c r="LZ138" s="96">
        <f t="shared" si="480"/>
        <v>0</v>
      </c>
      <c r="MA138" s="96">
        <f t="shared" ref="MA138:NT138" si="481">IFERROR(+MA24/$I$138,0)</f>
        <v>0</v>
      </c>
      <c r="MB138" s="96">
        <f t="shared" si="481"/>
        <v>0</v>
      </c>
      <c r="MC138" s="96">
        <f t="shared" si="481"/>
        <v>0</v>
      </c>
      <c r="MD138" s="96">
        <f t="shared" si="481"/>
        <v>0</v>
      </c>
      <c r="ME138" s="96">
        <f t="shared" si="481"/>
        <v>0</v>
      </c>
      <c r="MF138" s="96">
        <f t="shared" si="481"/>
        <v>0</v>
      </c>
      <c r="MG138" s="96">
        <f t="shared" si="481"/>
        <v>0</v>
      </c>
      <c r="MH138" s="96">
        <f t="shared" si="481"/>
        <v>0</v>
      </c>
      <c r="MI138" s="96">
        <f t="shared" si="481"/>
        <v>0</v>
      </c>
      <c r="MJ138" s="96">
        <f t="shared" si="481"/>
        <v>0</v>
      </c>
      <c r="MK138" s="96">
        <f t="shared" si="481"/>
        <v>0</v>
      </c>
      <c r="ML138" s="96">
        <f t="shared" si="481"/>
        <v>0</v>
      </c>
      <c r="MM138" s="96">
        <f t="shared" si="481"/>
        <v>0</v>
      </c>
      <c r="MN138" s="96">
        <f t="shared" si="481"/>
        <v>0</v>
      </c>
      <c r="MO138" s="96">
        <f t="shared" si="481"/>
        <v>0</v>
      </c>
      <c r="MP138" s="96">
        <f t="shared" si="481"/>
        <v>0</v>
      </c>
      <c r="MQ138" s="96">
        <f t="shared" si="481"/>
        <v>0</v>
      </c>
      <c r="MR138" s="96">
        <f t="shared" si="481"/>
        <v>0</v>
      </c>
      <c r="MS138" s="96">
        <f t="shared" si="481"/>
        <v>0</v>
      </c>
      <c r="MT138" s="96">
        <f t="shared" si="481"/>
        <v>0</v>
      </c>
      <c r="MU138" s="96">
        <f t="shared" si="481"/>
        <v>0</v>
      </c>
      <c r="MV138" s="96">
        <f t="shared" si="481"/>
        <v>0</v>
      </c>
      <c r="MW138" s="96">
        <f t="shared" si="481"/>
        <v>0</v>
      </c>
      <c r="MX138" s="96">
        <f t="shared" si="481"/>
        <v>0</v>
      </c>
      <c r="MY138" s="96">
        <f t="shared" si="481"/>
        <v>0</v>
      </c>
      <c r="MZ138" s="96">
        <f t="shared" si="481"/>
        <v>0</v>
      </c>
      <c r="NA138" s="96">
        <f t="shared" si="481"/>
        <v>0</v>
      </c>
      <c r="NB138" s="96">
        <f t="shared" si="481"/>
        <v>0</v>
      </c>
      <c r="NC138" s="96">
        <f t="shared" si="481"/>
        <v>0</v>
      </c>
      <c r="ND138" s="96">
        <f t="shared" si="481"/>
        <v>0</v>
      </c>
      <c r="NE138" s="96">
        <f t="shared" si="481"/>
        <v>0</v>
      </c>
      <c r="NF138" s="96">
        <f t="shared" si="481"/>
        <v>0</v>
      </c>
      <c r="NG138" s="96">
        <f t="shared" si="481"/>
        <v>0</v>
      </c>
      <c r="NH138" s="96">
        <f t="shared" si="481"/>
        <v>0</v>
      </c>
      <c r="NI138" s="96">
        <f t="shared" si="481"/>
        <v>0</v>
      </c>
      <c r="NJ138" s="96">
        <f t="shared" si="481"/>
        <v>0</v>
      </c>
      <c r="NK138" s="96">
        <f t="shared" si="481"/>
        <v>0</v>
      </c>
      <c r="NL138" s="96">
        <f t="shared" si="481"/>
        <v>0</v>
      </c>
      <c r="NM138" s="96">
        <f t="shared" si="481"/>
        <v>0</v>
      </c>
      <c r="NN138" s="96">
        <f t="shared" si="481"/>
        <v>0</v>
      </c>
      <c r="NO138" s="96">
        <f t="shared" si="481"/>
        <v>0</v>
      </c>
      <c r="NP138" s="96">
        <f t="shared" si="481"/>
        <v>0</v>
      </c>
      <c r="NQ138" s="96">
        <f t="shared" si="481"/>
        <v>0</v>
      </c>
      <c r="NR138" s="96">
        <f t="shared" si="481"/>
        <v>0</v>
      </c>
      <c r="NS138" s="96">
        <f t="shared" si="481"/>
        <v>0</v>
      </c>
      <c r="NT138" s="97">
        <f t="shared" si="481"/>
        <v>0</v>
      </c>
    </row>
    <row r="139" spans="1:384" x14ac:dyDescent="0.6">
      <c r="A139" s="141" t="s">
        <v>72</v>
      </c>
      <c r="B139" s="301"/>
      <c r="C139" s="322"/>
      <c r="D139" s="52" t="s">
        <v>16</v>
      </c>
      <c r="E139" s="47">
        <v>17</v>
      </c>
      <c r="F139" s="276"/>
      <c r="G139" s="47">
        <v>24</v>
      </c>
      <c r="H139" s="54">
        <v>666</v>
      </c>
      <c r="I139" s="6">
        <f t="shared" ref="I139:I148" si="482">SUM(J139:Q139)</f>
        <v>256</v>
      </c>
      <c r="J139" s="12">
        <v>34</v>
      </c>
      <c r="K139" s="4">
        <v>34</v>
      </c>
      <c r="L139" s="4">
        <v>188</v>
      </c>
      <c r="M139" s="4">
        <v>0</v>
      </c>
      <c r="N139" s="4">
        <v>0</v>
      </c>
      <c r="O139" s="4">
        <v>0</v>
      </c>
      <c r="P139" s="33">
        <v>0</v>
      </c>
      <c r="Q139" s="34">
        <v>0</v>
      </c>
      <c r="R139" s="7"/>
      <c r="S139" s="39">
        <f t="shared" ref="S139:CD139" si="483">IFERROR(+S25/$I$139,0)</f>
        <v>0.640625</v>
      </c>
      <c r="T139" s="40">
        <f t="shared" si="483"/>
        <v>0.640625</v>
      </c>
      <c r="U139" s="40">
        <f t="shared" si="483"/>
        <v>0.56640625</v>
      </c>
      <c r="V139" s="40">
        <f t="shared" si="483"/>
        <v>0.7265625</v>
      </c>
      <c r="W139" s="40">
        <f t="shared" si="483"/>
        <v>0.74609375</v>
      </c>
      <c r="X139" s="40">
        <f t="shared" si="483"/>
        <v>0.71484375</v>
      </c>
      <c r="Y139" s="40">
        <f t="shared" si="483"/>
        <v>0.68359375</v>
      </c>
      <c r="Z139" s="40">
        <f t="shared" si="483"/>
        <v>0.68359375</v>
      </c>
      <c r="AA139" s="40">
        <f t="shared" si="483"/>
        <v>0.6796875</v>
      </c>
      <c r="AB139" s="40">
        <f t="shared" si="483"/>
        <v>0.6953125</v>
      </c>
      <c r="AC139" s="40">
        <f t="shared" si="483"/>
        <v>0.671875</v>
      </c>
      <c r="AD139" s="40">
        <f t="shared" si="483"/>
        <v>0.67578125</v>
      </c>
      <c r="AE139" s="40">
        <f t="shared" si="483"/>
        <v>0.68359375</v>
      </c>
      <c r="AF139" s="40">
        <f t="shared" si="483"/>
        <v>0.67578125</v>
      </c>
      <c r="AG139" s="40">
        <f t="shared" si="483"/>
        <v>0.67578125</v>
      </c>
      <c r="AH139" s="40">
        <f t="shared" si="483"/>
        <v>0.671875</v>
      </c>
      <c r="AI139" s="40">
        <f t="shared" si="483"/>
        <v>0.6796875</v>
      </c>
      <c r="AJ139" s="40">
        <f t="shared" si="483"/>
        <v>0.7421875</v>
      </c>
      <c r="AK139" s="40">
        <f t="shared" si="483"/>
        <v>0.8203125</v>
      </c>
      <c r="AL139" s="40">
        <f t="shared" si="483"/>
        <v>0.80859375</v>
      </c>
      <c r="AM139" s="40">
        <f t="shared" si="483"/>
        <v>0.78125</v>
      </c>
      <c r="AN139" s="40">
        <f t="shared" si="483"/>
        <v>0.78125</v>
      </c>
      <c r="AO139" s="40">
        <f t="shared" si="483"/>
        <v>0.63671875</v>
      </c>
      <c r="AP139" s="40">
        <f t="shared" si="483"/>
        <v>0.63671875</v>
      </c>
      <c r="AQ139" s="40">
        <f t="shared" si="483"/>
        <v>0.65625</v>
      </c>
      <c r="AR139" s="40">
        <f t="shared" si="483"/>
        <v>0.65625</v>
      </c>
      <c r="AS139" s="40">
        <f t="shared" si="483"/>
        <v>0.6484375</v>
      </c>
      <c r="AT139" s="40">
        <f t="shared" si="483"/>
        <v>0.64453125</v>
      </c>
      <c r="AU139" s="40">
        <f t="shared" si="483"/>
        <v>0.64453125</v>
      </c>
      <c r="AV139" s="40">
        <f t="shared" si="483"/>
        <v>0.64453125</v>
      </c>
      <c r="AW139" s="40">
        <f t="shared" si="483"/>
        <v>0.6640625</v>
      </c>
      <c r="AX139" s="40">
        <f t="shared" si="483"/>
        <v>0.66015625</v>
      </c>
      <c r="AY139" s="40">
        <f t="shared" si="483"/>
        <v>0.66796875</v>
      </c>
      <c r="AZ139" s="40">
        <f t="shared" si="483"/>
        <v>0.6640625</v>
      </c>
      <c r="BA139" s="40">
        <f t="shared" si="483"/>
        <v>0.6640625</v>
      </c>
      <c r="BB139" s="40">
        <f t="shared" si="483"/>
        <v>0.6640625</v>
      </c>
      <c r="BC139" s="40">
        <f t="shared" si="483"/>
        <v>0.671875</v>
      </c>
      <c r="BD139" s="40">
        <f t="shared" si="483"/>
        <v>0.671875</v>
      </c>
      <c r="BE139" s="40">
        <f t="shared" si="483"/>
        <v>0.6796875</v>
      </c>
      <c r="BF139" s="40">
        <f t="shared" si="483"/>
        <v>0.67578125</v>
      </c>
      <c r="BG139" s="40">
        <f t="shared" si="483"/>
        <v>0.671875</v>
      </c>
      <c r="BH139" s="40">
        <f t="shared" si="483"/>
        <v>0.671875</v>
      </c>
      <c r="BI139" s="40">
        <f t="shared" si="483"/>
        <v>0.671875</v>
      </c>
      <c r="BJ139" s="40">
        <f t="shared" si="483"/>
        <v>0.671875</v>
      </c>
      <c r="BK139" s="40">
        <f t="shared" si="483"/>
        <v>0.671875</v>
      </c>
      <c r="BL139" s="40">
        <f t="shared" si="483"/>
        <v>0.67578125</v>
      </c>
      <c r="BM139" s="40">
        <f t="shared" si="483"/>
        <v>0.6796875</v>
      </c>
      <c r="BN139" s="40">
        <f t="shared" si="483"/>
        <v>0.71484375</v>
      </c>
      <c r="BO139" s="40">
        <f t="shared" si="483"/>
        <v>0.7109375</v>
      </c>
      <c r="BP139" s="40">
        <f t="shared" si="483"/>
        <v>0.7109375</v>
      </c>
      <c r="BQ139" s="40">
        <f t="shared" si="483"/>
        <v>0.7109375</v>
      </c>
      <c r="BR139" s="40">
        <f t="shared" si="483"/>
        <v>0.7109375</v>
      </c>
      <c r="BS139" s="40">
        <f t="shared" si="483"/>
        <v>0.69921875</v>
      </c>
      <c r="BT139" s="40">
        <f t="shared" si="483"/>
        <v>0.6953125</v>
      </c>
      <c r="BU139" s="40">
        <f t="shared" si="483"/>
        <v>0.6953125</v>
      </c>
      <c r="BV139" s="40">
        <f t="shared" si="483"/>
        <v>0.68359375</v>
      </c>
      <c r="BW139" s="40">
        <f t="shared" si="483"/>
        <v>0.68359375</v>
      </c>
      <c r="BX139" s="40">
        <f t="shared" si="483"/>
        <v>0.70703125</v>
      </c>
      <c r="BY139" s="40">
        <f t="shared" si="483"/>
        <v>0.70703125</v>
      </c>
      <c r="BZ139" s="40">
        <f t="shared" si="483"/>
        <v>0.703125</v>
      </c>
      <c r="CA139" s="40">
        <f t="shared" si="483"/>
        <v>0.703125</v>
      </c>
      <c r="CB139" s="40">
        <f t="shared" si="483"/>
        <v>0.69140625</v>
      </c>
      <c r="CC139" s="40">
        <f t="shared" si="483"/>
        <v>0.6875</v>
      </c>
      <c r="CD139" s="40">
        <f t="shared" si="483"/>
        <v>0.6875</v>
      </c>
      <c r="CE139" s="40">
        <f t="shared" ref="CE139:EP139" si="484">IFERROR(+CE25/$I$139,0)</f>
        <v>0.6875</v>
      </c>
      <c r="CF139" s="40">
        <f t="shared" si="484"/>
        <v>0.69140625</v>
      </c>
      <c r="CG139" s="40">
        <f t="shared" si="484"/>
        <v>0.69140625</v>
      </c>
      <c r="CH139" s="40">
        <f t="shared" si="484"/>
        <v>0.69140625</v>
      </c>
      <c r="CI139" s="40">
        <f t="shared" si="484"/>
        <v>0.68359375</v>
      </c>
      <c r="CJ139" s="40">
        <f t="shared" si="484"/>
        <v>0.67578125</v>
      </c>
      <c r="CK139" s="40">
        <f t="shared" si="484"/>
        <v>0.67578125</v>
      </c>
      <c r="CL139" s="40">
        <f t="shared" si="484"/>
        <v>0.6953125</v>
      </c>
      <c r="CM139" s="40">
        <f t="shared" si="484"/>
        <v>0.6953125</v>
      </c>
      <c r="CN139" s="40">
        <f t="shared" si="484"/>
        <v>0.73046875</v>
      </c>
      <c r="CO139" s="40">
        <f t="shared" si="484"/>
        <v>0.7265625</v>
      </c>
      <c r="CP139" s="40">
        <f t="shared" si="484"/>
        <v>0.73046875</v>
      </c>
      <c r="CQ139" s="40">
        <f t="shared" si="484"/>
        <v>0.73046875</v>
      </c>
      <c r="CR139" s="40">
        <f t="shared" si="484"/>
        <v>0.73046875</v>
      </c>
      <c r="CS139" s="40">
        <f t="shared" si="484"/>
        <v>0.73046875</v>
      </c>
      <c r="CT139" s="40">
        <f t="shared" si="484"/>
        <v>0.7265625</v>
      </c>
      <c r="CU139" s="40">
        <f t="shared" si="484"/>
        <v>0.72265625</v>
      </c>
      <c r="CV139" s="40">
        <f t="shared" si="484"/>
        <v>0.73046875</v>
      </c>
      <c r="CW139" s="40">
        <f t="shared" si="484"/>
        <v>0.73828125</v>
      </c>
      <c r="CX139" s="40">
        <f t="shared" si="484"/>
        <v>0.734375</v>
      </c>
      <c r="CY139" s="40">
        <f t="shared" si="484"/>
        <v>0.734375</v>
      </c>
      <c r="CZ139" s="40">
        <f t="shared" si="484"/>
        <v>0.734375</v>
      </c>
      <c r="DA139" s="40">
        <f t="shared" si="484"/>
        <v>0.734375</v>
      </c>
      <c r="DB139" s="40">
        <f t="shared" si="484"/>
        <v>0.73046875</v>
      </c>
      <c r="DC139" s="40">
        <f t="shared" si="484"/>
        <v>0.75390625</v>
      </c>
      <c r="DD139" s="40">
        <f t="shared" si="484"/>
        <v>0.75390625</v>
      </c>
      <c r="DE139" s="40">
        <f t="shared" si="484"/>
        <v>0.75390625</v>
      </c>
      <c r="DF139" s="40">
        <f t="shared" si="484"/>
        <v>0.75390625</v>
      </c>
      <c r="DG139" s="40">
        <f t="shared" si="484"/>
        <v>0.75390625</v>
      </c>
      <c r="DH139" s="40">
        <f t="shared" si="484"/>
        <v>0.71484375</v>
      </c>
      <c r="DI139" s="40">
        <f t="shared" si="484"/>
        <v>0.71484375</v>
      </c>
      <c r="DJ139" s="40">
        <f t="shared" si="484"/>
        <v>0.71484375</v>
      </c>
      <c r="DK139" s="40">
        <f t="shared" si="484"/>
        <v>0.69921875</v>
      </c>
      <c r="DL139" s="40">
        <f t="shared" si="484"/>
        <v>0.69140625</v>
      </c>
      <c r="DM139" s="40">
        <f t="shared" si="484"/>
        <v>0.69140625</v>
      </c>
      <c r="DN139" s="40">
        <f t="shared" si="484"/>
        <v>0.7109375</v>
      </c>
      <c r="DO139" s="40">
        <f t="shared" si="484"/>
        <v>0.7109375</v>
      </c>
      <c r="DP139" s="40">
        <f t="shared" si="484"/>
        <v>0.7109375</v>
      </c>
      <c r="DQ139" s="40">
        <f t="shared" si="484"/>
        <v>0.70703125</v>
      </c>
      <c r="DR139" s="40">
        <f t="shared" si="484"/>
        <v>0.70703125</v>
      </c>
      <c r="DS139" s="40">
        <f t="shared" si="484"/>
        <v>0.6953125</v>
      </c>
      <c r="DT139" s="40">
        <f t="shared" si="484"/>
        <v>0.6953125</v>
      </c>
      <c r="DU139" s="40">
        <f t="shared" si="484"/>
        <v>0.7421875</v>
      </c>
      <c r="DV139" s="40">
        <f t="shared" si="484"/>
        <v>0.7734375</v>
      </c>
      <c r="DW139" s="40">
        <f t="shared" si="484"/>
        <v>0.7734375</v>
      </c>
      <c r="DX139" s="40">
        <f t="shared" si="484"/>
        <v>0.76953125</v>
      </c>
      <c r="DY139" s="40">
        <f t="shared" si="484"/>
        <v>0.76171875</v>
      </c>
      <c r="DZ139" s="40">
        <f t="shared" si="484"/>
        <v>0.74609375</v>
      </c>
      <c r="EA139" s="40">
        <f t="shared" si="484"/>
        <v>0.74609375</v>
      </c>
      <c r="EB139" s="40">
        <f t="shared" si="484"/>
        <v>0.7421875</v>
      </c>
      <c r="EC139" s="40">
        <f t="shared" si="484"/>
        <v>0.73828125</v>
      </c>
      <c r="ED139" s="40">
        <f t="shared" si="484"/>
        <v>0.7265625</v>
      </c>
      <c r="EE139" s="40">
        <f t="shared" si="484"/>
        <v>0.71875</v>
      </c>
      <c r="EF139" s="40">
        <f t="shared" si="484"/>
        <v>0.703125</v>
      </c>
      <c r="EG139" s="40">
        <f t="shared" si="484"/>
        <v>0.6796875</v>
      </c>
      <c r="EH139" s="40">
        <f t="shared" si="484"/>
        <v>0.6796875</v>
      </c>
      <c r="EI139" s="40">
        <f t="shared" si="484"/>
        <v>0.66796875</v>
      </c>
      <c r="EJ139" s="40">
        <f t="shared" si="484"/>
        <v>0.70703125</v>
      </c>
      <c r="EK139" s="40">
        <f t="shared" si="484"/>
        <v>0.65234375</v>
      </c>
      <c r="EL139" s="40">
        <f t="shared" si="484"/>
        <v>0.703125</v>
      </c>
      <c r="EM139" s="40">
        <f t="shared" si="484"/>
        <v>0.6640625</v>
      </c>
      <c r="EN139" s="40">
        <f t="shared" si="484"/>
        <v>0.6640625</v>
      </c>
      <c r="EO139" s="40">
        <f t="shared" si="484"/>
        <v>0.6640625</v>
      </c>
      <c r="EP139" s="40">
        <f t="shared" si="484"/>
        <v>0.66796875</v>
      </c>
      <c r="EQ139" s="40">
        <f t="shared" ref="EQ139:HB139" si="485">IFERROR(+EQ25/$I$139,0)</f>
        <v>0.66015625</v>
      </c>
      <c r="ER139" s="40">
        <f t="shared" si="485"/>
        <v>0.6796875</v>
      </c>
      <c r="ES139" s="40">
        <f t="shared" si="485"/>
        <v>0.69140625</v>
      </c>
      <c r="ET139" s="40">
        <f t="shared" si="485"/>
        <v>0.6796875</v>
      </c>
      <c r="EU139" s="40">
        <f t="shared" si="485"/>
        <v>0.6796875</v>
      </c>
      <c r="EV139" s="40">
        <f t="shared" si="485"/>
        <v>0.6796875</v>
      </c>
      <c r="EW139" s="40">
        <f t="shared" si="485"/>
        <v>0.66796875</v>
      </c>
      <c r="EX139" s="40">
        <f t="shared" si="485"/>
        <v>0.66796875</v>
      </c>
      <c r="EY139" s="40">
        <f t="shared" si="485"/>
        <v>0.609375</v>
      </c>
      <c r="EZ139" s="40">
        <f t="shared" si="485"/>
        <v>0.58984375</v>
      </c>
      <c r="FA139" s="40">
        <f t="shared" si="485"/>
        <v>0.59375</v>
      </c>
      <c r="FB139" s="40">
        <f t="shared" si="485"/>
        <v>0.59375</v>
      </c>
      <c r="FC139" s="40">
        <f t="shared" si="485"/>
        <v>0.59375</v>
      </c>
      <c r="FD139" s="40">
        <f t="shared" si="485"/>
        <v>0.63671875</v>
      </c>
      <c r="FE139" s="40">
        <f t="shared" si="485"/>
        <v>0.63671875</v>
      </c>
      <c r="FF139" s="40">
        <f t="shared" si="485"/>
        <v>0.63671875</v>
      </c>
      <c r="FG139" s="40">
        <f t="shared" si="485"/>
        <v>0.63671875</v>
      </c>
      <c r="FH139" s="40">
        <f t="shared" si="485"/>
        <v>0.6328125</v>
      </c>
      <c r="FI139" s="40">
        <f t="shared" si="485"/>
        <v>0.625</v>
      </c>
      <c r="FJ139" s="40">
        <f t="shared" si="485"/>
        <v>0.625</v>
      </c>
      <c r="FK139" s="40">
        <f t="shared" si="485"/>
        <v>0.609375</v>
      </c>
      <c r="FL139" s="40">
        <f t="shared" si="485"/>
        <v>0.60546875</v>
      </c>
      <c r="FM139" s="40">
        <f t="shared" si="485"/>
        <v>0.60546875</v>
      </c>
      <c r="FN139" s="40">
        <f t="shared" si="485"/>
        <v>0.6015625</v>
      </c>
      <c r="FO139" s="40">
        <f t="shared" si="485"/>
        <v>0.58203125</v>
      </c>
      <c r="FP139" s="40">
        <f t="shared" si="485"/>
        <v>0.57421875</v>
      </c>
      <c r="FQ139" s="40">
        <f t="shared" si="485"/>
        <v>0.57421875</v>
      </c>
      <c r="FR139" s="40">
        <f t="shared" si="485"/>
        <v>0.65625</v>
      </c>
      <c r="FS139" s="40">
        <f t="shared" si="485"/>
        <v>0.640625</v>
      </c>
      <c r="FT139" s="40">
        <f t="shared" si="485"/>
        <v>0.63671875</v>
      </c>
      <c r="FU139" s="40">
        <f t="shared" si="485"/>
        <v>0.63671875</v>
      </c>
      <c r="FV139" s="40">
        <f t="shared" si="485"/>
        <v>0.625</v>
      </c>
      <c r="FW139" s="40">
        <f t="shared" si="485"/>
        <v>0.625</v>
      </c>
      <c r="FX139" s="40">
        <f t="shared" si="485"/>
        <v>0.625</v>
      </c>
      <c r="FY139" s="40">
        <f t="shared" si="485"/>
        <v>0.6171875</v>
      </c>
      <c r="FZ139" s="40">
        <f t="shared" si="485"/>
        <v>0.6171875</v>
      </c>
      <c r="GA139" s="40">
        <f t="shared" si="485"/>
        <v>0.6328125</v>
      </c>
      <c r="GB139" s="40">
        <f t="shared" si="485"/>
        <v>0.640625</v>
      </c>
      <c r="GC139" s="40">
        <f t="shared" si="485"/>
        <v>0.609375</v>
      </c>
      <c r="GD139" s="40">
        <f t="shared" si="485"/>
        <v>0.5859375</v>
      </c>
      <c r="GE139" s="40">
        <f t="shared" si="485"/>
        <v>0.5859375</v>
      </c>
      <c r="GF139" s="40">
        <f t="shared" si="485"/>
        <v>0.61328125</v>
      </c>
      <c r="GG139" s="40">
        <f t="shared" si="485"/>
        <v>0.62109375</v>
      </c>
      <c r="GH139" s="40">
        <f t="shared" si="485"/>
        <v>0.66015625</v>
      </c>
      <c r="GI139" s="40">
        <f t="shared" si="485"/>
        <v>0.6640625</v>
      </c>
      <c r="GJ139" s="40">
        <f t="shared" si="485"/>
        <v>0.65625</v>
      </c>
      <c r="GK139" s="40">
        <f t="shared" si="485"/>
        <v>0.65234375</v>
      </c>
      <c r="GL139" s="40">
        <f t="shared" si="485"/>
        <v>0.65234375</v>
      </c>
      <c r="GM139" s="40">
        <f t="shared" si="485"/>
        <v>0.65625</v>
      </c>
      <c r="GN139" s="40">
        <f t="shared" si="485"/>
        <v>0.65625</v>
      </c>
      <c r="GO139" s="40">
        <f t="shared" si="485"/>
        <v>0.703125</v>
      </c>
      <c r="GP139" s="40">
        <f t="shared" si="485"/>
        <v>0.703125</v>
      </c>
      <c r="GQ139" s="40">
        <f t="shared" si="485"/>
        <v>0.671875</v>
      </c>
      <c r="GR139" s="40">
        <f t="shared" si="485"/>
        <v>0.671875</v>
      </c>
      <c r="GS139" s="40">
        <f t="shared" si="485"/>
        <v>0.671875</v>
      </c>
      <c r="GT139" s="40">
        <f t="shared" si="485"/>
        <v>0.66796875</v>
      </c>
      <c r="GU139" s="40">
        <f t="shared" si="485"/>
        <v>0.66796875</v>
      </c>
      <c r="GV139" s="40">
        <f t="shared" si="485"/>
        <v>0.71484375</v>
      </c>
      <c r="GW139" s="40">
        <f t="shared" si="485"/>
        <v>0.734375</v>
      </c>
      <c r="GX139" s="40">
        <f t="shared" si="485"/>
        <v>0.6796875</v>
      </c>
      <c r="GY139" s="40">
        <f t="shared" si="485"/>
        <v>0.67578125</v>
      </c>
      <c r="GZ139" s="40">
        <f t="shared" si="485"/>
        <v>0.67578125</v>
      </c>
      <c r="HA139" s="40">
        <f t="shared" si="485"/>
        <v>0.671875</v>
      </c>
      <c r="HB139" s="40">
        <f t="shared" si="485"/>
        <v>0.67578125</v>
      </c>
      <c r="HC139" s="40">
        <f t="shared" ref="HC139:JN139" si="486">IFERROR(+HC25/$I$139,0)</f>
        <v>0.6796875</v>
      </c>
      <c r="HD139" s="40">
        <f t="shared" si="486"/>
        <v>0.6796875</v>
      </c>
      <c r="HE139" s="40">
        <f t="shared" si="486"/>
        <v>0.67578125</v>
      </c>
      <c r="HF139" s="40">
        <f t="shared" si="486"/>
        <v>0.66796875</v>
      </c>
      <c r="HG139" s="40">
        <f t="shared" si="486"/>
        <v>0.66796875</v>
      </c>
      <c r="HH139" s="40">
        <f t="shared" si="486"/>
        <v>0.63671875</v>
      </c>
      <c r="HI139" s="40">
        <f t="shared" si="486"/>
        <v>0.6796875</v>
      </c>
      <c r="HJ139" s="40">
        <f t="shared" si="486"/>
        <v>0.79296875</v>
      </c>
      <c r="HK139" s="40">
        <f t="shared" si="486"/>
        <v>0.79296875</v>
      </c>
      <c r="HL139" s="40">
        <f t="shared" si="486"/>
        <v>0.77734375</v>
      </c>
      <c r="HM139" s="40">
        <f t="shared" si="486"/>
        <v>0.7734375</v>
      </c>
      <c r="HN139" s="40">
        <f t="shared" si="486"/>
        <v>0.7734375</v>
      </c>
      <c r="HO139" s="40">
        <f t="shared" si="486"/>
        <v>0.7734375</v>
      </c>
      <c r="HP139" s="40">
        <f t="shared" si="486"/>
        <v>0.7734375</v>
      </c>
      <c r="HQ139" s="40">
        <f t="shared" si="486"/>
        <v>0.76171875</v>
      </c>
      <c r="HR139" s="40">
        <f t="shared" si="486"/>
        <v>0.75390625</v>
      </c>
      <c r="HS139" s="40">
        <f t="shared" si="486"/>
        <v>0.7578125</v>
      </c>
      <c r="HT139" s="40">
        <f t="shared" si="486"/>
        <v>0.7578125</v>
      </c>
      <c r="HU139" s="40">
        <f t="shared" si="486"/>
        <v>0.7578125</v>
      </c>
      <c r="HV139" s="40">
        <f t="shared" si="486"/>
        <v>0.75390625</v>
      </c>
      <c r="HW139" s="40">
        <f t="shared" si="486"/>
        <v>0.7109375</v>
      </c>
      <c r="HX139" s="40">
        <f t="shared" si="486"/>
        <v>0.8046875</v>
      </c>
      <c r="HY139" s="40">
        <f t="shared" si="486"/>
        <v>0.87890625</v>
      </c>
      <c r="HZ139" s="40">
        <f t="shared" si="486"/>
        <v>0.87890625</v>
      </c>
      <c r="IA139" s="40">
        <f t="shared" si="486"/>
        <v>0.87890625</v>
      </c>
      <c r="IB139" s="40">
        <f t="shared" si="486"/>
        <v>0.87890625</v>
      </c>
      <c r="IC139" s="40">
        <f t="shared" si="486"/>
        <v>0.90625</v>
      </c>
      <c r="ID139" s="40">
        <f t="shared" si="486"/>
        <v>0.921875</v>
      </c>
      <c r="IE139" s="40">
        <f t="shared" si="486"/>
        <v>0.91796875</v>
      </c>
      <c r="IF139" s="40">
        <f t="shared" si="486"/>
        <v>0.9375</v>
      </c>
      <c r="IG139" s="40">
        <f t="shared" si="486"/>
        <v>0.9375</v>
      </c>
      <c r="IH139" s="40">
        <f t="shared" si="486"/>
        <v>0.9375</v>
      </c>
      <c r="II139" s="40">
        <f t="shared" si="486"/>
        <v>0.9375</v>
      </c>
      <c r="IJ139" s="40">
        <f t="shared" si="486"/>
        <v>0.94140625</v>
      </c>
      <c r="IK139" s="40">
        <f t="shared" si="486"/>
        <v>0.9375</v>
      </c>
      <c r="IL139" s="40">
        <f t="shared" si="486"/>
        <v>0</v>
      </c>
      <c r="IM139" s="40">
        <f t="shared" si="486"/>
        <v>0</v>
      </c>
      <c r="IN139" s="40">
        <f t="shared" si="486"/>
        <v>0</v>
      </c>
      <c r="IO139" s="40">
        <f t="shared" si="486"/>
        <v>0</v>
      </c>
      <c r="IP139" s="40">
        <f t="shared" si="486"/>
        <v>0</v>
      </c>
      <c r="IQ139" s="40">
        <f t="shared" si="486"/>
        <v>0</v>
      </c>
      <c r="IR139" s="40">
        <f t="shared" si="486"/>
        <v>0</v>
      </c>
      <c r="IS139" s="40">
        <f t="shared" si="486"/>
        <v>0</v>
      </c>
      <c r="IT139" s="40">
        <f t="shared" si="486"/>
        <v>0</v>
      </c>
      <c r="IU139" s="40">
        <f t="shared" si="486"/>
        <v>0</v>
      </c>
      <c r="IV139" s="40">
        <f t="shared" si="486"/>
        <v>0</v>
      </c>
      <c r="IW139" s="40">
        <f t="shared" si="486"/>
        <v>0</v>
      </c>
      <c r="IX139" s="40">
        <f t="shared" si="486"/>
        <v>0</v>
      </c>
      <c r="IY139" s="40">
        <f t="shared" si="486"/>
        <v>0</v>
      </c>
      <c r="IZ139" s="40">
        <f t="shared" si="486"/>
        <v>0</v>
      </c>
      <c r="JA139" s="40">
        <f t="shared" si="486"/>
        <v>0</v>
      </c>
      <c r="JB139" s="40">
        <f t="shared" si="486"/>
        <v>0</v>
      </c>
      <c r="JC139" s="40">
        <f t="shared" si="486"/>
        <v>0</v>
      </c>
      <c r="JD139" s="40">
        <f t="shared" si="486"/>
        <v>0</v>
      </c>
      <c r="JE139" s="40">
        <f t="shared" si="486"/>
        <v>0</v>
      </c>
      <c r="JF139" s="40">
        <f t="shared" si="486"/>
        <v>0</v>
      </c>
      <c r="JG139" s="40">
        <f t="shared" si="486"/>
        <v>0</v>
      </c>
      <c r="JH139" s="40">
        <f t="shared" si="486"/>
        <v>0</v>
      </c>
      <c r="JI139" s="40">
        <f t="shared" si="486"/>
        <v>0</v>
      </c>
      <c r="JJ139" s="40">
        <f t="shared" si="486"/>
        <v>0</v>
      </c>
      <c r="JK139" s="40">
        <f t="shared" si="486"/>
        <v>0</v>
      </c>
      <c r="JL139" s="40">
        <f t="shared" si="486"/>
        <v>0</v>
      </c>
      <c r="JM139" s="40">
        <f t="shared" si="486"/>
        <v>0</v>
      </c>
      <c r="JN139" s="40">
        <f t="shared" si="486"/>
        <v>0</v>
      </c>
      <c r="JO139" s="40">
        <f t="shared" ref="JO139:LZ139" si="487">IFERROR(+JO25/$I$139,0)</f>
        <v>0</v>
      </c>
      <c r="JP139" s="40">
        <f t="shared" si="487"/>
        <v>0</v>
      </c>
      <c r="JQ139" s="40">
        <f t="shared" si="487"/>
        <v>0</v>
      </c>
      <c r="JR139" s="40">
        <f t="shared" si="487"/>
        <v>0</v>
      </c>
      <c r="JS139" s="40">
        <f t="shared" si="487"/>
        <v>0</v>
      </c>
      <c r="JT139" s="40">
        <f t="shared" si="487"/>
        <v>0</v>
      </c>
      <c r="JU139" s="40">
        <f t="shared" si="487"/>
        <v>0</v>
      </c>
      <c r="JV139" s="40">
        <f t="shared" si="487"/>
        <v>0</v>
      </c>
      <c r="JW139" s="40">
        <f t="shared" si="487"/>
        <v>0</v>
      </c>
      <c r="JX139" s="40">
        <f t="shared" si="487"/>
        <v>0</v>
      </c>
      <c r="JY139" s="40">
        <f t="shared" si="487"/>
        <v>0</v>
      </c>
      <c r="JZ139" s="40">
        <f t="shared" si="487"/>
        <v>0</v>
      </c>
      <c r="KA139" s="40">
        <f t="shared" si="487"/>
        <v>0</v>
      </c>
      <c r="KB139" s="40">
        <f t="shared" si="487"/>
        <v>0</v>
      </c>
      <c r="KC139" s="40">
        <f t="shared" si="487"/>
        <v>0</v>
      </c>
      <c r="KD139" s="40">
        <f t="shared" si="487"/>
        <v>0</v>
      </c>
      <c r="KE139" s="40">
        <f t="shared" si="487"/>
        <v>0</v>
      </c>
      <c r="KF139" s="40">
        <f t="shared" si="487"/>
        <v>0</v>
      </c>
      <c r="KG139" s="40">
        <f t="shared" si="487"/>
        <v>0</v>
      </c>
      <c r="KH139" s="40">
        <f t="shared" si="487"/>
        <v>0</v>
      </c>
      <c r="KI139" s="40">
        <f t="shared" si="487"/>
        <v>0</v>
      </c>
      <c r="KJ139" s="40">
        <f t="shared" si="487"/>
        <v>0</v>
      </c>
      <c r="KK139" s="40">
        <f t="shared" si="487"/>
        <v>0</v>
      </c>
      <c r="KL139" s="40">
        <f t="shared" si="487"/>
        <v>0</v>
      </c>
      <c r="KM139" s="40">
        <f t="shared" si="487"/>
        <v>0</v>
      </c>
      <c r="KN139" s="40">
        <f t="shared" si="487"/>
        <v>0</v>
      </c>
      <c r="KO139" s="40">
        <f t="shared" si="487"/>
        <v>0</v>
      </c>
      <c r="KP139" s="40">
        <f t="shared" si="487"/>
        <v>0</v>
      </c>
      <c r="KQ139" s="40">
        <f t="shared" si="487"/>
        <v>0</v>
      </c>
      <c r="KR139" s="40">
        <f t="shared" si="487"/>
        <v>0</v>
      </c>
      <c r="KS139" s="40">
        <f t="shared" si="487"/>
        <v>0</v>
      </c>
      <c r="KT139" s="40">
        <f t="shared" si="487"/>
        <v>0</v>
      </c>
      <c r="KU139" s="40">
        <f t="shared" si="487"/>
        <v>0</v>
      </c>
      <c r="KV139" s="40">
        <f t="shared" si="487"/>
        <v>0</v>
      </c>
      <c r="KW139" s="40">
        <f t="shared" si="487"/>
        <v>0</v>
      </c>
      <c r="KX139" s="40">
        <f t="shared" si="487"/>
        <v>0</v>
      </c>
      <c r="KY139" s="40">
        <f t="shared" si="487"/>
        <v>0</v>
      </c>
      <c r="KZ139" s="40">
        <f t="shared" si="487"/>
        <v>0</v>
      </c>
      <c r="LA139" s="40">
        <f t="shared" si="487"/>
        <v>0</v>
      </c>
      <c r="LB139" s="40">
        <f t="shared" si="487"/>
        <v>0</v>
      </c>
      <c r="LC139" s="40">
        <f t="shared" si="487"/>
        <v>0</v>
      </c>
      <c r="LD139" s="40">
        <f t="shared" si="487"/>
        <v>0</v>
      </c>
      <c r="LE139" s="40">
        <f t="shared" si="487"/>
        <v>0</v>
      </c>
      <c r="LF139" s="40">
        <f t="shared" si="487"/>
        <v>0</v>
      </c>
      <c r="LG139" s="40">
        <f t="shared" si="487"/>
        <v>0</v>
      </c>
      <c r="LH139" s="40">
        <f t="shared" si="487"/>
        <v>0</v>
      </c>
      <c r="LI139" s="40">
        <f t="shared" si="487"/>
        <v>0</v>
      </c>
      <c r="LJ139" s="40">
        <f t="shared" si="487"/>
        <v>0</v>
      </c>
      <c r="LK139" s="40">
        <f t="shared" si="487"/>
        <v>0</v>
      </c>
      <c r="LL139" s="40">
        <f t="shared" si="487"/>
        <v>0</v>
      </c>
      <c r="LM139" s="40">
        <f t="shared" si="487"/>
        <v>0</v>
      </c>
      <c r="LN139" s="40">
        <f t="shared" si="487"/>
        <v>0</v>
      </c>
      <c r="LO139" s="40">
        <f t="shared" si="487"/>
        <v>0</v>
      </c>
      <c r="LP139" s="40">
        <f t="shared" si="487"/>
        <v>0</v>
      </c>
      <c r="LQ139" s="40">
        <f t="shared" si="487"/>
        <v>0</v>
      </c>
      <c r="LR139" s="40">
        <f t="shared" si="487"/>
        <v>0</v>
      </c>
      <c r="LS139" s="40">
        <f t="shared" si="487"/>
        <v>0</v>
      </c>
      <c r="LT139" s="40">
        <f t="shared" si="487"/>
        <v>0</v>
      </c>
      <c r="LU139" s="40">
        <f t="shared" si="487"/>
        <v>0</v>
      </c>
      <c r="LV139" s="40">
        <f t="shared" si="487"/>
        <v>0</v>
      </c>
      <c r="LW139" s="40">
        <f t="shared" si="487"/>
        <v>0</v>
      </c>
      <c r="LX139" s="40">
        <f t="shared" si="487"/>
        <v>0</v>
      </c>
      <c r="LY139" s="40">
        <f t="shared" si="487"/>
        <v>0</v>
      </c>
      <c r="LZ139" s="40">
        <f t="shared" si="487"/>
        <v>0</v>
      </c>
      <c r="MA139" s="40">
        <f t="shared" ref="MA139:NT139" si="488">IFERROR(+MA25/$I$139,0)</f>
        <v>0</v>
      </c>
      <c r="MB139" s="40">
        <f t="shared" si="488"/>
        <v>0</v>
      </c>
      <c r="MC139" s="40">
        <f t="shared" si="488"/>
        <v>0</v>
      </c>
      <c r="MD139" s="40">
        <f t="shared" si="488"/>
        <v>0</v>
      </c>
      <c r="ME139" s="40">
        <f t="shared" si="488"/>
        <v>0</v>
      </c>
      <c r="MF139" s="40">
        <f t="shared" si="488"/>
        <v>0</v>
      </c>
      <c r="MG139" s="40">
        <f t="shared" si="488"/>
        <v>0</v>
      </c>
      <c r="MH139" s="40">
        <f t="shared" si="488"/>
        <v>0</v>
      </c>
      <c r="MI139" s="40">
        <f t="shared" si="488"/>
        <v>0</v>
      </c>
      <c r="MJ139" s="40">
        <f t="shared" si="488"/>
        <v>0</v>
      </c>
      <c r="MK139" s="40">
        <f t="shared" si="488"/>
        <v>0</v>
      </c>
      <c r="ML139" s="40">
        <f t="shared" si="488"/>
        <v>0</v>
      </c>
      <c r="MM139" s="40">
        <f t="shared" si="488"/>
        <v>0</v>
      </c>
      <c r="MN139" s="40">
        <f t="shared" si="488"/>
        <v>0</v>
      </c>
      <c r="MO139" s="40">
        <f t="shared" si="488"/>
        <v>0</v>
      </c>
      <c r="MP139" s="40">
        <f t="shared" si="488"/>
        <v>0</v>
      </c>
      <c r="MQ139" s="40">
        <f t="shared" si="488"/>
        <v>0</v>
      </c>
      <c r="MR139" s="40">
        <f t="shared" si="488"/>
        <v>0</v>
      </c>
      <c r="MS139" s="40">
        <f t="shared" si="488"/>
        <v>0</v>
      </c>
      <c r="MT139" s="40">
        <f t="shared" si="488"/>
        <v>0</v>
      </c>
      <c r="MU139" s="40">
        <f t="shared" si="488"/>
        <v>0</v>
      </c>
      <c r="MV139" s="40">
        <f t="shared" si="488"/>
        <v>0</v>
      </c>
      <c r="MW139" s="40">
        <f t="shared" si="488"/>
        <v>0</v>
      </c>
      <c r="MX139" s="40">
        <f t="shared" si="488"/>
        <v>0</v>
      </c>
      <c r="MY139" s="40">
        <f t="shared" si="488"/>
        <v>0</v>
      </c>
      <c r="MZ139" s="40">
        <f t="shared" si="488"/>
        <v>0</v>
      </c>
      <c r="NA139" s="40">
        <f t="shared" si="488"/>
        <v>0</v>
      </c>
      <c r="NB139" s="40">
        <f t="shared" si="488"/>
        <v>0</v>
      </c>
      <c r="NC139" s="40">
        <f t="shared" si="488"/>
        <v>0</v>
      </c>
      <c r="ND139" s="40">
        <f t="shared" si="488"/>
        <v>0</v>
      </c>
      <c r="NE139" s="40">
        <f t="shared" si="488"/>
        <v>0</v>
      </c>
      <c r="NF139" s="40">
        <f t="shared" si="488"/>
        <v>0</v>
      </c>
      <c r="NG139" s="40">
        <f t="shared" si="488"/>
        <v>0</v>
      </c>
      <c r="NH139" s="40">
        <f t="shared" si="488"/>
        <v>0</v>
      </c>
      <c r="NI139" s="40">
        <f t="shared" si="488"/>
        <v>0</v>
      </c>
      <c r="NJ139" s="40">
        <f t="shared" si="488"/>
        <v>0</v>
      </c>
      <c r="NK139" s="40">
        <f t="shared" si="488"/>
        <v>0</v>
      </c>
      <c r="NL139" s="40">
        <f t="shared" si="488"/>
        <v>0</v>
      </c>
      <c r="NM139" s="40">
        <f t="shared" si="488"/>
        <v>0</v>
      </c>
      <c r="NN139" s="40">
        <f t="shared" si="488"/>
        <v>0</v>
      </c>
      <c r="NO139" s="40">
        <f t="shared" si="488"/>
        <v>0</v>
      </c>
      <c r="NP139" s="40">
        <f t="shared" si="488"/>
        <v>0</v>
      </c>
      <c r="NQ139" s="40">
        <f t="shared" si="488"/>
        <v>0</v>
      </c>
      <c r="NR139" s="40">
        <f t="shared" si="488"/>
        <v>0</v>
      </c>
      <c r="NS139" s="40">
        <f t="shared" si="488"/>
        <v>0</v>
      </c>
      <c r="NT139" s="41">
        <f t="shared" si="488"/>
        <v>0</v>
      </c>
    </row>
    <row r="140" spans="1:384" x14ac:dyDescent="0.6">
      <c r="A140" s="141" t="s">
        <v>72</v>
      </c>
      <c r="B140" s="301"/>
      <c r="C140" s="322"/>
      <c r="D140" s="52" t="s">
        <v>17</v>
      </c>
      <c r="E140" s="47">
        <v>16</v>
      </c>
      <c r="F140" s="276"/>
      <c r="G140" s="47" t="s">
        <v>48</v>
      </c>
      <c r="H140" s="54">
        <v>666</v>
      </c>
      <c r="I140" s="6">
        <f t="shared" si="482"/>
        <v>406</v>
      </c>
      <c r="J140" s="12">
        <v>156</v>
      </c>
      <c r="K140" s="4">
        <v>156</v>
      </c>
      <c r="L140" s="4">
        <v>94</v>
      </c>
      <c r="M140" s="4">
        <v>0</v>
      </c>
      <c r="N140" s="4">
        <v>0</v>
      </c>
      <c r="O140" s="4">
        <v>0</v>
      </c>
      <c r="P140" s="33">
        <v>0</v>
      </c>
      <c r="Q140" s="34">
        <v>0</v>
      </c>
      <c r="R140" s="7"/>
      <c r="S140" s="39">
        <f t="shared" ref="S140:CD140" si="489">IFERROR(+S26/$I$140,0)</f>
        <v>0.66748768472906406</v>
      </c>
      <c r="T140" s="40">
        <f t="shared" si="489"/>
        <v>0.66748768472906406</v>
      </c>
      <c r="U140" s="40">
        <f t="shared" si="489"/>
        <v>0.66256157635467983</v>
      </c>
      <c r="V140" s="40">
        <f t="shared" si="489"/>
        <v>0.70935960591133007</v>
      </c>
      <c r="W140" s="40">
        <f t="shared" si="489"/>
        <v>0.71674876847290636</v>
      </c>
      <c r="X140" s="40">
        <f t="shared" si="489"/>
        <v>0.69704433497536944</v>
      </c>
      <c r="Y140" s="40">
        <f t="shared" si="489"/>
        <v>0.68719211822660098</v>
      </c>
      <c r="Z140" s="40">
        <f t="shared" si="489"/>
        <v>0.68719211822660098</v>
      </c>
      <c r="AA140" s="40">
        <f t="shared" si="489"/>
        <v>0.68965517241379315</v>
      </c>
      <c r="AB140" s="40">
        <f t="shared" si="489"/>
        <v>0.68965517241379315</v>
      </c>
      <c r="AC140" s="40">
        <f t="shared" si="489"/>
        <v>0.68965517241379315</v>
      </c>
      <c r="AD140" s="40">
        <f t="shared" si="489"/>
        <v>0.68719211822660098</v>
      </c>
      <c r="AE140" s="40">
        <f t="shared" si="489"/>
        <v>0.68719211822660098</v>
      </c>
      <c r="AF140" s="40">
        <f t="shared" si="489"/>
        <v>0.67980295566502458</v>
      </c>
      <c r="AG140" s="40">
        <f t="shared" si="489"/>
        <v>0.67980295566502458</v>
      </c>
      <c r="AH140" s="40">
        <f t="shared" si="489"/>
        <v>0.67241379310344829</v>
      </c>
      <c r="AI140" s="40">
        <f t="shared" si="489"/>
        <v>0.68472906403940892</v>
      </c>
      <c r="AJ140" s="40">
        <f t="shared" si="489"/>
        <v>0.6576354679802956</v>
      </c>
      <c r="AK140" s="40">
        <f t="shared" si="489"/>
        <v>0.65517241379310343</v>
      </c>
      <c r="AL140" s="40">
        <f t="shared" si="489"/>
        <v>0.63793103448275867</v>
      </c>
      <c r="AM140" s="40">
        <f t="shared" si="489"/>
        <v>0.61330049261083741</v>
      </c>
      <c r="AN140" s="40">
        <f t="shared" si="489"/>
        <v>0.61330049261083741</v>
      </c>
      <c r="AO140" s="40">
        <f t="shared" si="489"/>
        <v>0.6354679802955665</v>
      </c>
      <c r="AP140" s="40">
        <f t="shared" si="489"/>
        <v>0.6354679802955665</v>
      </c>
      <c r="AQ140" s="40">
        <f t="shared" si="489"/>
        <v>0.64778325123152714</v>
      </c>
      <c r="AR140" s="40">
        <f t="shared" si="489"/>
        <v>0.64778325123152714</v>
      </c>
      <c r="AS140" s="40">
        <f t="shared" si="489"/>
        <v>0.6354679802955665</v>
      </c>
      <c r="AT140" s="40">
        <f t="shared" si="489"/>
        <v>0.63300492610837433</v>
      </c>
      <c r="AU140" s="40">
        <f t="shared" si="489"/>
        <v>0.63300492610837433</v>
      </c>
      <c r="AV140" s="40">
        <f t="shared" si="489"/>
        <v>0.63300492610837433</v>
      </c>
      <c r="AW140" s="40">
        <f t="shared" si="489"/>
        <v>0.63054187192118227</v>
      </c>
      <c r="AX140" s="40">
        <f t="shared" si="489"/>
        <v>0.60837438423645318</v>
      </c>
      <c r="AY140" s="40">
        <f t="shared" si="489"/>
        <v>0.62561576354679804</v>
      </c>
      <c r="AZ140" s="40">
        <f t="shared" si="489"/>
        <v>0.60837438423645318</v>
      </c>
      <c r="BA140" s="40">
        <f t="shared" si="489"/>
        <v>0.60837438423645318</v>
      </c>
      <c r="BB140" s="40">
        <f t="shared" si="489"/>
        <v>0.60837438423645318</v>
      </c>
      <c r="BC140" s="40">
        <f t="shared" si="489"/>
        <v>0.60837438423645318</v>
      </c>
      <c r="BD140" s="40">
        <f t="shared" si="489"/>
        <v>0.61330049261083741</v>
      </c>
      <c r="BE140" s="40">
        <f t="shared" si="489"/>
        <v>0.70197044334975367</v>
      </c>
      <c r="BF140" s="40">
        <f t="shared" si="489"/>
        <v>0.70197044334975367</v>
      </c>
      <c r="BG140" s="40">
        <f t="shared" si="489"/>
        <v>0.68719211822660098</v>
      </c>
      <c r="BH140" s="40">
        <f t="shared" si="489"/>
        <v>0.68719211822660098</v>
      </c>
      <c r="BI140" s="40">
        <f t="shared" si="489"/>
        <v>0.68719211822660098</v>
      </c>
      <c r="BJ140" s="40">
        <f t="shared" si="489"/>
        <v>0.67980295566502458</v>
      </c>
      <c r="BK140" s="40">
        <f t="shared" si="489"/>
        <v>0.67733990147783252</v>
      </c>
      <c r="BL140" s="40">
        <f t="shared" si="489"/>
        <v>0.69950738916256161</v>
      </c>
      <c r="BM140" s="40">
        <f t="shared" si="489"/>
        <v>0.70443349753694584</v>
      </c>
      <c r="BN140" s="40">
        <f t="shared" si="489"/>
        <v>0.68965517241379315</v>
      </c>
      <c r="BO140" s="40">
        <f t="shared" si="489"/>
        <v>0.69458128078817738</v>
      </c>
      <c r="BP140" s="40">
        <f t="shared" si="489"/>
        <v>0.69458128078817738</v>
      </c>
      <c r="BQ140" s="40">
        <f t="shared" si="489"/>
        <v>0.69211822660098521</v>
      </c>
      <c r="BR140" s="40">
        <f t="shared" si="489"/>
        <v>0.7068965517241379</v>
      </c>
      <c r="BS140" s="40">
        <f t="shared" si="489"/>
        <v>0.72413793103448276</v>
      </c>
      <c r="BT140" s="40">
        <f t="shared" si="489"/>
        <v>0.7142857142857143</v>
      </c>
      <c r="BU140" s="40">
        <f t="shared" si="489"/>
        <v>0.71182266009852213</v>
      </c>
      <c r="BV140" s="40">
        <f t="shared" si="489"/>
        <v>0.7068965517241379</v>
      </c>
      <c r="BW140" s="40">
        <f t="shared" si="489"/>
        <v>0.7068965517241379</v>
      </c>
      <c r="BX140" s="40">
        <f t="shared" si="489"/>
        <v>0.70935960591133007</v>
      </c>
      <c r="BY140" s="40">
        <f t="shared" si="489"/>
        <v>0.7068965517241379</v>
      </c>
      <c r="BZ140" s="40">
        <f t="shared" si="489"/>
        <v>0.69704433497536944</v>
      </c>
      <c r="CA140" s="40">
        <f t="shared" si="489"/>
        <v>0.69458128078817738</v>
      </c>
      <c r="CB140" s="40">
        <f t="shared" si="489"/>
        <v>0.67733990147783252</v>
      </c>
      <c r="CC140" s="40">
        <f t="shared" si="489"/>
        <v>0.66502463054187189</v>
      </c>
      <c r="CD140" s="40">
        <f t="shared" si="489"/>
        <v>0.66502463054187189</v>
      </c>
      <c r="CE140" s="40">
        <f t="shared" ref="CE140:EP140" si="490">IFERROR(+CE26/$I$140,0)</f>
        <v>0.65270935960591137</v>
      </c>
      <c r="CF140" s="40">
        <f t="shared" si="490"/>
        <v>0.6428571428571429</v>
      </c>
      <c r="CG140" s="40">
        <f t="shared" si="490"/>
        <v>0.6354679802955665</v>
      </c>
      <c r="CH140" s="40">
        <f t="shared" si="490"/>
        <v>0.6280788177339901</v>
      </c>
      <c r="CI140" s="40">
        <f t="shared" si="490"/>
        <v>0.60837438423645318</v>
      </c>
      <c r="CJ140" s="40">
        <f t="shared" si="490"/>
        <v>0.59359605911330049</v>
      </c>
      <c r="CK140" s="40">
        <f t="shared" si="490"/>
        <v>0.59359605911330049</v>
      </c>
      <c r="CL140" s="40">
        <f t="shared" si="490"/>
        <v>0.61576354679802958</v>
      </c>
      <c r="CM140" s="40">
        <f t="shared" si="490"/>
        <v>0.61083743842364535</v>
      </c>
      <c r="CN140" s="40">
        <f t="shared" si="490"/>
        <v>0.59359605911330049</v>
      </c>
      <c r="CO140" s="40">
        <f t="shared" si="490"/>
        <v>0.58128078817733986</v>
      </c>
      <c r="CP140" s="40">
        <f t="shared" si="490"/>
        <v>0.56403940886699511</v>
      </c>
      <c r="CQ140" s="40">
        <f t="shared" si="490"/>
        <v>0.55418719211822665</v>
      </c>
      <c r="CR140" s="40">
        <f t="shared" si="490"/>
        <v>0.55418719211822665</v>
      </c>
      <c r="CS140" s="40">
        <f t="shared" si="490"/>
        <v>0.55418719211822665</v>
      </c>
      <c r="CT140" s="40">
        <f t="shared" si="490"/>
        <v>0.58128078817733986</v>
      </c>
      <c r="CU140" s="40">
        <f t="shared" si="490"/>
        <v>0.56403940886699511</v>
      </c>
      <c r="CV140" s="40">
        <f t="shared" si="490"/>
        <v>0.56896551724137934</v>
      </c>
      <c r="CW140" s="40">
        <f t="shared" si="490"/>
        <v>0.55418719211822665</v>
      </c>
      <c r="CX140" s="40">
        <f t="shared" si="490"/>
        <v>0.55418719211822665</v>
      </c>
      <c r="CY140" s="40">
        <f t="shared" si="490"/>
        <v>0.55418719211822665</v>
      </c>
      <c r="CZ140" s="40">
        <f t="shared" si="490"/>
        <v>0.5714285714285714</v>
      </c>
      <c r="DA140" s="40">
        <f t="shared" si="490"/>
        <v>0.57389162561576357</v>
      </c>
      <c r="DB140" s="40">
        <f t="shared" si="490"/>
        <v>0.55665024630541871</v>
      </c>
      <c r="DC140" s="40">
        <f t="shared" si="490"/>
        <v>0.55172413793103448</v>
      </c>
      <c r="DD140" s="40">
        <f t="shared" si="490"/>
        <v>0.53694581280788178</v>
      </c>
      <c r="DE140" s="40">
        <f t="shared" si="490"/>
        <v>0.53940886699507384</v>
      </c>
      <c r="DF140" s="40">
        <f t="shared" si="490"/>
        <v>0.53940886699507384</v>
      </c>
      <c r="DG140" s="40">
        <f t="shared" si="490"/>
        <v>0.54433497536945807</v>
      </c>
      <c r="DH140" s="40">
        <f t="shared" si="490"/>
        <v>0.55665024630541871</v>
      </c>
      <c r="DI140" s="40">
        <f t="shared" si="490"/>
        <v>0.55172413793103448</v>
      </c>
      <c r="DJ140" s="40">
        <f t="shared" si="490"/>
        <v>0.54926108374384242</v>
      </c>
      <c r="DK140" s="40">
        <f t="shared" si="490"/>
        <v>0.53448275862068961</v>
      </c>
      <c r="DL140" s="40">
        <f t="shared" si="490"/>
        <v>0.51724137931034486</v>
      </c>
      <c r="DM140" s="40">
        <f t="shared" si="490"/>
        <v>0.51724137931034486</v>
      </c>
      <c r="DN140" s="40">
        <f t="shared" si="490"/>
        <v>0.52463054187192115</v>
      </c>
      <c r="DO140" s="40">
        <f t="shared" si="490"/>
        <v>0.52955665024630538</v>
      </c>
      <c r="DP140" s="40">
        <f t="shared" si="490"/>
        <v>0.52216748768472909</v>
      </c>
      <c r="DQ140" s="40">
        <f t="shared" si="490"/>
        <v>0.52216748768472909</v>
      </c>
      <c r="DR140" s="40">
        <f t="shared" si="490"/>
        <v>0.51724137931034486</v>
      </c>
      <c r="DS140" s="40">
        <f t="shared" si="490"/>
        <v>0.49753694581280788</v>
      </c>
      <c r="DT140" s="40">
        <f t="shared" si="490"/>
        <v>0.49753694581280788</v>
      </c>
      <c r="DU140" s="40">
        <f t="shared" si="490"/>
        <v>0.52463054187192115</v>
      </c>
      <c r="DV140" s="40">
        <f t="shared" si="490"/>
        <v>0.51477832512315269</v>
      </c>
      <c r="DW140" s="40">
        <f t="shared" si="490"/>
        <v>0.50246305418719217</v>
      </c>
      <c r="DX140" s="40">
        <f t="shared" si="490"/>
        <v>0.58866995073891626</v>
      </c>
      <c r="DY140" s="40">
        <f t="shared" si="490"/>
        <v>0.57389162561576357</v>
      </c>
      <c r="DZ140" s="40">
        <f t="shared" si="490"/>
        <v>0.54187192118226601</v>
      </c>
      <c r="EA140" s="40">
        <f t="shared" si="490"/>
        <v>0.54187192118226601</v>
      </c>
      <c r="EB140" s="40">
        <f t="shared" si="490"/>
        <v>0.51477832512315269</v>
      </c>
      <c r="EC140" s="40">
        <f t="shared" si="490"/>
        <v>0.53201970443349755</v>
      </c>
      <c r="ED140" s="40">
        <f t="shared" si="490"/>
        <v>0.51970443349753692</v>
      </c>
      <c r="EE140" s="40">
        <f t="shared" si="490"/>
        <v>0.51970443349753692</v>
      </c>
      <c r="EF140" s="40">
        <f t="shared" si="490"/>
        <v>0.53940886699507384</v>
      </c>
      <c r="EG140" s="40">
        <f t="shared" si="490"/>
        <v>0.53448275862068961</v>
      </c>
      <c r="EH140" s="40">
        <f t="shared" si="490"/>
        <v>0.53448275862068961</v>
      </c>
      <c r="EI140" s="40">
        <f t="shared" si="490"/>
        <v>0.52709359605911332</v>
      </c>
      <c r="EJ140" s="40">
        <f t="shared" si="490"/>
        <v>0.52216748768472909</v>
      </c>
      <c r="EK140" s="40">
        <f t="shared" si="490"/>
        <v>0.51231527093596063</v>
      </c>
      <c r="EL140" s="40">
        <f t="shared" si="490"/>
        <v>0.49753694581280788</v>
      </c>
      <c r="EM140" s="40">
        <f t="shared" si="490"/>
        <v>0.51231527093596063</v>
      </c>
      <c r="EN140" s="40">
        <f t="shared" si="490"/>
        <v>0.50492610837438423</v>
      </c>
      <c r="EO140" s="40">
        <f t="shared" si="490"/>
        <v>0.50492610837438423</v>
      </c>
      <c r="EP140" s="40">
        <f t="shared" si="490"/>
        <v>0.49507389162561577</v>
      </c>
      <c r="EQ140" s="40">
        <f t="shared" ref="EQ140:HB140" si="491">IFERROR(+EQ26/$I$140,0)</f>
        <v>0.47290640394088668</v>
      </c>
      <c r="ER140" s="40">
        <f t="shared" si="491"/>
        <v>0.49753694581280788</v>
      </c>
      <c r="ES140" s="40">
        <f t="shared" si="491"/>
        <v>0.49507389162561577</v>
      </c>
      <c r="ET140" s="40">
        <f t="shared" si="491"/>
        <v>0.48768472906403942</v>
      </c>
      <c r="EU140" s="40">
        <f t="shared" si="491"/>
        <v>0.48029556650246308</v>
      </c>
      <c r="EV140" s="40">
        <f t="shared" si="491"/>
        <v>0.48029556650246308</v>
      </c>
      <c r="EW140" s="40">
        <f t="shared" si="491"/>
        <v>0.48029556650246308</v>
      </c>
      <c r="EX140" s="40">
        <f t="shared" si="491"/>
        <v>0.50985221674876846</v>
      </c>
      <c r="EY140" s="40">
        <f t="shared" si="491"/>
        <v>0.52709359605911332</v>
      </c>
      <c r="EZ140" s="40">
        <f t="shared" si="491"/>
        <v>0.54187192118226601</v>
      </c>
      <c r="FA140" s="40">
        <f t="shared" si="491"/>
        <v>0.54433497536945807</v>
      </c>
      <c r="FB140" s="40">
        <f t="shared" si="491"/>
        <v>0.53448275862068961</v>
      </c>
      <c r="FC140" s="40">
        <f t="shared" si="491"/>
        <v>0.53448275862068961</v>
      </c>
      <c r="FD140" s="40">
        <f t="shared" si="491"/>
        <v>0.52463054187192115</v>
      </c>
      <c r="FE140" s="40">
        <f t="shared" si="491"/>
        <v>0.52709359605911332</v>
      </c>
      <c r="FF140" s="40">
        <f t="shared" si="491"/>
        <v>0.50985221674876846</v>
      </c>
      <c r="FG140" s="40">
        <f t="shared" si="491"/>
        <v>0.62068965517241381</v>
      </c>
      <c r="FH140" s="40">
        <f t="shared" si="491"/>
        <v>0.61576354679802958</v>
      </c>
      <c r="FI140" s="40">
        <f t="shared" si="491"/>
        <v>0.59605911330049266</v>
      </c>
      <c r="FJ140" s="40">
        <f t="shared" si="491"/>
        <v>0.59605911330049266</v>
      </c>
      <c r="FK140" s="40">
        <f t="shared" si="491"/>
        <v>0.61083743842364535</v>
      </c>
      <c r="FL140" s="40">
        <f t="shared" si="491"/>
        <v>0.61083743842364535</v>
      </c>
      <c r="FM140" s="40">
        <f t="shared" si="491"/>
        <v>0.60591133004926112</v>
      </c>
      <c r="FN140" s="40">
        <f t="shared" si="491"/>
        <v>0.60344827586206895</v>
      </c>
      <c r="FO140" s="40">
        <f t="shared" si="491"/>
        <v>0.60098522167487689</v>
      </c>
      <c r="FP140" s="40">
        <f t="shared" si="491"/>
        <v>0.59852216748768472</v>
      </c>
      <c r="FQ140" s="40">
        <f t="shared" si="491"/>
        <v>0.59852216748768472</v>
      </c>
      <c r="FR140" s="40">
        <f t="shared" si="491"/>
        <v>0.61822660098522164</v>
      </c>
      <c r="FS140" s="40">
        <f t="shared" si="491"/>
        <v>0.58866995073891626</v>
      </c>
      <c r="FT140" s="40">
        <f t="shared" si="491"/>
        <v>0.5714285714285714</v>
      </c>
      <c r="FU140" s="40">
        <f t="shared" si="491"/>
        <v>0.5714285714285714</v>
      </c>
      <c r="FV140" s="40">
        <f t="shared" si="491"/>
        <v>0.59359605911330049</v>
      </c>
      <c r="FW140" s="40">
        <f t="shared" si="491"/>
        <v>0.59359605911330049</v>
      </c>
      <c r="FX140" s="40">
        <f t="shared" si="491"/>
        <v>0.59359605911330049</v>
      </c>
      <c r="FY140" s="40">
        <f t="shared" si="491"/>
        <v>0.61330049261083741</v>
      </c>
      <c r="FZ140" s="40">
        <f t="shared" si="491"/>
        <v>0.65024630541871919</v>
      </c>
      <c r="GA140" s="40">
        <f t="shared" si="491"/>
        <v>0.64532019704433496</v>
      </c>
      <c r="GB140" s="40">
        <f t="shared" si="491"/>
        <v>0.65024630541871919</v>
      </c>
      <c r="GC140" s="40">
        <f t="shared" si="491"/>
        <v>0.69211822660098521</v>
      </c>
      <c r="GD140" s="40">
        <f t="shared" si="491"/>
        <v>0.68226600985221675</v>
      </c>
      <c r="GE140" s="40">
        <f t="shared" si="491"/>
        <v>0.68226600985221675</v>
      </c>
      <c r="GF140" s="40">
        <f t="shared" si="491"/>
        <v>0.68719211822660098</v>
      </c>
      <c r="GG140" s="40">
        <f t="shared" si="491"/>
        <v>0.7068965517241379</v>
      </c>
      <c r="GH140" s="40">
        <f t="shared" si="491"/>
        <v>0.65024630541871919</v>
      </c>
      <c r="GI140" s="40">
        <f t="shared" si="491"/>
        <v>0.65024630541871919</v>
      </c>
      <c r="GJ140" s="40">
        <f t="shared" si="491"/>
        <v>0.64039408866995073</v>
      </c>
      <c r="GK140" s="40">
        <f t="shared" si="491"/>
        <v>0.6354679802955665</v>
      </c>
      <c r="GL140" s="40">
        <f t="shared" si="491"/>
        <v>0.6354679802955665</v>
      </c>
      <c r="GM140" s="40">
        <f t="shared" si="491"/>
        <v>0.60591133004926112</v>
      </c>
      <c r="GN140" s="40">
        <f t="shared" si="491"/>
        <v>0.61083743842364535</v>
      </c>
      <c r="GO140" s="40">
        <f t="shared" si="491"/>
        <v>0.61083743842364535</v>
      </c>
      <c r="GP140" s="40">
        <f t="shared" si="491"/>
        <v>0.61083743842364535</v>
      </c>
      <c r="GQ140" s="40">
        <f t="shared" si="491"/>
        <v>0.59113300492610843</v>
      </c>
      <c r="GR140" s="40">
        <f t="shared" si="491"/>
        <v>0.5788177339901478</v>
      </c>
      <c r="GS140" s="40">
        <f t="shared" si="491"/>
        <v>0.5788177339901478</v>
      </c>
      <c r="GT140" s="40">
        <f t="shared" si="491"/>
        <v>0.56896551724137934</v>
      </c>
      <c r="GU140" s="40">
        <f t="shared" si="491"/>
        <v>0.64532019704433496</v>
      </c>
      <c r="GV140" s="40">
        <f t="shared" si="491"/>
        <v>0.64778325123152714</v>
      </c>
      <c r="GW140" s="40">
        <f t="shared" si="491"/>
        <v>0.6354679802955665</v>
      </c>
      <c r="GX140" s="40">
        <f t="shared" si="491"/>
        <v>0.6280788177339901</v>
      </c>
      <c r="GY140" s="40">
        <f t="shared" si="491"/>
        <v>0.62315270935960587</v>
      </c>
      <c r="GZ140" s="40">
        <f t="shared" si="491"/>
        <v>0.62315270935960587</v>
      </c>
      <c r="HA140" s="40">
        <f t="shared" si="491"/>
        <v>0.61822660098522164</v>
      </c>
      <c r="HB140" s="40">
        <f t="shared" si="491"/>
        <v>0.61822660098522164</v>
      </c>
      <c r="HC140" s="40">
        <f t="shared" ref="HC140:JN140" si="492">IFERROR(+HC26/$I$140,0)</f>
        <v>0.61576354679802958</v>
      </c>
      <c r="HD140" s="40">
        <f t="shared" si="492"/>
        <v>0.6280788177339901</v>
      </c>
      <c r="HE140" s="40">
        <f t="shared" si="492"/>
        <v>0.61576354679802958</v>
      </c>
      <c r="HF140" s="40">
        <f t="shared" si="492"/>
        <v>0.61083743842364535</v>
      </c>
      <c r="HG140" s="40">
        <f t="shared" si="492"/>
        <v>0.61083743842364535</v>
      </c>
      <c r="HH140" s="40">
        <f t="shared" si="492"/>
        <v>0.63054187192118227</v>
      </c>
      <c r="HI140" s="40">
        <f t="shared" si="492"/>
        <v>0.63793103448275867</v>
      </c>
      <c r="HJ140" s="40">
        <f t="shared" si="492"/>
        <v>0.6354679802955665</v>
      </c>
      <c r="HK140" s="40">
        <f t="shared" si="492"/>
        <v>0.6354679802955665</v>
      </c>
      <c r="HL140" s="40">
        <f t="shared" si="492"/>
        <v>0.6280788177339901</v>
      </c>
      <c r="HM140" s="40">
        <f t="shared" si="492"/>
        <v>0.62561576354679804</v>
      </c>
      <c r="HN140" s="40">
        <f t="shared" si="492"/>
        <v>0.62561576354679804</v>
      </c>
      <c r="HO140" s="40">
        <f t="shared" si="492"/>
        <v>0.62561576354679804</v>
      </c>
      <c r="HP140" s="40">
        <f t="shared" si="492"/>
        <v>0.63300492610837433</v>
      </c>
      <c r="HQ140" s="40">
        <f t="shared" si="492"/>
        <v>0.86699507389162567</v>
      </c>
      <c r="HR140" s="40">
        <f t="shared" si="492"/>
        <v>0.88423645320197042</v>
      </c>
      <c r="HS140" s="40">
        <f t="shared" si="492"/>
        <v>0.89162561576354682</v>
      </c>
      <c r="HT140" s="40">
        <f t="shared" si="492"/>
        <v>0.88669950738916259</v>
      </c>
      <c r="HU140" s="40">
        <f t="shared" si="492"/>
        <v>0.88669950738916259</v>
      </c>
      <c r="HV140" s="40">
        <f t="shared" si="492"/>
        <v>0.88669950738916259</v>
      </c>
      <c r="HW140" s="40">
        <f t="shared" si="492"/>
        <v>0.89162561576354682</v>
      </c>
      <c r="HX140" s="40">
        <f t="shared" si="492"/>
        <v>0.89162561576354682</v>
      </c>
      <c r="HY140" s="40">
        <f t="shared" si="492"/>
        <v>0.89162561576354682</v>
      </c>
      <c r="HZ140" s="40">
        <f t="shared" si="492"/>
        <v>0.88916256157635465</v>
      </c>
      <c r="IA140" s="40">
        <f t="shared" si="492"/>
        <v>0.88916256157635465</v>
      </c>
      <c r="IB140" s="40">
        <f t="shared" si="492"/>
        <v>0.88916256157635465</v>
      </c>
      <c r="IC140" s="40">
        <f t="shared" si="492"/>
        <v>0.88916256157635465</v>
      </c>
      <c r="ID140" s="40">
        <f t="shared" si="492"/>
        <v>0.89655172413793105</v>
      </c>
      <c r="IE140" s="40">
        <f t="shared" si="492"/>
        <v>0.89162561576354682</v>
      </c>
      <c r="IF140" s="40">
        <f t="shared" si="492"/>
        <v>0.90886699507389157</v>
      </c>
      <c r="IG140" s="40">
        <f t="shared" si="492"/>
        <v>0.90394088669950734</v>
      </c>
      <c r="IH140" s="40">
        <f t="shared" si="492"/>
        <v>0.89655172413793105</v>
      </c>
      <c r="II140" s="40">
        <f t="shared" si="492"/>
        <v>0.89655172413793105</v>
      </c>
      <c r="IJ140" s="40">
        <f t="shared" si="492"/>
        <v>0.89901477832512311</v>
      </c>
      <c r="IK140" s="40">
        <f t="shared" si="492"/>
        <v>0.90394088669950734</v>
      </c>
      <c r="IL140" s="40">
        <f t="shared" si="492"/>
        <v>0</v>
      </c>
      <c r="IM140" s="40">
        <f t="shared" si="492"/>
        <v>0</v>
      </c>
      <c r="IN140" s="40">
        <f t="shared" si="492"/>
        <v>0</v>
      </c>
      <c r="IO140" s="40">
        <f t="shared" si="492"/>
        <v>0</v>
      </c>
      <c r="IP140" s="40">
        <f t="shared" si="492"/>
        <v>0</v>
      </c>
      <c r="IQ140" s="40">
        <f t="shared" si="492"/>
        <v>0</v>
      </c>
      <c r="IR140" s="40">
        <f t="shared" si="492"/>
        <v>0</v>
      </c>
      <c r="IS140" s="40">
        <f t="shared" si="492"/>
        <v>0</v>
      </c>
      <c r="IT140" s="40">
        <f t="shared" si="492"/>
        <v>0</v>
      </c>
      <c r="IU140" s="40">
        <f t="shared" si="492"/>
        <v>0</v>
      </c>
      <c r="IV140" s="40">
        <f t="shared" si="492"/>
        <v>0</v>
      </c>
      <c r="IW140" s="40">
        <f t="shared" si="492"/>
        <v>0</v>
      </c>
      <c r="IX140" s="40">
        <f t="shared" si="492"/>
        <v>0</v>
      </c>
      <c r="IY140" s="40">
        <f t="shared" si="492"/>
        <v>0</v>
      </c>
      <c r="IZ140" s="40">
        <f t="shared" si="492"/>
        <v>0</v>
      </c>
      <c r="JA140" s="40">
        <f t="shared" si="492"/>
        <v>0</v>
      </c>
      <c r="JB140" s="40">
        <f t="shared" si="492"/>
        <v>0</v>
      </c>
      <c r="JC140" s="40">
        <f t="shared" si="492"/>
        <v>0</v>
      </c>
      <c r="JD140" s="40">
        <f t="shared" si="492"/>
        <v>0</v>
      </c>
      <c r="JE140" s="40">
        <f t="shared" si="492"/>
        <v>0</v>
      </c>
      <c r="JF140" s="40">
        <f t="shared" si="492"/>
        <v>0</v>
      </c>
      <c r="JG140" s="40">
        <f t="shared" si="492"/>
        <v>0</v>
      </c>
      <c r="JH140" s="40">
        <f t="shared" si="492"/>
        <v>0</v>
      </c>
      <c r="JI140" s="40">
        <f t="shared" si="492"/>
        <v>0</v>
      </c>
      <c r="JJ140" s="40">
        <f t="shared" si="492"/>
        <v>0</v>
      </c>
      <c r="JK140" s="40">
        <f t="shared" si="492"/>
        <v>0</v>
      </c>
      <c r="JL140" s="40">
        <f t="shared" si="492"/>
        <v>0</v>
      </c>
      <c r="JM140" s="40">
        <f t="shared" si="492"/>
        <v>0</v>
      </c>
      <c r="JN140" s="40">
        <f t="shared" si="492"/>
        <v>0</v>
      </c>
      <c r="JO140" s="40">
        <f t="shared" ref="JO140:LZ140" si="493">IFERROR(+JO26/$I$140,0)</f>
        <v>0</v>
      </c>
      <c r="JP140" s="40">
        <f t="shared" si="493"/>
        <v>0</v>
      </c>
      <c r="JQ140" s="40">
        <f t="shared" si="493"/>
        <v>0</v>
      </c>
      <c r="JR140" s="40">
        <f t="shared" si="493"/>
        <v>0</v>
      </c>
      <c r="JS140" s="40">
        <f t="shared" si="493"/>
        <v>0</v>
      </c>
      <c r="JT140" s="40">
        <f t="shared" si="493"/>
        <v>0</v>
      </c>
      <c r="JU140" s="40">
        <f t="shared" si="493"/>
        <v>0</v>
      </c>
      <c r="JV140" s="40">
        <f t="shared" si="493"/>
        <v>0</v>
      </c>
      <c r="JW140" s="40">
        <f t="shared" si="493"/>
        <v>0</v>
      </c>
      <c r="JX140" s="40">
        <f t="shared" si="493"/>
        <v>0</v>
      </c>
      <c r="JY140" s="40">
        <f t="shared" si="493"/>
        <v>0</v>
      </c>
      <c r="JZ140" s="40">
        <f t="shared" si="493"/>
        <v>0</v>
      </c>
      <c r="KA140" s="40">
        <f t="shared" si="493"/>
        <v>0</v>
      </c>
      <c r="KB140" s="40">
        <f t="shared" si="493"/>
        <v>0</v>
      </c>
      <c r="KC140" s="40">
        <f t="shared" si="493"/>
        <v>0</v>
      </c>
      <c r="KD140" s="40">
        <f t="shared" si="493"/>
        <v>0</v>
      </c>
      <c r="KE140" s="40">
        <f t="shared" si="493"/>
        <v>0</v>
      </c>
      <c r="KF140" s="40">
        <f t="shared" si="493"/>
        <v>0</v>
      </c>
      <c r="KG140" s="40">
        <f t="shared" si="493"/>
        <v>0</v>
      </c>
      <c r="KH140" s="40">
        <f t="shared" si="493"/>
        <v>0</v>
      </c>
      <c r="KI140" s="40">
        <f t="shared" si="493"/>
        <v>0</v>
      </c>
      <c r="KJ140" s="40">
        <f t="shared" si="493"/>
        <v>0</v>
      </c>
      <c r="KK140" s="40">
        <f t="shared" si="493"/>
        <v>0</v>
      </c>
      <c r="KL140" s="40">
        <f t="shared" si="493"/>
        <v>0</v>
      </c>
      <c r="KM140" s="40">
        <f t="shared" si="493"/>
        <v>0</v>
      </c>
      <c r="KN140" s="40">
        <f t="shared" si="493"/>
        <v>0</v>
      </c>
      <c r="KO140" s="40">
        <f t="shared" si="493"/>
        <v>0</v>
      </c>
      <c r="KP140" s="40">
        <f t="shared" si="493"/>
        <v>0</v>
      </c>
      <c r="KQ140" s="40">
        <f t="shared" si="493"/>
        <v>0</v>
      </c>
      <c r="KR140" s="40">
        <f t="shared" si="493"/>
        <v>0</v>
      </c>
      <c r="KS140" s="40">
        <f t="shared" si="493"/>
        <v>0</v>
      </c>
      <c r="KT140" s="40">
        <f t="shared" si="493"/>
        <v>0</v>
      </c>
      <c r="KU140" s="40">
        <f t="shared" si="493"/>
        <v>0</v>
      </c>
      <c r="KV140" s="40">
        <f t="shared" si="493"/>
        <v>0</v>
      </c>
      <c r="KW140" s="40">
        <f t="shared" si="493"/>
        <v>0</v>
      </c>
      <c r="KX140" s="40">
        <f t="shared" si="493"/>
        <v>0</v>
      </c>
      <c r="KY140" s="40">
        <f t="shared" si="493"/>
        <v>0</v>
      </c>
      <c r="KZ140" s="40">
        <f t="shared" si="493"/>
        <v>0</v>
      </c>
      <c r="LA140" s="40">
        <f t="shared" si="493"/>
        <v>0</v>
      </c>
      <c r="LB140" s="40">
        <f t="shared" si="493"/>
        <v>0</v>
      </c>
      <c r="LC140" s="40">
        <f t="shared" si="493"/>
        <v>0</v>
      </c>
      <c r="LD140" s="40">
        <f t="shared" si="493"/>
        <v>0</v>
      </c>
      <c r="LE140" s="40">
        <f t="shared" si="493"/>
        <v>0</v>
      </c>
      <c r="LF140" s="40">
        <f t="shared" si="493"/>
        <v>0</v>
      </c>
      <c r="LG140" s="40">
        <f t="shared" si="493"/>
        <v>0</v>
      </c>
      <c r="LH140" s="40">
        <f t="shared" si="493"/>
        <v>0</v>
      </c>
      <c r="LI140" s="40">
        <f t="shared" si="493"/>
        <v>0</v>
      </c>
      <c r="LJ140" s="40">
        <f t="shared" si="493"/>
        <v>0</v>
      </c>
      <c r="LK140" s="40">
        <f t="shared" si="493"/>
        <v>0</v>
      </c>
      <c r="LL140" s="40">
        <f t="shared" si="493"/>
        <v>0</v>
      </c>
      <c r="LM140" s="40">
        <f t="shared" si="493"/>
        <v>0</v>
      </c>
      <c r="LN140" s="40">
        <f t="shared" si="493"/>
        <v>0</v>
      </c>
      <c r="LO140" s="40">
        <f t="shared" si="493"/>
        <v>0</v>
      </c>
      <c r="LP140" s="40">
        <f t="shared" si="493"/>
        <v>0</v>
      </c>
      <c r="LQ140" s="40">
        <f t="shared" si="493"/>
        <v>0</v>
      </c>
      <c r="LR140" s="40">
        <f t="shared" si="493"/>
        <v>0</v>
      </c>
      <c r="LS140" s="40">
        <f t="shared" si="493"/>
        <v>0</v>
      </c>
      <c r="LT140" s="40">
        <f t="shared" si="493"/>
        <v>0</v>
      </c>
      <c r="LU140" s="40">
        <f t="shared" si="493"/>
        <v>0</v>
      </c>
      <c r="LV140" s="40">
        <f t="shared" si="493"/>
        <v>0</v>
      </c>
      <c r="LW140" s="40">
        <f t="shared" si="493"/>
        <v>0</v>
      </c>
      <c r="LX140" s="40">
        <f t="shared" si="493"/>
        <v>0</v>
      </c>
      <c r="LY140" s="40">
        <f t="shared" si="493"/>
        <v>0</v>
      </c>
      <c r="LZ140" s="40">
        <f t="shared" si="493"/>
        <v>0</v>
      </c>
      <c r="MA140" s="40">
        <f t="shared" ref="MA140:NT140" si="494">IFERROR(+MA26/$I$140,0)</f>
        <v>0</v>
      </c>
      <c r="MB140" s="40">
        <f t="shared" si="494"/>
        <v>0</v>
      </c>
      <c r="MC140" s="40">
        <f t="shared" si="494"/>
        <v>0</v>
      </c>
      <c r="MD140" s="40">
        <f t="shared" si="494"/>
        <v>0</v>
      </c>
      <c r="ME140" s="40">
        <f t="shared" si="494"/>
        <v>0</v>
      </c>
      <c r="MF140" s="40">
        <f t="shared" si="494"/>
        <v>0</v>
      </c>
      <c r="MG140" s="40">
        <f t="shared" si="494"/>
        <v>0</v>
      </c>
      <c r="MH140" s="40">
        <f t="shared" si="494"/>
        <v>0</v>
      </c>
      <c r="MI140" s="40">
        <f t="shared" si="494"/>
        <v>0</v>
      </c>
      <c r="MJ140" s="40">
        <f t="shared" si="494"/>
        <v>0</v>
      </c>
      <c r="MK140" s="40">
        <f t="shared" si="494"/>
        <v>0</v>
      </c>
      <c r="ML140" s="40">
        <f t="shared" si="494"/>
        <v>0</v>
      </c>
      <c r="MM140" s="40">
        <f t="shared" si="494"/>
        <v>0</v>
      </c>
      <c r="MN140" s="40">
        <f t="shared" si="494"/>
        <v>0</v>
      </c>
      <c r="MO140" s="40">
        <f t="shared" si="494"/>
        <v>0</v>
      </c>
      <c r="MP140" s="40">
        <f t="shared" si="494"/>
        <v>0</v>
      </c>
      <c r="MQ140" s="40">
        <f t="shared" si="494"/>
        <v>0</v>
      </c>
      <c r="MR140" s="40">
        <f t="shared" si="494"/>
        <v>0</v>
      </c>
      <c r="MS140" s="40">
        <f t="shared" si="494"/>
        <v>0</v>
      </c>
      <c r="MT140" s="40">
        <f t="shared" si="494"/>
        <v>0</v>
      </c>
      <c r="MU140" s="40">
        <f t="shared" si="494"/>
        <v>0</v>
      </c>
      <c r="MV140" s="40">
        <f t="shared" si="494"/>
        <v>0</v>
      </c>
      <c r="MW140" s="40">
        <f t="shared" si="494"/>
        <v>0</v>
      </c>
      <c r="MX140" s="40">
        <f t="shared" si="494"/>
        <v>0</v>
      </c>
      <c r="MY140" s="40">
        <f t="shared" si="494"/>
        <v>0</v>
      </c>
      <c r="MZ140" s="40">
        <f t="shared" si="494"/>
        <v>0</v>
      </c>
      <c r="NA140" s="40">
        <f t="shared" si="494"/>
        <v>0</v>
      </c>
      <c r="NB140" s="40">
        <f t="shared" si="494"/>
        <v>0</v>
      </c>
      <c r="NC140" s="40">
        <f t="shared" si="494"/>
        <v>0</v>
      </c>
      <c r="ND140" s="40">
        <f t="shared" si="494"/>
        <v>0</v>
      </c>
      <c r="NE140" s="40">
        <f t="shared" si="494"/>
        <v>0</v>
      </c>
      <c r="NF140" s="40">
        <f t="shared" si="494"/>
        <v>0</v>
      </c>
      <c r="NG140" s="40">
        <f t="shared" si="494"/>
        <v>0</v>
      </c>
      <c r="NH140" s="40">
        <f t="shared" si="494"/>
        <v>0</v>
      </c>
      <c r="NI140" s="40">
        <f t="shared" si="494"/>
        <v>0</v>
      </c>
      <c r="NJ140" s="40">
        <f t="shared" si="494"/>
        <v>0</v>
      </c>
      <c r="NK140" s="40">
        <f t="shared" si="494"/>
        <v>0</v>
      </c>
      <c r="NL140" s="40">
        <f t="shared" si="494"/>
        <v>0</v>
      </c>
      <c r="NM140" s="40">
        <f t="shared" si="494"/>
        <v>0</v>
      </c>
      <c r="NN140" s="40">
        <f t="shared" si="494"/>
        <v>0</v>
      </c>
      <c r="NO140" s="40">
        <f t="shared" si="494"/>
        <v>0</v>
      </c>
      <c r="NP140" s="40">
        <f t="shared" si="494"/>
        <v>0</v>
      </c>
      <c r="NQ140" s="40">
        <f t="shared" si="494"/>
        <v>0</v>
      </c>
      <c r="NR140" s="40">
        <f t="shared" si="494"/>
        <v>0</v>
      </c>
      <c r="NS140" s="40">
        <f t="shared" si="494"/>
        <v>0</v>
      </c>
      <c r="NT140" s="41">
        <f t="shared" si="494"/>
        <v>0</v>
      </c>
    </row>
    <row r="141" spans="1:384" x14ac:dyDescent="0.6">
      <c r="A141" s="141" t="s">
        <v>72</v>
      </c>
      <c r="B141" s="301"/>
      <c r="C141" s="322"/>
      <c r="D141" s="300" t="s">
        <v>18</v>
      </c>
      <c r="E141" s="47">
        <v>12</v>
      </c>
      <c r="F141" s="276"/>
      <c r="G141" s="47" t="s">
        <v>50</v>
      </c>
      <c r="H141" s="54">
        <v>666</v>
      </c>
      <c r="I141" s="6">
        <f t="shared" si="482"/>
        <v>346</v>
      </c>
      <c r="J141" s="12">
        <v>121</v>
      </c>
      <c r="K141" s="4">
        <v>121</v>
      </c>
      <c r="L141" s="4">
        <v>17</v>
      </c>
      <c r="M141" s="4">
        <v>27</v>
      </c>
      <c r="N141" s="4">
        <v>60</v>
      </c>
      <c r="O141" s="4">
        <v>0</v>
      </c>
      <c r="P141" s="33">
        <v>0</v>
      </c>
      <c r="Q141" s="34">
        <v>0</v>
      </c>
      <c r="R141" s="7"/>
      <c r="S141" s="39">
        <f t="shared" ref="S141:CD141" si="495">IFERROR(+S27/$I$141,0)</f>
        <v>0.63872832369942201</v>
      </c>
      <c r="T141" s="40">
        <f t="shared" si="495"/>
        <v>0.63872832369942201</v>
      </c>
      <c r="U141" s="40">
        <f t="shared" si="495"/>
        <v>0.69364161849710981</v>
      </c>
      <c r="V141" s="40">
        <f t="shared" si="495"/>
        <v>0.69942196531791911</v>
      </c>
      <c r="W141" s="40">
        <f t="shared" si="495"/>
        <v>0.69364161849710981</v>
      </c>
      <c r="X141" s="40">
        <f t="shared" si="495"/>
        <v>0.68208092485549132</v>
      </c>
      <c r="Y141" s="40">
        <f t="shared" si="495"/>
        <v>0.68208092485549132</v>
      </c>
      <c r="Z141" s="40">
        <f t="shared" si="495"/>
        <v>0.68208092485549132</v>
      </c>
      <c r="AA141" s="40">
        <f t="shared" si="495"/>
        <v>0.63583815028901736</v>
      </c>
      <c r="AB141" s="40">
        <f t="shared" si="495"/>
        <v>0.7225433526011561</v>
      </c>
      <c r="AC141" s="40">
        <f t="shared" si="495"/>
        <v>0.71098265895953761</v>
      </c>
      <c r="AD141" s="40">
        <f t="shared" si="495"/>
        <v>0.71387283236994215</v>
      </c>
      <c r="AE141" s="40">
        <f t="shared" si="495"/>
        <v>0.78612716763005785</v>
      </c>
      <c r="AF141" s="40">
        <f t="shared" si="495"/>
        <v>0.78612716763005785</v>
      </c>
      <c r="AG141" s="40">
        <f t="shared" si="495"/>
        <v>0.78612716763005785</v>
      </c>
      <c r="AH141" s="40">
        <f t="shared" si="495"/>
        <v>0.80057803468208089</v>
      </c>
      <c r="AI141" s="40">
        <f t="shared" si="495"/>
        <v>0.80057803468208089</v>
      </c>
      <c r="AJ141" s="40">
        <f t="shared" si="495"/>
        <v>0.81502890173410403</v>
      </c>
      <c r="AK141" s="40">
        <f t="shared" si="495"/>
        <v>0.82658959537572252</v>
      </c>
      <c r="AL141" s="40">
        <f t="shared" si="495"/>
        <v>0.81791907514450868</v>
      </c>
      <c r="AM141" s="40">
        <f t="shared" si="495"/>
        <v>0.81791907514450868</v>
      </c>
      <c r="AN141" s="40">
        <f t="shared" si="495"/>
        <v>0.81791907514450868</v>
      </c>
      <c r="AO141" s="40">
        <f t="shared" si="495"/>
        <v>0.84682080924855496</v>
      </c>
      <c r="AP141" s="40">
        <f t="shared" si="495"/>
        <v>0.84682080924855496</v>
      </c>
      <c r="AQ141" s="40">
        <f t="shared" si="495"/>
        <v>0.92485549132947975</v>
      </c>
      <c r="AR141" s="40">
        <f t="shared" si="495"/>
        <v>0.92485549132947975</v>
      </c>
      <c r="AS141" s="40">
        <f t="shared" si="495"/>
        <v>0.9219653179190751</v>
      </c>
      <c r="AT141" s="40">
        <f t="shared" si="495"/>
        <v>0.90173410404624277</v>
      </c>
      <c r="AU141" s="40">
        <f t="shared" si="495"/>
        <v>0.90173410404624277</v>
      </c>
      <c r="AV141" s="40">
        <f t="shared" si="495"/>
        <v>0.89017341040462428</v>
      </c>
      <c r="AW141" s="40">
        <f t="shared" si="495"/>
        <v>0.88728323699421963</v>
      </c>
      <c r="AX141" s="40">
        <f t="shared" si="495"/>
        <v>0.89017341040462428</v>
      </c>
      <c r="AY141" s="40">
        <f t="shared" si="495"/>
        <v>0.89017341040462428</v>
      </c>
      <c r="AZ141" s="40">
        <f t="shared" si="495"/>
        <v>0.89884393063583812</v>
      </c>
      <c r="BA141" s="40">
        <f t="shared" si="495"/>
        <v>0.90173410404624277</v>
      </c>
      <c r="BB141" s="40">
        <f t="shared" si="495"/>
        <v>0.90173410404624277</v>
      </c>
      <c r="BC141" s="40">
        <f t="shared" si="495"/>
        <v>0.90173410404624277</v>
      </c>
      <c r="BD141" s="40">
        <f t="shared" si="495"/>
        <v>0.90173410404624277</v>
      </c>
      <c r="BE141" s="40">
        <f t="shared" si="495"/>
        <v>0.90173410404624277</v>
      </c>
      <c r="BF141" s="40">
        <f t="shared" si="495"/>
        <v>0.90173410404624277</v>
      </c>
      <c r="BG141" s="40">
        <f t="shared" si="495"/>
        <v>0.89884393063583812</v>
      </c>
      <c r="BH141" s="40">
        <f t="shared" si="495"/>
        <v>0.89884393063583812</v>
      </c>
      <c r="BI141" s="40">
        <f t="shared" si="495"/>
        <v>0.89884393063583812</v>
      </c>
      <c r="BJ141" s="40">
        <f t="shared" si="495"/>
        <v>0.89884393063583812</v>
      </c>
      <c r="BK141" s="40">
        <f t="shared" si="495"/>
        <v>0.89595375722543358</v>
      </c>
      <c r="BL141" s="40">
        <f t="shared" si="495"/>
        <v>0.89884393063583812</v>
      </c>
      <c r="BM141" s="40">
        <f t="shared" si="495"/>
        <v>0.89595375722543358</v>
      </c>
      <c r="BN141" s="40">
        <f t="shared" si="495"/>
        <v>0.88150289017341044</v>
      </c>
      <c r="BO141" s="40">
        <f t="shared" si="495"/>
        <v>0.88150289017341044</v>
      </c>
      <c r="BP141" s="40">
        <f t="shared" si="495"/>
        <v>0.88150289017341044</v>
      </c>
      <c r="BQ141" s="40">
        <f t="shared" si="495"/>
        <v>0.8554913294797688</v>
      </c>
      <c r="BR141" s="40">
        <f t="shared" si="495"/>
        <v>0.88439306358381498</v>
      </c>
      <c r="BS141" s="40">
        <f t="shared" si="495"/>
        <v>0.92485549132947975</v>
      </c>
      <c r="BT141" s="40">
        <f t="shared" si="495"/>
        <v>0.91040462427745661</v>
      </c>
      <c r="BU141" s="40">
        <f t="shared" si="495"/>
        <v>0.90751445086705207</v>
      </c>
      <c r="BV141" s="40">
        <f t="shared" si="495"/>
        <v>0.90751445086705207</v>
      </c>
      <c r="BW141" s="40">
        <f t="shared" si="495"/>
        <v>0.90751445086705207</v>
      </c>
      <c r="BX141" s="40">
        <f t="shared" si="495"/>
        <v>0.91329479768786126</v>
      </c>
      <c r="BY141" s="40">
        <f t="shared" si="495"/>
        <v>0.91329479768786126</v>
      </c>
      <c r="BZ141" s="40">
        <f t="shared" si="495"/>
        <v>0.90462427745664742</v>
      </c>
      <c r="CA141" s="40">
        <f t="shared" si="495"/>
        <v>0.90462427745664742</v>
      </c>
      <c r="CB141" s="40">
        <f t="shared" si="495"/>
        <v>0.89884393063583812</v>
      </c>
      <c r="CC141" s="40">
        <f t="shared" si="495"/>
        <v>0.89306358381502893</v>
      </c>
      <c r="CD141" s="40">
        <f t="shared" si="495"/>
        <v>0.89306358381502893</v>
      </c>
      <c r="CE141" s="40">
        <f t="shared" ref="CE141:EP141" si="496">IFERROR(+CE27/$I$141,0)</f>
        <v>0.86994219653179194</v>
      </c>
      <c r="CF141" s="40">
        <f t="shared" si="496"/>
        <v>0.91329479768786126</v>
      </c>
      <c r="CG141" s="40">
        <f t="shared" si="496"/>
        <v>0.91329479768786126</v>
      </c>
      <c r="CH141" s="40">
        <f t="shared" si="496"/>
        <v>0.89017341040462428</v>
      </c>
      <c r="CI141" s="40">
        <f t="shared" si="496"/>
        <v>0.88439306358381498</v>
      </c>
      <c r="CJ141" s="40">
        <f t="shared" si="496"/>
        <v>0.88728323699421963</v>
      </c>
      <c r="CK141" s="40">
        <f t="shared" si="496"/>
        <v>0.88728323699421963</v>
      </c>
      <c r="CL141" s="40">
        <f t="shared" si="496"/>
        <v>0.87572254335260113</v>
      </c>
      <c r="CM141" s="40">
        <f t="shared" si="496"/>
        <v>0.88728323699421963</v>
      </c>
      <c r="CN141" s="40">
        <f t="shared" si="496"/>
        <v>0.88728323699421963</v>
      </c>
      <c r="CO141" s="40">
        <f t="shared" si="496"/>
        <v>0.88728323699421963</v>
      </c>
      <c r="CP141" s="40">
        <f t="shared" si="496"/>
        <v>0.88728323699421963</v>
      </c>
      <c r="CQ141" s="40">
        <f t="shared" si="496"/>
        <v>0.87861271676300579</v>
      </c>
      <c r="CR141" s="40">
        <f t="shared" si="496"/>
        <v>0.87861271676300579</v>
      </c>
      <c r="CS141" s="40">
        <f t="shared" si="496"/>
        <v>0.88150289017341044</v>
      </c>
      <c r="CT141" s="40">
        <f t="shared" si="496"/>
        <v>0.87861271676300579</v>
      </c>
      <c r="CU141" s="40">
        <f t="shared" si="496"/>
        <v>0.89884393063583812</v>
      </c>
      <c r="CV141" s="40">
        <f t="shared" si="496"/>
        <v>0.91040462427745661</v>
      </c>
      <c r="CW141" s="40">
        <f t="shared" si="496"/>
        <v>0.89017341040462428</v>
      </c>
      <c r="CX141" s="40">
        <f t="shared" si="496"/>
        <v>0.88728323699421963</v>
      </c>
      <c r="CY141" s="40">
        <f t="shared" si="496"/>
        <v>0.88728323699421963</v>
      </c>
      <c r="CZ141" s="40">
        <f t="shared" si="496"/>
        <v>0.88439306358381498</v>
      </c>
      <c r="DA141" s="40">
        <f t="shared" si="496"/>
        <v>0.89884393063583812</v>
      </c>
      <c r="DB141" s="40">
        <f t="shared" si="496"/>
        <v>0.89595375722543358</v>
      </c>
      <c r="DC141" s="40">
        <f t="shared" si="496"/>
        <v>0.88150289017341044</v>
      </c>
      <c r="DD141" s="40">
        <f t="shared" si="496"/>
        <v>0.87861271676300579</v>
      </c>
      <c r="DE141" s="40">
        <f t="shared" si="496"/>
        <v>0.86705202312138729</v>
      </c>
      <c r="DF141" s="40">
        <f t="shared" si="496"/>
        <v>0.86705202312138729</v>
      </c>
      <c r="DG141" s="40">
        <f t="shared" si="496"/>
        <v>0.86127167630057799</v>
      </c>
      <c r="DH141" s="40">
        <f t="shared" si="496"/>
        <v>0.86127167630057799</v>
      </c>
      <c r="DI141" s="40">
        <f t="shared" si="496"/>
        <v>0.85260115606936415</v>
      </c>
      <c r="DJ141" s="40">
        <f t="shared" si="496"/>
        <v>0.86705202312138729</v>
      </c>
      <c r="DK141" s="40">
        <f t="shared" si="496"/>
        <v>0.84393063583815031</v>
      </c>
      <c r="DL141" s="40">
        <f t="shared" si="496"/>
        <v>0.81213872832369938</v>
      </c>
      <c r="DM141" s="40">
        <f t="shared" si="496"/>
        <v>0.81213872832369938</v>
      </c>
      <c r="DN141" s="40">
        <f t="shared" si="496"/>
        <v>0.81791907514450868</v>
      </c>
      <c r="DO141" s="40">
        <f t="shared" si="496"/>
        <v>0.82369942196531787</v>
      </c>
      <c r="DP141" s="40">
        <f t="shared" si="496"/>
        <v>0.78901734104046239</v>
      </c>
      <c r="DQ141" s="40">
        <f t="shared" si="496"/>
        <v>0.86127167630057799</v>
      </c>
      <c r="DR141" s="40">
        <f t="shared" si="496"/>
        <v>0.8554913294797688</v>
      </c>
      <c r="DS141" s="40">
        <f t="shared" si="496"/>
        <v>0.84393063583815031</v>
      </c>
      <c r="DT141" s="40">
        <f t="shared" si="496"/>
        <v>0.84393063583815031</v>
      </c>
      <c r="DU141" s="40">
        <f t="shared" si="496"/>
        <v>0.83526011560693647</v>
      </c>
      <c r="DV141" s="40">
        <f t="shared" si="496"/>
        <v>0.83815028901734101</v>
      </c>
      <c r="DW141" s="40">
        <f t="shared" si="496"/>
        <v>0.83526011560693647</v>
      </c>
      <c r="DX141" s="40">
        <f t="shared" si="496"/>
        <v>0.83526011560693647</v>
      </c>
      <c r="DY141" s="40">
        <f t="shared" si="496"/>
        <v>0.7947976878612717</v>
      </c>
      <c r="DZ141" s="40">
        <f t="shared" si="496"/>
        <v>0.75433526011560692</v>
      </c>
      <c r="EA141" s="40">
        <f t="shared" si="496"/>
        <v>0.75433526011560692</v>
      </c>
      <c r="EB141" s="40">
        <f t="shared" si="496"/>
        <v>0.7225433526011561</v>
      </c>
      <c r="EC141" s="40">
        <f t="shared" si="496"/>
        <v>0.82947976878612717</v>
      </c>
      <c r="ED141" s="40">
        <f t="shared" si="496"/>
        <v>0.82658959537572252</v>
      </c>
      <c r="EE141" s="40">
        <f t="shared" si="496"/>
        <v>0.83815028901734101</v>
      </c>
      <c r="EF141" s="40">
        <f t="shared" si="496"/>
        <v>0.84682080924855496</v>
      </c>
      <c r="EG141" s="40">
        <f t="shared" si="496"/>
        <v>0.7774566473988439</v>
      </c>
      <c r="EH141" s="40">
        <f t="shared" si="496"/>
        <v>0.7774566473988439</v>
      </c>
      <c r="EI141" s="40">
        <f t="shared" si="496"/>
        <v>0.71965317919075145</v>
      </c>
      <c r="EJ141" s="40">
        <f t="shared" si="496"/>
        <v>0.79190751445086704</v>
      </c>
      <c r="EK141" s="40">
        <f t="shared" si="496"/>
        <v>0.7832369942196532</v>
      </c>
      <c r="EL141" s="40">
        <f t="shared" si="496"/>
        <v>0.7774566473988439</v>
      </c>
      <c r="EM141" s="40">
        <f t="shared" si="496"/>
        <v>0.7167630057803468</v>
      </c>
      <c r="EN141" s="40">
        <f t="shared" si="496"/>
        <v>0.7167630057803468</v>
      </c>
      <c r="EO141" s="40">
        <f t="shared" si="496"/>
        <v>0.7167630057803468</v>
      </c>
      <c r="EP141" s="40">
        <f t="shared" si="496"/>
        <v>0.67052023121387283</v>
      </c>
      <c r="EQ141" s="40">
        <f t="shared" ref="EQ141:HB141" si="497">IFERROR(+EQ27/$I$141,0)</f>
        <v>0.69364161849710981</v>
      </c>
      <c r="ER141" s="40">
        <f t="shared" si="497"/>
        <v>0.72543352601156075</v>
      </c>
      <c r="ES141" s="40">
        <f t="shared" si="497"/>
        <v>0.7774566473988439</v>
      </c>
      <c r="ET141" s="40">
        <f t="shared" si="497"/>
        <v>0.7832369942196532</v>
      </c>
      <c r="EU141" s="40">
        <f t="shared" si="497"/>
        <v>0.76589595375722541</v>
      </c>
      <c r="EV141" s="40">
        <f t="shared" si="497"/>
        <v>0.76589595375722541</v>
      </c>
      <c r="EW141" s="40">
        <f t="shared" si="497"/>
        <v>0.76300578034682076</v>
      </c>
      <c r="EX141" s="40">
        <f t="shared" si="497"/>
        <v>0.79190751445086704</v>
      </c>
      <c r="EY141" s="40">
        <f t="shared" si="497"/>
        <v>0.7832369942196532</v>
      </c>
      <c r="EZ141" s="40">
        <f t="shared" si="497"/>
        <v>0.76589595375722541</v>
      </c>
      <c r="FA141" s="40">
        <f t="shared" si="497"/>
        <v>0.74855491329479773</v>
      </c>
      <c r="FB141" s="40">
        <f t="shared" si="497"/>
        <v>0.73410404624277459</v>
      </c>
      <c r="FC141" s="40">
        <f t="shared" si="497"/>
        <v>0.73410404624277459</v>
      </c>
      <c r="FD141" s="40">
        <f t="shared" si="497"/>
        <v>0.70809248554913296</v>
      </c>
      <c r="FE141" s="40">
        <f t="shared" si="497"/>
        <v>0.74277456647398843</v>
      </c>
      <c r="FF141" s="40">
        <f t="shared" si="497"/>
        <v>0.72832369942196529</v>
      </c>
      <c r="FG141" s="40">
        <f t="shared" si="497"/>
        <v>0.74277456647398843</v>
      </c>
      <c r="FH141" s="40">
        <f t="shared" si="497"/>
        <v>0.72832369942196529</v>
      </c>
      <c r="FI141" s="40">
        <f t="shared" si="497"/>
        <v>0.7167630057803468</v>
      </c>
      <c r="FJ141" s="40">
        <f t="shared" si="497"/>
        <v>0.7167630057803468</v>
      </c>
      <c r="FK141" s="40">
        <f t="shared" si="497"/>
        <v>0.67919075144508667</v>
      </c>
      <c r="FL141" s="40">
        <f t="shared" si="497"/>
        <v>0.72543352601156075</v>
      </c>
      <c r="FM141" s="40">
        <f t="shared" si="497"/>
        <v>0.73699421965317924</v>
      </c>
      <c r="FN141" s="40">
        <f t="shared" si="497"/>
        <v>0.72543352601156075</v>
      </c>
      <c r="FO141" s="40">
        <f t="shared" si="497"/>
        <v>0.75722543352601157</v>
      </c>
      <c r="FP141" s="40">
        <f t="shared" si="497"/>
        <v>0.43930635838150289</v>
      </c>
      <c r="FQ141" s="40">
        <f t="shared" si="497"/>
        <v>0.43930635838150289</v>
      </c>
      <c r="FR141" s="40">
        <f t="shared" si="497"/>
        <v>0.44508670520231214</v>
      </c>
      <c r="FS141" s="40">
        <f t="shared" si="497"/>
        <v>0.43641618497109824</v>
      </c>
      <c r="FT141" s="40">
        <f t="shared" si="497"/>
        <v>0.45375722543352603</v>
      </c>
      <c r="FU141" s="40">
        <f t="shared" si="497"/>
        <v>0.45664739884393063</v>
      </c>
      <c r="FV141" s="40">
        <f t="shared" si="497"/>
        <v>0.43352601156069365</v>
      </c>
      <c r="FW141" s="40">
        <f t="shared" si="497"/>
        <v>0.42196531791907516</v>
      </c>
      <c r="FX141" s="40">
        <f t="shared" si="497"/>
        <v>0.42196531791907516</v>
      </c>
      <c r="FY141" s="40">
        <f t="shared" si="497"/>
        <v>0.40462427745664742</v>
      </c>
      <c r="FZ141" s="40">
        <f t="shared" si="497"/>
        <v>0.40462427745664742</v>
      </c>
      <c r="GA141" s="40">
        <f t="shared" si="497"/>
        <v>0.38728323699421963</v>
      </c>
      <c r="GB141" s="40">
        <f t="shared" si="497"/>
        <v>0.42196531791907516</v>
      </c>
      <c r="GC141" s="40">
        <f t="shared" si="497"/>
        <v>0.4277456647398844</v>
      </c>
      <c r="GD141" s="40">
        <f t="shared" si="497"/>
        <v>0.4277456647398844</v>
      </c>
      <c r="GE141" s="40">
        <f t="shared" si="497"/>
        <v>0.4277456647398844</v>
      </c>
      <c r="GF141" s="40">
        <f t="shared" si="497"/>
        <v>0.46820809248554912</v>
      </c>
      <c r="GG141" s="40">
        <f t="shared" si="497"/>
        <v>0.47109826589595377</v>
      </c>
      <c r="GH141" s="40">
        <f t="shared" si="497"/>
        <v>0.47109826589595377</v>
      </c>
      <c r="GI141" s="40">
        <f t="shared" si="497"/>
        <v>0.47109826589595377</v>
      </c>
      <c r="GJ141" s="40">
        <f t="shared" si="497"/>
        <v>0.46820809248554912</v>
      </c>
      <c r="GK141" s="40">
        <f t="shared" si="497"/>
        <v>0.45953757225433528</v>
      </c>
      <c r="GL141" s="40">
        <f t="shared" si="497"/>
        <v>0.45953757225433528</v>
      </c>
      <c r="GM141" s="40">
        <f t="shared" si="497"/>
        <v>0.44219653179190749</v>
      </c>
      <c r="GN141" s="40">
        <f t="shared" si="497"/>
        <v>0.47687861271676302</v>
      </c>
      <c r="GO141" s="40">
        <f t="shared" si="497"/>
        <v>0.4913294797687861</v>
      </c>
      <c r="GP141" s="40">
        <f t="shared" si="497"/>
        <v>0.4913294797687861</v>
      </c>
      <c r="GQ141" s="40">
        <f t="shared" si="497"/>
        <v>0.47687861271676302</v>
      </c>
      <c r="GR141" s="40">
        <f t="shared" si="497"/>
        <v>0.47398843930635837</v>
      </c>
      <c r="GS141" s="40">
        <f t="shared" si="497"/>
        <v>0.47398843930635837</v>
      </c>
      <c r="GT141" s="40">
        <f t="shared" si="497"/>
        <v>0.45375722543352603</v>
      </c>
      <c r="GU141" s="40">
        <f t="shared" si="497"/>
        <v>0.50289017341040465</v>
      </c>
      <c r="GV141" s="40">
        <f t="shared" si="497"/>
        <v>0.52890173410404628</v>
      </c>
      <c r="GW141" s="40">
        <f t="shared" si="497"/>
        <v>0.69942196531791911</v>
      </c>
      <c r="GX141" s="40">
        <f t="shared" si="497"/>
        <v>0.65606936416184969</v>
      </c>
      <c r="GY141" s="40">
        <f t="shared" si="497"/>
        <v>0.65606936416184969</v>
      </c>
      <c r="GZ141" s="40">
        <f t="shared" si="497"/>
        <v>0.65606936416184969</v>
      </c>
      <c r="HA141" s="40">
        <f t="shared" si="497"/>
        <v>0.6502890173410405</v>
      </c>
      <c r="HB141" s="40">
        <f t="shared" si="497"/>
        <v>0.6502890173410405</v>
      </c>
      <c r="HC141" s="40">
        <f t="shared" ref="HC141:JN141" si="498">IFERROR(+HC27/$I$141,0)</f>
        <v>0.6445086705202312</v>
      </c>
      <c r="HD141" s="40">
        <f t="shared" si="498"/>
        <v>0.64161849710982655</v>
      </c>
      <c r="HE141" s="40">
        <f t="shared" si="498"/>
        <v>0.62138728323699421</v>
      </c>
      <c r="HF141" s="40">
        <f t="shared" si="498"/>
        <v>0.60693641618497107</v>
      </c>
      <c r="HG141" s="40">
        <f t="shared" si="498"/>
        <v>0.60693641618497107</v>
      </c>
      <c r="HH141" s="40">
        <f t="shared" si="498"/>
        <v>0.60404624277456642</v>
      </c>
      <c r="HI141" s="40">
        <f t="shared" si="498"/>
        <v>0.60404624277456642</v>
      </c>
      <c r="HJ141" s="40">
        <f t="shared" si="498"/>
        <v>0.60115606936416188</v>
      </c>
      <c r="HK141" s="40">
        <f t="shared" si="498"/>
        <v>0.59248554913294793</v>
      </c>
      <c r="HL141" s="40">
        <f t="shared" si="498"/>
        <v>0.58381502890173409</v>
      </c>
      <c r="HM141" s="40">
        <f t="shared" si="498"/>
        <v>0.58670520231213874</v>
      </c>
      <c r="HN141" s="40">
        <f t="shared" si="498"/>
        <v>0.58670520231213874</v>
      </c>
      <c r="HO141" s="40">
        <f t="shared" si="498"/>
        <v>0.59248554913294793</v>
      </c>
      <c r="HP141" s="40">
        <f t="shared" si="498"/>
        <v>0.58959537572254339</v>
      </c>
      <c r="HQ141" s="40">
        <f t="shared" si="498"/>
        <v>0.61560693641618502</v>
      </c>
      <c r="HR141" s="40">
        <f t="shared" si="498"/>
        <v>0.61560693641618502</v>
      </c>
      <c r="HS141" s="40">
        <f t="shared" si="498"/>
        <v>0.62138728323699421</v>
      </c>
      <c r="HT141" s="40">
        <f t="shared" si="498"/>
        <v>0.61560693641618502</v>
      </c>
      <c r="HU141" s="40">
        <f t="shared" si="498"/>
        <v>0.61560693641618502</v>
      </c>
      <c r="HV141" s="40">
        <f t="shared" si="498"/>
        <v>0.61560693641618502</v>
      </c>
      <c r="HW141" s="40">
        <f t="shared" si="498"/>
        <v>0.61560693641618502</v>
      </c>
      <c r="HX141" s="40">
        <f t="shared" si="498"/>
        <v>0.60982658959537572</v>
      </c>
      <c r="HY141" s="40">
        <f t="shared" si="498"/>
        <v>0.60982658959537572</v>
      </c>
      <c r="HZ141" s="40">
        <f t="shared" si="498"/>
        <v>0.60115606936416188</v>
      </c>
      <c r="IA141" s="40">
        <f t="shared" si="498"/>
        <v>0.61271676300578037</v>
      </c>
      <c r="IB141" s="40">
        <f t="shared" si="498"/>
        <v>0.61271676300578037</v>
      </c>
      <c r="IC141" s="40">
        <f t="shared" si="498"/>
        <v>0.61560693641618502</v>
      </c>
      <c r="ID141" s="40">
        <f t="shared" si="498"/>
        <v>0.63872832369942201</v>
      </c>
      <c r="IE141" s="40">
        <f t="shared" si="498"/>
        <v>0.69653179190751446</v>
      </c>
      <c r="IF141" s="40">
        <f t="shared" si="498"/>
        <v>0.69653179190751446</v>
      </c>
      <c r="IG141" s="40">
        <f t="shared" si="498"/>
        <v>0.68786127167630062</v>
      </c>
      <c r="IH141" s="40">
        <f t="shared" si="498"/>
        <v>0.68497109826589597</v>
      </c>
      <c r="II141" s="40">
        <f t="shared" si="498"/>
        <v>0.68497109826589597</v>
      </c>
      <c r="IJ141" s="40">
        <f t="shared" si="498"/>
        <v>0.70809248554913296</v>
      </c>
      <c r="IK141" s="40">
        <f t="shared" si="498"/>
        <v>0.71965317919075145</v>
      </c>
      <c r="IL141" s="40">
        <f t="shared" si="498"/>
        <v>0</v>
      </c>
      <c r="IM141" s="40">
        <f t="shared" si="498"/>
        <v>0</v>
      </c>
      <c r="IN141" s="40">
        <f t="shared" si="498"/>
        <v>0</v>
      </c>
      <c r="IO141" s="40">
        <f t="shared" si="498"/>
        <v>0</v>
      </c>
      <c r="IP141" s="40">
        <f t="shared" si="498"/>
        <v>0</v>
      </c>
      <c r="IQ141" s="40">
        <f t="shared" si="498"/>
        <v>0</v>
      </c>
      <c r="IR141" s="40">
        <f t="shared" si="498"/>
        <v>0</v>
      </c>
      <c r="IS141" s="40">
        <f t="shared" si="498"/>
        <v>0</v>
      </c>
      <c r="IT141" s="40">
        <f t="shared" si="498"/>
        <v>0</v>
      </c>
      <c r="IU141" s="40">
        <f t="shared" si="498"/>
        <v>0</v>
      </c>
      <c r="IV141" s="40">
        <f t="shared" si="498"/>
        <v>0</v>
      </c>
      <c r="IW141" s="40">
        <f t="shared" si="498"/>
        <v>0</v>
      </c>
      <c r="IX141" s="40">
        <f t="shared" si="498"/>
        <v>0</v>
      </c>
      <c r="IY141" s="40">
        <f t="shared" si="498"/>
        <v>0</v>
      </c>
      <c r="IZ141" s="40">
        <f t="shared" si="498"/>
        <v>0</v>
      </c>
      <c r="JA141" s="40">
        <f t="shared" si="498"/>
        <v>0</v>
      </c>
      <c r="JB141" s="40">
        <f t="shared" si="498"/>
        <v>0</v>
      </c>
      <c r="JC141" s="40">
        <f t="shared" si="498"/>
        <v>0</v>
      </c>
      <c r="JD141" s="40">
        <f t="shared" si="498"/>
        <v>0</v>
      </c>
      <c r="JE141" s="40">
        <f t="shared" si="498"/>
        <v>0</v>
      </c>
      <c r="JF141" s="40">
        <f t="shared" si="498"/>
        <v>0</v>
      </c>
      <c r="JG141" s="40">
        <f t="shared" si="498"/>
        <v>0</v>
      </c>
      <c r="JH141" s="40">
        <f t="shared" si="498"/>
        <v>0</v>
      </c>
      <c r="JI141" s="40">
        <f t="shared" si="498"/>
        <v>0</v>
      </c>
      <c r="JJ141" s="40">
        <f t="shared" si="498"/>
        <v>0</v>
      </c>
      <c r="JK141" s="40">
        <f t="shared" si="498"/>
        <v>0</v>
      </c>
      <c r="JL141" s="40">
        <f t="shared" si="498"/>
        <v>0</v>
      </c>
      <c r="JM141" s="40">
        <f t="shared" si="498"/>
        <v>0</v>
      </c>
      <c r="JN141" s="40">
        <f t="shared" si="498"/>
        <v>0</v>
      </c>
      <c r="JO141" s="40">
        <f t="shared" ref="JO141:LZ141" si="499">IFERROR(+JO27/$I$141,0)</f>
        <v>0</v>
      </c>
      <c r="JP141" s="40">
        <f t="shared" si="499"/>
        <v>0</v>
      </c>
      <c r="JQ141" s="40">
        <f t="shared" si="499"/>
        <v>0</v>
      </c>
      <c r="JR141" s="40">
        <f t="shared" si="499"/>
        <v>0</v>
      </c>
      <c r="JS141" s="40">
        <f t="shared" si="499"/>
        <v>0</v>
      </c>
      <c r="JT141" s="40">
        <f t="shared" si="499"/>
        <v>0</v>
      </c>
      <c r="JU141" s="40">
        <f t="shared" si="499"/>
        <v>0</v>
      </c>
      <c r="JV141" s="40">
        <f t="shared" si="499"/>
        <v>0</v>
      </c>
      <c r="JW141" s="40">
        <f t="shared" si="499"/>
        <v>0</v>
      </c>
      <c r="JX141" s="40">
        <f t="shared" si="499"/>
        <v>0</v>
      </c>
      <c r="JY141" s="40">
        <f t="shared" si="499"/>
        <v>0</v>
      </c>
      <c r="JZ141" s="40">
        <f t="shared" si="499"/>
        <v>0</v>
      </c>
      <c r="KA141" s="40">
        <f t="shared" si="499"/>
        <v>0</v>
      </c>
      <c r="KB141" s="40">
        <f t="shared" si="499"/>
        <v>0</v>
      </c>
      <c r="KC141" s="40">
        <f t="shared" si="499"/>
        <v>0</v>
      </c>
      <c r="KD141" s="40">
        <f t="shared" si="499"/>
        <v>0</v>
      </c>
      <c r="KE141" s="40">
        <f t="shared" si="499"/>
        <v>0</v>
      </c>
      <c r="KF141" s="40">
        <f t="shared" si="499"/>
        <v>0</v>
      </c>
      <c r="KG141" s="40">
        <f t="shared" si="499"/>
        <v>0</v>
      </c>
      <c r="KH141" s="40">
        <f t="shared" si="499"/>
        <v>0</v>
      </c>
      <c r="KI141" s="40">
        <f t="shared" si="499"/>
        <v>0</v>
      </c>
      <c r="KJ141" s="40">
        <f t="shared" si="499"/>
        <v>0</v>
      </c>
      <c r="KK141" s="40">
        <f t="shared" si="499"/>
        <v>0</v>
      </c>
      <c r="KL141" s="40">
        <f t="shared" si="499"/>
        <v>0</v>
      </c>
      <c r="KM141" s="40">
        <f t="shared" si="499"/>
        <v>0</v>
      </c>
      <c r="KN141" s="40">
        <f t="shared" si="499"/>
        <v>0</v>
      </c>
      <c r="KO141" s="40">
        <f t="shared" si="499"/>
        <v>0</v>
      </c>
      <c r="KP141" s="40">
        <f t="shared" si="499"/>
        <v>0</v>
      </c>
      <c r="KQ141" s="40">
        <f t="shared" si="499"/>
        <v>0</v>
      </c>
      <c r="KR141" s="40">
        <f t="shared" si="499"/>
        <v>0</v>
      </c>
      <c r="KS141" s="40">
        <f t="shared" si="499"/>
        <v>0</v>
      </c>
      <c r="KT141" s="40">
        <f t="shared" si="499"/>
        <v>0</v>
      </c>
      <c r="KU141" s="40">
        <f t="shared" si="499"/>
        <v>0</v>
      </c>
      <c r="KV141" s="40">
        <f t="shared" si="499"/>
        <v>0</v>
      </c>
      <c r="KW141" s="40">
        <f t="shared" si="499"/>
        <v>0</v>
      </c>
      <c r="KX141" s="40">
        <f t="shared" si="499"/>
        <v>0</v>
      </c>
      <c r="KY141" s="40">
        <f t="shared" si="499"/>
        <v>0</v>
      </c>
      <c r="KZ141" s="40">
        <f t="shared" si="499"/>
        <v>0</v>
      </c>
      <c r="LA141" s="40">
        <f t="shared" si="499"/>
        <v>0</v>
      </c>
      <c r="LB141" s="40">
        <f t="shared" si="499"/>
        <v>0</v>
      </c>
      <c r="LC141" s="40">
        <f t="shared" si="499"/>
        <v>0</v>
      </c>
      <c r="LD141" s="40">
        <f t="shared" si="499"/>
        <v>0</v>
      </c>
      <c r="LE141" s="40">
        <f t="shared" si="499"/>
        <v>0</v>
      </c>
      <c r="LF141" s="40">
        <f t="shared" si="499"/>
        <v>0</v>
      </c>
      <c r="LG141" s="40">
        <f t="shared" si="499"/>
        <v>0</v>
      </c>
      <c r="LH141" s="40">
        <f t="shared" si="499"/>
        <v>0</v>
      </c>
      <c r="LI141" s="40">
        <f t="shared" si="499"/>
        <v>0</v>
      </c>
      <c r="LJ141" s="40">
        <f t="shared" si="499"/>
        <v>0</v>
      </c>
      <c r="LK141" s="40">
        <f t="shared" si="499"/>
        <v>0</v>
      </c>
      <c r="LL141" s="40">
        <f t="shared" si="499"/>
        <v>0</v>
      </c>
      <c r="LM141" s="40">
        <f t="shared" si="499"/>
        <v>0</v>
      </c>
      <c r="LN141" s="40">
        <f t="shared" si="499"/>
        <v>0</v>
      </c>
      <c r="LO141" s="40">
        <f t="shared" si="499"/>
        <v>0</v>
      </c>
      <c r="LP141" s="40">
        <f t="shared" si="499"/>
        <v>0</v>
      </c>
      <c r="LQ141" s="40">
        <f t="shared" si="499"/>
        <v>0</v>
      </c>
      <c r="LR141" s="40">
        <f t="shared" si="499"/>
        <v>0</v>
      </c>
      <c r="LS141" s="40">
        <f t="shared" si="499"/>
        <v>0</v>
      </c>
      <c r="LT141" s="40">
        <f t="shared" si="499"/>
        <v>0</v>
      </c>
      <c r="LU141" s="40">
        <f t="shared" si="499"/>
        <v>0</v>
      </c>
      <c r="LV141" s="40">
        <f t="shared" si="499"/>
        <v>0</v>
      </c>
      <c r="LW141" s="40">
        <f t="shared" si="499"/>
        <v>0</v>
      </c>
      <c r="LX141" s="40">
        <f t="shared" si="499"/>
        <v>0</v>
      </c>
      <c r="LY141" s="40">
        <f t="shared" si="499"/>
        <v>0</v>
      </c>
      <c r="LZ141" s="40">
        <f t="shared" si="499"/>
        <v>0</v>
      </c>
      <c r="MA141" s="40">
        <f t="shared" ref="MA141:NT141" si="500">IFERROR(+MA27/$I$141,0)</f>
        <v>0</v>
      </c>
      <c r="MB141" s="40">
        <f t="shared" si="500"/>
        <v>0</v>
      </c>
      <c r="MC141" s="40">
        <f t="shared" si="500"/>
        <v>0</v>
      </c>
      <c r="MD141" s="40">
        <f t="shared" si="500"/>
        <v>0</v>
      </c>
      <c r="ME141" s="40">
        <f t="shared" si="500"/>
        <v>0</v>
      </c>
      <c r="MF141" s="40">
        <f t="shared" si="500"/>
        <v>0</v>
      </c>
      <c r="MG141" s="40">
        <f t="shared" si="500"/>
        <v>0</v>
      </c>
      <c r="MH141" s="40">
        <f t="shared" si="500"/>
        <v>0</v>
      </c>
      <c r="MI141" s="40">
        <f t="shared" si="500"/>
        <v>0</v>
      </c>
      <c r="MJ141" s="40">
        <f t="shared" si="500"/>
        <v>0</v>
      </c>
      <c r="MK141" s="40">
        <f t="shared" si="500"/>
        <v>0</v>
      </c>
      <c r="ML141" s="40">
        <f t="shared" si="500"/>
        <v>0</v>
      </c>
      <c r="MM141" s="40">
        <f t="shared" si="500"/>
        <v>0</v>
      </c>
      <c r="MN141" s="40">
        <f t="shared" si="500"/>
        <v>0</v>
      </c>
      <c r="MO141" s="40">
        <f t="shared" si="500"/>
        <v>0</v>
      </c>
      <c r="MP141" s="40">
        <f t="shared" si="500"/>
        <v>0</v>
      </c>
      <c r="MQ141" s="40">
        <f t="shared" si="500"/>
        <v>0</v>
      </c>
      <c r="MR141" s="40">
        <f t="shared" si="500"/>
        <v>0</v>
      </c>
      <c r="MS141" s="40">
        <f t="shared" si="500"/>
        <v>0</v>
      </c>
      <c r="MT141" s="40">
        <f t="shared" si="500"/>
        <v>0</v>
      </c>
      <c r="MU141" s="40">
        <f t="shared" si="500"/>
        <v>0</v>
      </c>
      <c r="MV141" s="40">
        <f t="shared" si="500"/>
        <v>0</v>
      </c>
      <c r="MW141" s="40">
        <f t="shared" si="500"/>
        <v>0</v>
      </c>
      <c r="MX141" s="40">
        <f t="shared" si="500"/>
        <v>0</v>
      </c>
      <c r="MY141" s="40">
        <f t="shared" si="500"/>
        <v>0</v>
      </c>
      <c r="MZ141" s="40">
        <f t="shared" si="500"/>
        <v>0</v>
      </c>
      <c r="NA141" s="40">
        <f t="shared" si="500"/>
        <v>0</v>
      </c>
      <c r="NB141" s="40">
        <f t="shared" si="500"/>
        <v>0</v>
      </c>
      <c r="NC141" s="40">
        <f t="shared" si="500"/>
        <v>0</v>
      </c>
      <c r="ND141" s="40">
        <f t="shared" si="500"/>
        <v>0</v>
      </c>
      <c r="NE141" s="40">
        <f t="shared" si="500"/>
        <v>0</v>
      </c>
      <c r="NF141" s="40">
        <f t="shared" si="500"/>
        <v>0</v>
      </c>
      <c r="NG141" s="40">
        <f t="shared" si="500"/>
        <v>0</v>
      </c>
      <c r="NH141" s="40">
        <f t="shared" si="500"/>
        <v>0</v>
      </c>
      <c r="NI141" s="40">
        <f t="shared" si="500"/>
        <v>0</v>
      </c>
      <c r="NJ141" s="40">
        <f t="shared" si="500"/>
        <v>0</v>
      </c>
      <c r="NK141" s="40">
        <f t="shared" si="500"/>
        <v>0</v>
      </c>
      <c r="NL141" s="40">
        <f t="shared" si="500"/>
        <v>0</v>
      </c>
      <c r="NM141" s="40">
        <f t="shared" si="500"/>
        <v>0</v>
      </c>
      <c r="NN141" s="40">
        <f t="shared" si="500"/>
        <v>0</v>
      </c>
      <c r="NO141" s="40">
        <f t="shared" si="500"/>
        <v>0</v>
      </c>
      <c r="NP141" s="40">
        <f t="shared" si="500"/>
        <v>0</v>
      </c>
      <c r="NQ141" s="40">
        <f t="shared" si="500"/>
        <v>0</v>
      </c>
      <c r="NR141" s="40">
        <f t="shared" si="500"/>
        <v>0</v>
      </c>
      <c r="NS141" s="40">
        <f t="shared" si="500"/>
        <v>0</v>
      </c>
      <c r="NT141" s="41">
        <f t="shared" si="500"/>
        <v>0</v>
      </c>
    </row>
    <row r="142" spans="1:384" x14ac:dyDescent="0.6">
      <c r="A142" s="141" t="s">
        <v>72</v>
      </c>
      <c r="B142" s="301"/>
      <c r="C142" s="322"/>
      <c r="D142" s="299"/>
      <c r="E142" s="47">
        <v>15</v>
      </c>
      <c r="F142" s="276"/>
      <c r="G142" s="47">
        <v>32</v>
      </c>
      <c r="H142" s="54">
        <v>666</v>
      </c>
      <c r="I142" s="6">
        <f t="shared" si="482"/>
        <v>343</v>
      </c>
      <c r="J142" s="12">
        <v>99</v>
      </c>
      <c r="K142" s="4">
        <v>99</v>
      </c>
      <c r="L142" s="4">
        <v>145</v>
      </c>
      <c r="M142" s="4">
        <v>0</v>
      </c>
      <c r="N142" s="4">
        <v>0</v>
      </c>
      <c r="O142" s="4">
        <v>0</v>
      </c>
      <c r="P142" s="33">
        <v>0</v>
      </c>
      <c r="Q142" s="34">
        <v>0</v>
      </c>
      <c r="R142" s="7"/>
      <c r="S142" s="39">
        <f t="shared" ref="S142:CD142" si="501">IFERROR(+S28/$I$142,0)</f>
        <v>0.72594752186588918</v>
      </c>
      <c r="T142" s="40">
        <f t="shared" si="501"/>
        <v>0.72594752186588918</v>
      </c>
      <c r="U142" s="40">
        <f t="shared" si="501"/>
        <v>0.72011661807580174</v>
      </c>
      <c r="V142" s="40">
        <f t="shared" si="501"/>
        <v>0.73760932944606417</v>
      </c>
      <c r="W142" s="40">
        <f t="shared" si="501"/>
        <v>0.9008746355685131</v>
      </c>
      <c r="X142" s="40">
        <f t="shared" si="501"/>
        <v>0.90379008746355682</v>
      </c>
      <c r="Y142" s="40">
        <f t="shared" si="501"/>
        <v>0.88629737609329451</v>
      </c>
      <c r="Z142" s="40">
        <f t="shared" si="501"/>
        <v>0.88629737609329451</v>
      </c>
      <c r="AA142" s="40">
        <f t="shared" si="501"/>
        <v>0.83090379008746351</v>
      </c>
      <c r="AB142" s="40">
        <f t="shared" si="501"/>
        <v>0.86005830903790093</v>
      </c>
      <c r="AC142" s="40">
        <f t="shared" si="501"/>
        <v>0.86005830903790093</v>
      </c>
      <c r="AD142" s="40">
        <f t="shared" si="501"/>
        <v>0.87755102040816324</v>
      </c>
      <c r="AE142" s="40">
        <f t="shared" si="501"/>
        <v>0.89212827988338195</v>
      </c>
      <c r="AF142" s="40">
        <f t="shared" si="501"/>
        <v>0.86880466472303208</v>
      </c>
      <c r="AG142" s="40">
        <f t="shared" si="501"/>
        <v>0.86880466472303208</v>
      </c>
      <c r="AH142" s="40">
        <f t="shared" si="501"/>
        <v>0.89212827988338195</v>
      </c>
      <c r="AI142" s="40">
        <f t="shared" si="501"/>
        <v>0.89504373177842567</v>
      </c>
      <c r="AJ142" s="40">
        <f t="shared" si="501"/>
        <v>0.89795918367346939</v>
      </c>
      <c r="AK142" s="40">
        <f t="shared" si="501"/>
        <v>0.91545189504373181</v>
      </c>
      <c r="AL142" s="40">
        <f t="shared" si="501"/>
        <v>0.91253644314868809</v>
      </c>
      <c r="AM142" s="40">
        <f t="shared" si="501"/>
        <v>0.90962099125364426</v>
      </c>
      <c r="AN142" s="40">
        <f t="shared" si="501"/>
        <v>0.90962099125364426</v>
      </c>
      <c r="AO142" s="40">
        <f t="shared" si="501"/>
        <v>0.91253644314868809</v>
      </c>
      <c r="AP142" s="40">
        <f t="shared" si="501"/>
        <v>0.91253644314868809</v>
      </c>
      <c r="AQ142" s="40">
        <f t="shared" si="501"/>
        <v>0.93002915451895041</v>
      </c>
      <c r="AR142" s="40">
        <f t="shared" si="501"/>
        <v>0.93002915451895041</v>
      </c>
      <c r="AS142" s="40">
        <f t="shared" si="501"/>
        <v>0.89504373177842567</v>
      </c>
      <c r="AT142" s="40">
        <f t="shared" si="501"/>
        <v>0.89504373177842567</v>
      </c>
      <c r="AU142" s="40">
        <f t="shared" si="501"/>
        <v>0.89504373177842567</v>
      </c>
      <c r="AV142" s="40">
        <f t="shared" si="501"/>
        <v>0.89504373177842567</v>
      </c>
      <c r="AW142" s="40">
        <f t="shared" si="501"/>
        <v>0.90670553935860054</v>
      </c>
      <c r="AX142" s="40">
        <f t="shared" si="501"/>
        <v>0.92711370262390669</v>
      </c>
      <c r="AY142" s="40">
        <f t="shared" si="501"/>
        <v>0.93002915451895041</v>
      </c>
      <c r="AZ142" s="40">
        <f t="shared" si="501"/>
        <v>0.92128279883381925</v>
      </c>
      <c r="BA142" s="40">
        <f t="shared" si="501"/>
        <v>0.91836734693877553</v>
      </c>
      <c r="BB142" s="40">
        <f t="shared" si="501"/>
        <v>0.91836734693877553</v>
      </c>
      <c r="BC142" s="40">
        <f t="shared" si="501"/>
        <v>0.92419825072886297</v>
      </c>
      <c r="BD142" s="40">
        <f t="shared" si="501"/>
        <v>0.92419825072886297</v>
      </c>
      <c r="BE142" s="40">
        <f t="shared" si="501"/>
        <v>0.90962099125364426</v>
      </c>
      <c r="BF142" s="40">
        <f t="shared" si="501"/>
        <v>0.92419825072886297</v>
      </c>
      <c r="BG142" s="40">
        <f t="shared" si="501"/>
        <v>0.92419825072886297</v>
      </c>
      <c r="BH142" s="40">
        <f t="shared" si="501"/>
        <v>0.92419825072886297</v>
      </c>
      <c r="BI142" s="40">
        <f t="shared" si="501"/>
        <v>0.92419825072886297</v>
      </c>
      <c r="BJ142" s="40">
        <f t="shared" si="501"/>
        <v>0.92128279883381925</v>
      </c>
      <c r="BK142" s="40">
        <f t="shared" si="501"/>
        <v>0.91253644314868809</v>
      </c>
      <c r="BL142" s="40">
        <f t="shared" si="501"/>
        <v>0.90670553935860054</v>
      </c>
      <c r="BM142" s="40">
        <f t="shared" si="501"/>
        <v>0.92711370262390669</v>
      </c>
      <c r="BN142" s="40">
        <f t="shared" si="501"/>
        <v>0.93002915451895041</v>
      </c>
      <c r="BO142" s="40">
        <f t="shared" si="501"/>
        <v>0.93294460641399413</v>
      </c>
      <c r="BP142" s="40">
        <f t="shared" si="501"/>
        <v>0.93294460641399413</v>
      </c>
      <c r="BQ142" s="40">
        <f t="shared" si="501"/>
        <v>0.88629737609329451</v>
      </c>
      <c r="BR142" s="40">
        <f t="shared" si="501"/>
        <v>0.94169096209912539</v>
      </c>
      <c r="BS142" s="40">
        <f t="shared" si="501"/>
        <v>0.93877551020408168</v>
      </c>
      <c r="BT142" s="40">
        <f t="shared" si="501"/>
        <v>0.93586005830903785</v>
      </c>
      <c r="BU142" s="40">
        <f t="shared" si="501"/>
        <v>0.93294460641399413</v>
      </c>
      <c r="BV142" s="40">
        <f t="shared" si="501"/>
        <v>0.89795918367346939</v>
      </c>
      <c r="BW142" s="40">
        <f t="shared" si="501"/>
        <v>0.89795918367346939</v>
      </c>
      <c r="BX142" s="40">
        <f t="shared" si="501"/>
        <v>0.91253644314868809</v>
      </c>
      <c r="BY142" s="40">
        <f t="shared" si="501"/>
        <v>0.92711370262390669</v>
      </c>
      <c r="BZ142" s="40">
        <f t="shared" si="501"/>
        <v>0.92711370262390669</v>
      </c>
      <c r="CA142" s="40">
        <f t="shared" si="501"/>
        <v>0.92711370262390669</v>
      </c>
      <c r="CB142" s="40">
        <f t="shared" si="501"/>
        <v>0.92711370262390669</v>
      </c>
      <c r="CC142" s="40">
        <f t="shared" si="501"/>
        <v>0.90962099125364426</v>
      </c>
      <c r="CD142" s="40">
        <f t="shared" si="501"/>
        <v>0.90962099125364426</v>
      </c>
      <c r="CE142" s="40">
        <f t="shared" ref="CE142:EP142" si="502">IFERROR(+CE28/$I$142,0)</f>
        <v>0.9008746355685131</v>
      </c>
      <c r="CF142" s="40">
        <f t="shared" si="502"/>
        <v>0.89795918367346939</v>
      </c>
      <c r="CG142" s="40">
        <f t="shared" si="502"/>
        <v>0.88629737609329451</v>
      </c>
      <c r="CH142" s="40">
        <f t="shared" si="502"/>
        <v>0.85131195335276966</v>
      </c>
      <c r="CI142" s="40">
        <f t="shared" si="502"/>
        <v>0.83381924198250734</v>
      </c>
      <c r="CJ142" s="40">
        <f t="shared" si="502"/>
        <v>0.81632653061224492</v>
      </c>
      <c r="CK142" s="40">
        <f t="shared" si="502"/>
        <v>0.81632653061224492</v>
      </c>
      <c r="CL142" s="40">
        <f t="shared" si="502"/>
        <v>0.8134110787172012</v>
      </c>
      <c r="CM142" s="40">
        <f t="shared" si="502"/>
        <v>0.85131195335276966</v>
      </c>
      <c r="CN142" s="40">
        <f t="shared" si="502"/>
        <v>0.84548104956268222</v>
      </c>
      <c r="CO142" s="40">
        <f t="shared" si="502"/>
        <v>0.85131195335276966</v>
      </c>
      <c r="CP142" s="40">
        <f t="shared" si="502"/>
        <v>0.8717201166180758</v>
      </c>
      <c r="CQ142" s="40">
        <f t="shared" si="502"/>
        <v>0.86880466472303208</v>
      </c>
      <c r="CR142" s="40">
        <f t="shared" si="502"/>
        <v>0.86880466472303208</v>
      </c>
      <c r="CS142" s="40">
        <f t="shared" si="502"/>
        <v>0.8717201166180758</v>
      </c>
      <c r="CT142" s="40">
        <f t="shared" si="502"/>
        <v>0.8717201166180758</v>
      </c>
      <c r="CU142" s="40">
        <f t="shared" si="502"/>
        <v>0.86880466472303208</v>
      </c>
      <c r="CV142" s="40">
        <f t="shared" si="502"/>
        <v>0.89212827988338195</v>
      </c>
      <c r="CW142" s="40">
        <f t="shared" si="502"/>
        <v>0.88338192419825068</v>
      </c>
      <c r="CX142" s="40">
        <f t="shared" si="502"/>
        <v>0.87463556851311952</v>
      </c>
      <c r="CY142" s="40">
        <f t="shared" si="502"/>
        <v>0.87463556851311952</v>
      </c>
      <c r="CZ142" s="40">
        <f t="shared" si="502"/>
        <v>0.8717201166180758</v>
      </c>
      <c r="DA142" s="40">
        <f t="shared" si="502"/>
        <v>0.8717201166180758</v>
      </c>
      <c r="DB142" s="40">
        <f t="shared" si="502"/>
        <v>0.8717201166180758</v>
      </c>
      <c r="DC142" s="40">
        <f t="shared" si="502"/>
        <v>0.86880466472303208</v>
      </c>
      <c r="DD142" s="40">
        <f t="shared" si="502"/>
        <v>0.88046647230320696</v>
      </c>
      <c r="DE142" s="40">
        <f t="shared" si="502"/>
        <v>0.86880466472303208</v>
      </c>
      <c r="DF142" s="40">
        <f t="shared" si="502"/>
        <v>0.86880466472303208</v>
      </c>
      <c r="DG142" s="40">
        <f t="shared" si="502"/>
        <v>0.86588921282798836</v>
      </c>
      <c r="DH142" s="40">
        <f t="shared" si="502"/>
        <v>0.86297376093294464</v>
      </c>
      <c r="DI142" s="40">
        <f t="shared" si="502"/>
        <v>0.87463556851311952</v>
      </c>
      <c r="DJ142" s="40">
        <f t="shared" si="502"/>
        <v>0.87755102040816324</v>
      </c>
      <c r="DK142" s="40">
        <f t="shared" si="502"/>
        <v>0.87463556851311952</v>
      </c>
      <c r="DL142" s="40">
        <f t="shared" si="502"/>
        <v>0.8425655976676385</v>
      </c>
      <c r="DM142" s="40">
        <f t="shared" si="502"/>
        <v>0.8425655976676385</v>
      </c>
      <c r="DN142" s="40">
        <f t="shared" si="502"/>
        <v>0.82215743440233235</v>
      </c>
      <c r="DO142" s="40">
        <f t="shared" si="502"/>
        <v>0.87463556851311952</v>
      </c>
      <c r="DP142" s="40">
        <f t="shared" si="502"/>
        <v>0.83381924198250734</v>
      </c>
      <c r="DQ142" s="40">
        <f t="shared" si="502"/>
        <v>0.86297376093294464</v>
      </c>
      <c r="DR142" s="40">
        <f t="shared" si="502"/>
        <v>0.86880466472303208</v>
      </c>
      <c r="DS142" s="40">
        <f t="shared" si="502"/>
        <v>0.86880466472303208</v>
      </c>
      <c r="DT142" s="40">
        <f t="shared" si="502"/>
        <v>0.86880466472303208</v>
      </c>
      <c r="DU142" s="40">
        <f t="shared" si="502"/>
        <v>0.83090379008746351</v>
      </c>
      <c r="DV142" s="40">
        <f t="shared" si="502"/>
        <v>0.84548104956268222</v>
      </c>
      <c r="DW142" s="40">
        <f t="shared" si="502"/>
        <v>0.85422740524781338</v>
      </c>
      <c r="DX142" s="40">
        <f t="shared" si="502"/>
        <v>0.85422740524781338</v>
      </c>
      <c r="DY142" s="40">
        <f t="shared" si="502"/>
        <v>0.82507288629737607</v>
      </c>
      <c r="DZ142" s="40">
        <f t="shared" si="502"/>
        <v>0.80758017492711365</v>
      </c>
      <c r="EA142" s="40">
        <f t="shared" si="502"/>
        <v>0.80758017492711365</v>
      </c>
      <c r="EB142" s="40">
        <f t="shared" si="502"/>
        <v>0.81924198250728864</v>
      </c>
      <c r="EC142" s="40">
        <f t="shared" si="502"/>
        <v>0.81632653061224492</v>
      </c>
      <c r="ED142" s="40">
        <f t="shared" si="502"/>
        <v>0.80758017492711365</v>
      </c>
      <c r="EE142" s="40">
        <f t="shared" si="502"/>
        <v>0.83090379008746351</v>
      </c>
      <c r="EF142" s="40">
        <f t="shared" si="502"/>
        <v>0.81924198250728864</v>
      </c>
      <c r="EG142" s="40">
        <f t="shared" si="502"/>
        <v>0.76967930029154519</v>
      </c>
      <c r="EH142" s="40">
        <f t="shared" si="502"/>
        <v>0.76967930029154519</v>
      </c>
      <c r="EI142" s="40">
        <f t="shared" si="502"/>
        <v>0.78717201166180761</v>
      </c>
      <c r="EJ142" s="40">
        <f t="shared" si="502"/>
        <v>0.81924198250728864</v>
      </c>
      <c r="EK142" s="40">
        <f t="shared" si="502"/>
        <v>0.81049562682215748</v>
      </c>
      <c r="EL142" s="40">
        <f t="shared" si="502"/>
        <v>0.81049562682215748</v>
      </c>
      <c r="EM142" s="40">
        <f t="shared" si="502"/>
        <v>0.78134110787172006</v>
      </c>
      <c r="EN142" s="40">
        <f t="shared" si="502"/>
        <v>0.75218658892128276</v>
      </c>
      <c r="EO142" s="40">
        <f t="shared" si="502"/>
        <v>0.75218658892128276</v>
      </c>
      <c r="EP142" s="40">
        <f t="shared" si="502"/>
        <v>0.7434402332361516</v>
      </c>
      <c r="EQ142" s="40">
        <f t="shared" ref="EQ142:HB142" si="503">IFERROR(+EQ28/$I$142,0)</f>
        <v>0.8134110787172012</v>
      </c>
      <c r="ER142" s="40">
        <f t="shared" si="503"/>
        <v>0.77259475218658891</v>
      </c>
      <c r="ES142" s="40">
        <f t="shared" si="503"/>
        <v>0.80174927113702621</v>
      </c>
      <c r="ET142" s="40">
        <f t="shared" si="503"/>
        <v>0.78134110787172006</v>
      </c>
      <c r="EU142" s="40">
        <f t="shared" si="503"/>
        <v>0.74052478134110788</v>
      </c>
      <c r="EV142" s="40">
        <f t="shared" si="503"/>
        <v>0.74052478134110788</v>
      </c>
      <c r="EW142" s="40">
        <f t="shared" si="503"/>
        <v>0.75801749271137031</v>
      </c>
      <c r="EX142" s="40">
        <f t="shared" si="503"/>
        <v>0.8134110787172012</v>
      </c>
      <c r="EY142" s="40">
        <f t="shared" si="503"/>
        <v>0.80174927113702621</v>
      </c>
      <c r="EZ142" s="40">
        <f t="shared" si="503"/>
        <v>0.78717201166180761</v>
      </c>
      <c r="FA142" s="40">
        <f t="shared" si="503"/>
        <v>0.78717201166180761</v>
      </c>
      <c r="FB142" s="40">
        <f t="shared" si="503"/>
        <v>0.78134110787172006</v>
      </c>
      <c r="FC142" s="40">
        <f t="shared" si="503"/>
        <v>0.78134110787172006</v>
      </c>
      <c r="FD142" s="40">
        <f t="shared" si="503"/>
        <v>0.74052478134110788</v>
      </c>
      <c r="FE142" s="40">
        <f t="shared" si="503"/>
        <v>0.74927113702623904</v>
      </c>
      <c r="FF142" s="40">
        <f t="shared" si="503"/>
        <v>0.73469387755102045</v>
      </c>
      <c r="FG142" s="40">
        <f t="shared" si="503"/>
        <v>0.71137026239067058</v>
      </c>
      <c r="FH142" s="40">
        <f t="shared" si="503"/>
        <v>0.70262390670553931</v>
      </c>
      <c r="FI142" s="40">
        <f t="shared" si="503"/>
        <v>0.69970845481049559</v>
      </c>
      <c r="FJ142" s="40">
        <f t="shared" si="503"/>
        <v>0.69970845481049559</v>
      </c>
      <c r="FK142" s="40">
        <f t="shared" si="503"/>
        <v>0.69679300291545188</v>
      </c>
      <c r="FL142" s="40">
        <f t="shared" si="503"/>
        <v>0.68804664723032072</v>
      </c>
      <c r="FM142" s="40">
        <f t="shared" si="503"/>
        <v>0.67638483965014573</v>
      </c>
      <c r="FN142" s="40">
        <f t="shared" si="503"/>
        <v>0.70553935860058314</v>
      </c>
      <c r="FO142" s="40">
        <f t="shared" si="503"/>
        <v>0.69679300291545188</v>
      </c>
      <c r="FP142" s="40">
        <f t="shared" si="503"/>
        <v>0.69679300291545188</v>
      </c>
      <c r="FQ142" s="40">
        <f t="shared" si="503"/>
        <v>0.69679300291545188</v>
      </c>
      <c r="FR142" s="40">
        <f t="shared" si="503"/>
        <v>0.64431486880466471</v>
      </c>
      <c r="FS142" s="40">
        <f t="shared" si="503"/>
        <v>0.72594752186588918</v>
      </c>
      <c r="FT142" s="40">
        <f t="shared" si="503"/>
        <v>0.7142857142857143</v>
      </c>
      <c r="FU142" s="40">
        <f t="shared" si="503"/>
        <v>0.7142857142857143</v>
      </c>
      <c r="FV142" s="40">
        <f t="shared" si="503"/>
        <v>0.68221574344023328</v>
      </c>
      <c r="FW142" s="40">
        <f t="shared" si="503"/>
        <v>0.64723032069970843</v>
      </c>
      <c r="FX142" s="40">
        <f t="shared" si="503"/>
        <v>0.64723032069970843</v>
      </c>
      <c r="FY142" s="40">
        <f t="shared" si="503"/>
        <v>0.68804664723032072</v>
      </c>
      <c r="FZ142" s="40">
        <f t="shared" si="503"/>
        <v>0.685131195335277</v>
      </c>
      <c r="GA142" s="40">
        <f t="shared" si="503"/>
        <v>0.69096209912536444</v>
      </c>
      <c r="GB142" s="40">
        <f t="shared" si="503"/>
        <v>0.72594752186588918</v>
      </c>
      <c r="GC142" s="40">
        <f t="shared" si="503"/>
        <v>0.72011661807580174</v>
      </c>
      <c r="GD142" s="40">
        <f t="shared" si="503"/>
        <v>0.71720116618075802</v>
      </c>
      <c r="GE142" s="40">
        <f t="shared" si="503"/>
        <v>0.71720116618075802</v>
      </c>
      <c r="GF142" s="40">
        <f t="shared" si="503"/>
        <v>0.67638483965014573</v>
      </c>
      <c r="GG142" s="40">
        <f t="shared" si="503"/>
        <v>0.69096209912536444</v>
      </c>
      <c r="GH142" s="40">
        <f t="shared" si="503"/>
        <v>0.685131195335277</v>
      </c>
      <c r="GI142" s="40">
        <f t="shared" si="503"/>
        <v>0.685131195335277</v>
      </c>
      <c r="GJ142" s="40">
        <f t="shared" si="503"/>
        <v>0.685131195335277</v>
      </c>
      <c r="GK142" s="40">
        <f t="shared" si="503"/>
        <v>0.67930029154518945</v>
      </c>
      <c r="GL142" s="40">
        <f t="shared" si="503"/>
        <v>0.67930029154518945</v>
      </c>
      <c r="GM142" s="40">
        <f t="shared" si="503"/>
        <v>0.70553935860058314</v>
      </c>
      <c r="GN142" s="40">
        <f t="shared" si="503"/>
        <v>0.71720116618075802</v>
      </c>
      <c r="GO142" s="40">
        <f t="shared" si="503"/>
        <v>0.73469387755102045</v>
      </c>
      <c r="GP142" s="40">
        <f t="shared" si="503"/>
        <v>0.73469387755102045</v>
      </c>
      <c r="GQ142" s="40">
        <f t="shared" si="503"/>
        <v>0.73469387755102045</v>
      </c>
      <c r="GR142" s="40">
        <f t="shared" si="503"/>
        <v>0.7288629737609329</v>
      </c>
      <c r="GS142" s="40">
        <f t="shared" si="503"/>
        <v>0.7288629737609329</v>
      </c>
      <c r="GT142" s="40">
        <f t="shared" si="503"/>
        <v>0.71720116618075802</v>
      </c>
      <c r="GU142" s="40">
        <f t="shared" si="503"/>
        <v>0.73760932944606417</v>
      </c>
      <c r="GV142" s="40">
        <f t="shared" si="503"/>
        <v>0.72594752186588918</v>
      </c>
      <c r="GW142" s="40">
        <f t="shared" si="503"/>
        <v>0.71137026239067058</v>
      </c>
      <c r="GX142" s="40">
        <f t="shared" si="503"/>
        <v>0.69679300291545188</v>
      </c>
      <c r="GY142" s="40">
        <f t="shared" si="503"/>
        <v>0.64139941690962099</v>
      </c>
      <c r="GZ142" s="40">
        <f t="shared" si="503"/>
        <v>0.64139941690962099</v>
      </c>
      <c r="HA142" s="40">
        <f t="shared" si="503"/>
        <v>0.68221574344023328</v>
      </c>
      <c r="HB142" s="40">
        <f t="shared" si="503"/>
        <v>0.68804664723032072</v>
      </c>
      <c r="HC142" s="40">
        <f t="shared" ref="HC142:JN142" si="504">IFERROR(+HC28/$I$142,0)</f>
        <v>0.64431486880466471</v>
      </c>
      <c r="HD142" s="40">
        <f t="shared" si="504"/>
        <v>0.6559766763848397</v>
      </c>
      <c r="HE142" s="40">
        <f t="shared" si="504"/>
        <v>0.67346938775510201</v>
      </c>
      <c r="HF142" s="40">
        <f t="shared" si="504"/>
        <v>0.65306122448979587</v>
      </c>
      <c r="HG142" s="40">
        <f t="shared" si="504"/>
        <v>0.65306122448979587</v>
      </c>
      <c r="HH142" s="40">
        <f t="shared" si="504"/>
        <v>0.63556851311953355</v>
      </c>
      <c r="HI142" s="40">
        <f t="shared" si="504"/>
        <v>0.63265306122448983</v>
      </c>
      <c r="HJ142" s="40">
        <f t="shared" si="504"/>
        <v>0.63556851311953355</v>
      </c>
      <c r="HK142" s="40">
        <f t="shared" si="504"/>
        <v>0.63556851311953355</v>
      </c>
      <c r="HL142" s="40">
        <f t="shared" si="504"/>
        <v>0.62973760932944611</v>
      </c>
      <c r="HM142" s="40">
        <f t="shared" si="504"/>
        <v>0.62099125364431484</v>
      </c>
      <c r="HN142" s="40">
        <f t="shared" si="504"/>
        <v>0.62099125364431484</v>
      </c>
      <c r="HO142" s="40">
        <f t="shared" si="504"/>
        <v>0.60349854227405253</v>
      </c>
      <c r="HP142" s="40">
        <f t="shared" si="504"/>
        <v>0.60932944606413997</v>
      </c>
      <c r="HQ142" s="40">
        <f t="shared" si="504"/>
        <v>0.60349854227405253</v>
      </c>
      <c r="HR142" s="40">
        <f t="shared" si="504"/>
        <v>0.6005830903790087</v>
      </c>
      <c r="HS142" s="40">
        <f t="shared" si="504"/>
        <v>0.59766763848396498</v>
      </c>
      <c r="HT142" s="40">
        <f t="shared" si="504"/>
        <v>0.58309037900874638</v>
      </c>
      <c r="HU142" s="40">
        <f t="shared" si="504"/>
        <v>0.58309037900874638</v>
      </c>
      <c r="HV142" s="40">
        <f t="shared" si="504"/>
        <v>0.5714285714285714</v>
      </c>
      <c r="HW142" s="40">
        <f t="shared" si="504"/>
        <v>0.56851311953352768</v>
      </c>
      <c r="HX142" s="40">
        <f t="shared" si="504"/>
        <v>0.5860058309037901</v>
      </c>
      <c r="HY142" s="40">
        <f t="shared" si="504"/>
        <v>0.7434402332361516</v>
      </c>
      <c r="HZ142" s="40">
        <f t="shared" si="504"/>
        <v>0.71720116618075802</v>
      </c>
      <c r="IA142" s="40">
        <f t="shared" si="504"/>
        <v>0.70553935860058314</v>
      </c>
      <c r="IB142" s="40">
        <f t="shared" si="504"/>
        <v>0.70553935860058314</v>
      </c>
      <c r="IC142" s="40">
        <f t="shared" si="504"/>
        <v>0.71137026239067058</v>
      </c>
      <c r="ID142" s="40">
        <f t="shared" si="504"/>
        <v>0.71137026239067058</v>
      </c>
      <c r="IE142" s="40">
        <f t="shared" si="504"/>
        <v>0.7142857142857143</v>
      </c>
      <c r="IF142" s="40">
        <f t="shared" si="504"/>
        <v>0.73760932944606417</v>
      </c>
      <c r="IG142" s="40">
        <f t="shared" si="504"/>
        <v>0.7288629737609329</v>
      </c>
      <c r="IH142" s="40">
        <f t="shared" si="504"/>
        <v>0.72011661807580174</v>
      </c>
      <c r="II142" s="40">
        <f t="shared" si="504"/>
        <v>0.72011661807580174</v>
      </c>
      <c r="IJ142" s="40">
        <f t="shared" si="504"/>
        <v>0.72011661807580174</v>
      </c>
      <c r="IK142" s="40">
        <f t="shared" si="504"/>
        <v>0.79591836734693877</v>
      </c>
      <c r="IL142" s="40">
        <f t="shared" si="504"/>
        <v>0</v>
      </c>
      <c r="IM142" s="40">
        <f t="shared" si="504"/>
        <v>0</v>
      </c>
      <c r="IN142" s="40">
        <f t="shared" si="504"/>
        <v>0</v>
      </c>
      <c r="IO142" s="40">
        <f t="shared" si="504"/>
        <v>0</v>
      </c>
      <c r="IP142" s="40">
        <f t="shared" si="504"/>
        <v>0</v>
      </c>
      <c r="IQ142" s="40">
        <f t="shared" si="504"/>
        <v>0</v>
      </c>
      <c r="IR142" s="40">
        <f t="shared" si="504"/>
        <v>0</v>
      </c>
      <c r="IS142" s="40">
        <f t="shared" si="504"/>
        <v>0</v>
      </c>
      <c r="IT142" s="40">
        <f t="shared" si="504"/>
        <v>0</v>
      </c>
      <c r="IU142" s="40">
        <f t="shared" si="504"/>
        <v>0</v>
      </c>
      <c r="IV142" s="40">
        <f t="shared" si="504"/>
        <v>0</v>
      </c>
      <c r="IW142" s="40">
        <f t="shared" si="504"/>
        <v>0</v>
      </c>
      <c r="IX142" s="40">
        <f t="shared" si="504"/>
        <v>0</v>
      </c>
      <c r="IY142" s="40">
        <f t="shared" si="504"/>
        <v>0</v>
      </c>
      <c r="IZ142" s="40">
        <f t="shared" si="504"/>
        <v>0</v>
      </c>
      <c r="JA142" s="40">
        <f t="shared" si="504"/>
        <v>0</v>
      </c>
      <c r="JB142" s="40">
        <f t="shared" si="504"/>
        <v>0</v>
      </c>
      <c r="JC142" s="40">
        <f t="shared" si="504"/>
        <v>0</v>
      </c>
      <c r="JD142" s="40">
        <f t="shared" si="504"/>
        <v>0</v>
      </c>
      <c r="JE142" s="40">
        <f t="shared" si="504"/>
        <v>0</v>
      </c>
      <c r="JF142" s="40">
        <f t="shared" si="504"/>
        <v>0</v>
      </c>
      <c r="JG142" s="40">
        <f t="shared" si="504"/>
        <v>0</v>
      </c>
      <c r="JH142" s="40">
        <f t="shared" si="504"/>
        <v>0</v>
      </c>
      <c r="JI142" s="40">
        <f t="shared" si="504"/>
        <v>0</v>
      </c>
      <c r="JJ142" s="40">
        <f t="shared" si="504"/>
        <v>0</v>
      </c>
      <c r="JK142" s="40">
        <f t="shared" si="504"/>
        <v>0</v>
      </c>
      <c r="JL142" s="40">
        <f t="shared" si="504"/>
        <v>0</v>
      </c>
      <c r="JM142" s="40">
        <f t="shared" si="504"/>
        <v>0</v>
      </c>
      <c r="JN142" s="40">
        <f t="shared" si="504"/>
        <v>0</v>
      </c>
      <c r="JO142" s="40">
        <f t="shared" ref="JO142:LZ142" si="505">IFERROR(+JO28/$I$142,0)</f>
        <v>0</v>
      </c>
      <c r="JP142" s="40">
        <f t="shared" si="505"/>
        <v>0</v>
      </c>
      <c r="JQ142" s="40">
        <f t="shared" si="505"/>
        <v>0</v>
      </c>
      <c r="JR142" s="40">
        <f t="shared" si="505"/>
        <v>0</v>
      </c>
      <c r="JS142" s="40">
        <f t="shared" si="505"/>
        <v>0</v>
      </c>
      <c r="JT142" s="40">
        <f t="shared" si="505"/>
        <v>0</v>
      </c>
      <c r="JU142" s="40">
        <f t="shared" si="505"/>
        <v>0</v>
      </c>
      <c r="JV142" s="40">
        <f t="shared" si="505"/>
        <v>0</v>
      </c>
      <c r="JW142" s="40">
        <f t="shared" si="505"/>
        <v>0</v>
      </c>
      <c r="JX142" s="40">
        <f t="shared" si="505"/>
        <v>0</v>
      </c>
      <c r="JY142" s="40">
        <f t="shared" si="505"/>
        <v>0</v>
      </c>
      <c r="JZ142" s="40">
        <f t="shared" si="505"/>
        <v>0</v>
      </c>
      <c r="KA142" s="40">
        <f t="shared" si="505"/>
        <v>0</v>
      </c>
      <c r="KB142" s="40">
        <f t="shared" si="505"/>
        <v>0</v>
      </c>
      <c r="KC142" s="40">
        <f t="shared" si="505"/>
        <v>0</v>
      </c>
      <c r="KD142" s="40">
        <f t="shared" si="505"/>
        <v>0</v>
      </c>
      <c r="KE142" s="40">
        <f t="shared" si="505"/>
        <v>0</v>
      </c>
      <c r="KF142" s="40">
        <f t="shared" si="505"/>
        <v>0</v>
      </c>
      <c r="KG142" s="40">
        <f t="shared" si="505"/>
        <v>0</v>
      </c>
      <c r="KH142" s="40">
        <f t="shared" si="505"/>
        <v>0</v>
      </c>
      <c r="KI142" s="40">
        <f t="shared" si="505"/>
        <v>0</v>
      </c>
      <c r="KJ142" s="40">
        <f t="shared" si="505"/>
        <v>0</v>
      </c>
      <c r="KK142" s="40">
        <f t="shared" si="505"/>
        <v>0</v>
      </c>
      <c r="KL142" s="40">
        <f t="shared" si="505"/>
        <v>0</v>
      </c>
      <c r="KM142" s="40">
        <f t="shared" si="505"/>
        <v>0</v>
      </c>
      <c r="KN142" s="40">
        <f t="shared" si="505"/>
        <v>0</v>
      </c>
      <c r="KO142" s="40">
        <f t="shared" si="505"/>
        <v>0</v>
      </c>
      <c r="KP142" s="40">
        <f t="shared" si="505"/>
        <v>0</v>
      </c>
      <c r="KQ142" s="40">
        <f t="shared" si="505"/>
        <v>0</v>
      </c>
      <c r="KR142" s="40">
        <f t="shared" si="505"/>
        <v>0</v>
      </c>
      <c r="KS142" s="40">
        <f t="shared" si="505"/>
        <v>0</v>
      </c>
      <c r="KT142" s="40">
        <f t="shared" si="505"/>
        <v>0</v>
      </c>
      <c r="KU142" s="40">
        <f t="shared" si="505"/>
        <v>0</v>
      </c>
      <c r="KV142" s="40">
        <f t="shared" si="505"/>
        <v>0</v>
      </c>
      <c r="KW142" s="40">
        <f t="shared" si="505"/>
        <v>0</v>
      </c>
      <c r="KX142" s="40">
        <f t="shared" si="505"/>
        <v>0</v>
      </c>
      <c r="KY142" s="40">
        <f t="shared" si="505"/>
        <v>0</v>
      </c>
      <c r="KZ142" s="40">
        <f t="shared" si="505"/>
        <v>0</v>
      </c>
      <c r="LA142" s="40">
        <f t="shared" si="505"/>
        <v>0</v>
      </c>
      <c r="LB142" s="40">
        <f t="shared" si="505"/>
        <v>0</v>
      </c>
      <c r="LC142" s="40">
        <f t="shared" si="505"/>
        <v>0</v>
      </c>
      <c r="LD142" s="40">
        <f t="shared" si="505"/>
        <v>0</v>
      </c>
      <c r="LE142" s="40">
        <f t="shared" si="505"/>
        <v>0</v>
      </c>
      <c r="LF142" s="40">
        <f t="shared" si="505"/>
        <v>0</v>
      </c>
      <c r="LG142" s="40">
        <f t="shared" si="505"/>
        <v>0</v>
      </c>
      <c r="LH142" s="40">
        <f t="shared" si="505"/>
        <v>0</v>
      </c>
      <c r="LI142" s="40">
        <f t="shared" si="505"/>
        <v>0</v>
      </c>
      <c r="LJ142" s="40">
        <f t="shared" si="505"/>
        <v>0</v>
      </c>
      <c r="LK142" s="40">
        <f t="shared" si="505"/>
        <v>0</v>
      </c>
      <c r="LL142" s="40">
        <f t="shared" si="505"/>
        <v>0</v>
      </c>
      <c r="LM142" s="40">
        <f t="shared" si="505"/>
        <v>0</v>
      </c>
      <c r="LN142" s="40">
        <f t="shared" si="505"/>
        <v>0</v>
      </c>
      <c r="LO142" s="40">
        <f t="shared" si="505"/>
        <v>0</v>
      </c>
      <c r="LP142" s="40">
        <f t="shared" si="505"/>
        <v>0</v>
      </c>
      <c r="LQ142" s="40">
        <f t="shared" si="505"/>
        <v>0</v>
      </c>
      <c r="LR142" s="40">
        <f t="shared" si="505"/>
        <v>0</v>
      </c>
      <c r="LS142" s="40">
        <f t="shared" si="505"/>
        <v>0</v>
      </c>
      <c r="LT142" s="40">
        <f t="shared" si="505"/>
        <v>0</v>
      </c>
      <c r="LU142" s="40">
        <f t="shared" si="505"/>
        <v>0</v>
      </c>
      <c r="LV142" s="40">
        <f t="shared" si="505"/>
        <v>0</v>
      </c>
      <c r="LW142" s="40">
        <f t="shared" si="505"/>
        <v>0</v>
      </c>
      <c r="LX142" s="40">
        <f t="shared" si="505"/>
        <v>0</v>
      </c>
      <c r="LY142" s="40">
        <f t="shared" si="505"/>
        <v>0</v>
      </c>
      <c r="LZ142" s="40">
        <f t="shared" si="505"/>
        <v>0</v>
      </c>
      <c r="MA142" s="40">
        <f t="shared" ref="MA142:NT142" si="506">IFERROR(+MA28/$I$142,0)</f>
        <v>0</v>
      </c>
      <c r="MB142" s="40">
        <f t="shared" si="506"/>
        <v>0</v>
      </c>
      <c r="MC142" s="40">
        <f t="shared" si="506"/>
        <v>0</v>
      </c>
      <c r="MD142" s="40">
        <f t="shared" si="506"/>
        <v>0</v>
      </c>
      <c r="ME142" s="40">
        <f t="shared" si="506"/>
        <v>0</v>
      </c>
      <c r="MF142" s="40">
        <f t="shared" si="506"/>
        <v>0</v>
      </c>
      <c r="MG142" s="40">
        <f t="shared" si="506"/>
        <v>0</v>
      </c>
      <c r="MH142" s="40">
        <f t="shared" si="506"/>
        <v>0</v>
      </c>
      <c r="MI142" s="40">
        <f t="shared" si="506"/>
        <v>0</v>
      </c>
      <c r="MJ142" s="40">
        <f t="shared" si="506"/>
        <v>0</v>
      </c>
      <c r="MK142" s="40">
        <f t="shared" si="506"/>
        <v>0</v>
      </c>
      <c r="ML142" s="40">
        <f t="shared" si="506"/>
        <v>0</v>
      </c>
      <c r="MM142" s="40">
        <f t="shared" si="506"/>
        <v>0</v>
      </c>
      <c r="MN142" s="40">
        <f t="shared" si="506"/>
        <v>0</v>
      </c>
      <c r="MO142" s="40">
        <f t="shared" si="506"/>
        <v>0</v>
      </c>
      <c r="MP142" s="40">
        <f t="shared" si="506"/>
        <v>0</v>
      </c>
      <c r="MQ142" s="40">
        <f t="shared" si="506"/>
        <v>0</v>
      </c>
      <c r="MR142" s="40">
        <f t="shared" si="506"/>
        <v>0</v>
      </c>
      <c r="MS142" s="40">
        <f t="shared" si="506"/>
        <v>0</v>
      </c>
      <c r="MT142" s="40">
        <f t="shared" si="506"/>
        <v>0</v>
      </c>
      <c r="MU142" s="40">
        <f t="shared" si="506"/>
        <v>0</v>
      </c>
      <c r="MV142" s="40">
        <f t="shared" si="506"/>
        <v>0</v>
      </c>
      <c r="MW142" s="40">
        <f t="shared" si="506"/>
        <v>0</v>
      </c>
      <c r="MX142" s="40">
        <f t="shared" si="506"/>
        <v>0</v>
      </c>
      <c r="MY142" s="40">
        <f t="shared" si="506"/>
        <v>0</v>
      </c>
      <c r="MZ142" s="40">
        <f t="shared" si="506"/>
        <v>0</v>
      </c>
      <c r="NA142" s="40">
        <f t="shared" si="506"/>
        <v>0</v>
      </c>
      <c r="NB142" s="40">
        <f t="shared" si="506"/>
        <v>0</v>
      </c>
      <c r="NC142" s="40">
        <f t="shared" si="506"/>
        <v>0</v>
      </c>
      <c r="ND142" s="40">
        <f t="shared" si="506"/>
        <v>0</v>
      </c>
      <c r="NE142" s="40">
        <f t="shared" si="506"/>
        <v>0</v>
      </c>
      <c r="NF142" s="40">
        <f t="shared" si="506"/>
        <v>0</v>
      </c>
      <c r="NG142" s="40">
        <f t="shared" si="506"/>
        <v>0</v>
      </c>
      <c r="NH142" s="40">
        <f t="shared" si="506"/>
        <v>0</v>
      </c>
      <c r="NI142" s="40">
        <f t="shared" si="506"/>
        <v>0</v>
      </c>
      <c r="NJ142" s="40">
        <f t="shared" si="506"/>
        <v>0</v>
      </c>
      <c r="NK142" s="40">
        <f t="shared" si="506"/>
        <v>0</v>
      </c>
      <c r="NL142" s="40">
        <f t="shared" si="506"/>
        <v>0</v>
      </c>
      <c r="NM142" s="40">
        <f t="shared" si="506"/>
        <v>0</v>
      </c>
      <c r="NN142" s="40">
        <f t="shared" si="506"/>
        <v>0</v>
      </c>
      <c r="NO142" s="40">
        <f t="shared" si="506"/>
        <v>0</v>
      </c>
      <c r="NP142" s="40">
        <f t="shared" si="506"/>
        <v>0</v>
      </c>
      <c r="NQ142" s="40">
        <f t="shared" si="506"/>
        <v>0</v>
      </c>
      <c r="NR142" s="40">
        <f t="shared" si="506"/>
        <v>0</v>
      </c>
      <c r="NS142" s="40">
        <f t="shared" si="506"/>
        <v>0</v>
      </c>
      <c r="NT142" s="41">
        <f t="shared" si="506"/>
        <v>0</v>
      </c>
    </row>
    <row r="143" spans="1:384" x14ac:dyDescent="0.6">
      <c r="A143" s="141" t="s">
        <v>72</v>
      </c>
      <c r="B143" s="301"/>
      <c r="C143" s="322"/>
      <c r="D143" s="300" t="s">
        <v>19</v>
      </c>
      <c r="E143" s="47">
        <v>11</v>
      </c>
      <c r="F143" s="276"/>
      <c r="G143" s="47">
        <v>25</v>
      </c>
      <c r="H143" s="54">
        <v>666</v>
      </c>
      <c r="I143" s="6">
        <f t="shared" si="482"/>
        <v>392</v>
      </c>
      <c r="J143" s="12">
        <v>177</v>
      </c>
      <c r="K143" s="4">
        <v>167</v>
      </c>
      <c r="L143" s="4">
        <v>48</v>
      </c>
      <c r="M143" s="4">
        <v>0</v>
      </c>
      <c r="N143" s="4">
        <v>0</v>
      </c>
      <c r="O143" s="4">
        <v>0</v>
      </c>
      <c r="P143" s="33">
        <v>0</v>
      </c>
      <c r="Q143" s="34">
        <v>0</v>
      </c>
      <c r="R143" s="7"/>
      <c r="S143" s="39">
        <f t="shared" ref="S143:CD143" si="507">IFERROR(+S29/$I$143,0)</f>
        <v>0.38010204081632654</v>
      </c>
      <c r="T143" s="40">
        <f t="shared" si="507"/>
        <v>0.38010204081632654</v>
      </c>
      <c r="U143" s="40">
        <f t="shared" si="507"/>
        <v>0.375</v>
      </c>
      <c r="V143" s="40">
        <f t="shared" si="507"/>
        <v>0.37755102040816324</v>
      </c>
      <c r="W143" s="40">
        <f t="shared" si="507"/>
        <v>0.40051020408163263</v>
      </c>
      <c r="X143" s="40">
        <f t="shared" si="507"/>
        <v>0.38775510204081631</v>
      </c>
      <c r="Y143" s="40">
        <f t="shared" si="507"/>
        <v>0.38010204081632654</v>
      </c>
      <c r="Z143" s="40">
        <f t="shared" si="507"/>
        <v>0.38010204081632654</v>
      </c>
      <c r="AA143" s="40">
        <f t="shared" si="507"/>
        <v>0.34693877551020408</v>
      </c>
      <c r="AB143" s="40">
        <f t="shared" si="507"/>
        <v>0.44387755102040816</v>
      </c>
      <c r="AC143" s="40">
        <f t="shared" si="507"/>
        <v>0.43877551020408162</v>
      </c>
      <c r="AD143" s="40">
        <f t="shared" si="507"/>
        <v>0.43622448979591838</v>
      </c>
      <c r="AE143" s="40">
        <f t="shared" si="507"/>
        <v>0.46938775510204084</v>
      </c>
      <c r="AF143" s="40">
        <f t="shared" si="507"/>
        <v>0.4642857142857143</v>
      </c>
      <c r="AG143" s="40">
        <f t="shared" si="507"/>
        <v>0.4642857142857143</v>
      </c>
      <c r="AH143" s="40">
        <f t="shared" si="507"/>
        <v>0.46173469387755101</v>
      </c>
      <c r="AI143" s="40">
        <f t="shared" si="507"/>
        <v>0.46173469387755101</v>
      </c>
      <c r="AJ143" s="40">
        <f t="shared" si="507"/>
        <v>0.46173469387755101</v>
      </c>
      <c r="AK143" s="40">
        <f t="shared" si="507"/>
        <v>0.45408163265306123</v>
      </c>
      <c r="AL143" s="40">
        <f t="shared" si="507"/>
        <v>0.45408163265306123</v>
      </c>
      <c r="AM143" s="40">
        <f t="shared" si="507"/>
        <v>0.45408163265306123</v>
      </c>
      <c r="AN143" s="40">
        <f t="shared" si="507"/>
        <v>0.45408163265306123</v>
      </c>
      <c r="AO143" s="40">
        <f t="shared" si="507"/>
        <v>0.44897959183673469</v>
      </c>
      <c r="AP143" s="40">
        <f t="shared" si="507"/>
        <v>0.44897959183673469</v>
      </c>
      <c r="AQ143" s="40">
        <f t="shared" si="507"/>
        <v>0.45153061224489793</v>
      </c>
      <c r="AR143" s="40">
        <f t="shared" si="507"/>
        <v>0.45153061224489793</v>
      </c>
      <c r="AS143" s="40">
        <f t="shared" si="507"/>
        <v>0.44132653061224492</v>
      </c>
      <c r="AT143" s="40">
        <f t="shared" si="507"/>
        <v>0.44132653061224492</v>
      </c>
      <c r="AU143" s="40">
        <f t="shared" si="507"/>
        <v>0.44132653061224492</v>
      </c>
      <c r="AV143" s="40">
        <f t="shared" si="507"/>
        <v>0.44132653061224492</v>
      </c>
      <c r="AW143" s="40">
        <f t="shared" si="507"/>
        <v>0.43877551020408162</v>
      </c>
      <c r="AX143" s="40">
        <f t="shared" si="507"/>
        <v>0.42602040816326531</v>
      </c>
      <c r="AY143" s="40">
        <f t="shared" si="507"/>
        <v>0.44132653061224492</v>
      </c>
      <c r="AZ143" s="40">
        <f t="shared" si="507"/>
        <v>0.43622448979591838</v>
      </c>
      <c r="BA143" s="40">
        <f t="shared" si="507"/>
        <v>0.43367346938775508</v>
      </c>
      <c r="BB143" s="40">
        <f t="shared" si="507"/>
        <v>0.43367346938775508</v>
      </c>
      <c r="BC143" s="40">
        <f t="shared" si="507"/>
        <v>0.44897959183673469</v>
      </c>
      <c r="BD143" s="40">
        <f t="shared" si="507"/>
        <v>0.44897959183673469</v>
      </c>
      <c r="BE143" s="40">
        <f t="shared" si="507"/>
        <v>0.5178571428571429</v>
      </c>
      <c r="BF143" s="40">
        <f t="shared" si="507"/>
        <v>0.52295918367346939</v>
      </c>
      <c r="BG143" s="40">
        <f t="shared" si="507"/>
        <v>0.52295918367346939</v>
      </c>
      <c r="BH143" s="40">
        <f t="shared" si="507"/>
        <v>0.52295918367346939</v>
      </c>
      <c r="BI143" s="40">
        <f t="shared" si="507"/>
        <v>0.52295918367346939</v>
      </c>
      <c r="BJ143" s="40">
        <f t="shared" si="507"/>
        <v>0.52040816326530615</v>
      </c>
      <c r="BK143" s="40">
        <f t="shared" si="507"/>
        <v>0.52295918367346939</v>
      </c>
      <c r="BL143" s="40">
        <f t="shared" si="507"/>
        <v>0.51275510204081631</v>
      </c>
      <c r="BM143" s="40">
        <f t="shared" si="507"/>
        <v>0.51275510204081631</v>
      </c>
      <c r="BN143" s="40">
        <f t="shared" si="507"/>
        <v>0.5</v>
      </c>
      <c r="BO143" s="40">
        <f t="shared" si="507"/>
        <v>0.49489795918367346</v>
      </c>
      <c r="BP143" s="40">
        <f t="shared" si="507"/>
        <v>0.49489795918367346</v>
      </c>
      <c r="BQ143" s="40">
        <f t="shared" si="507"/>
        <v>0.49489795918367346</v>
      </c>
      <c r="BR143" s="40">
        <f t="shared" si="507"/>
        <v>0.56122448979591832</v>
      </c>
      <c r="BS143" s="40">
        <f t="shared" si="507"/>
        <v>0.70408163265306123</v>
      </c>
      <c r="BT143" s="40">
        <f t="shared" si="507"/>
        <v>0.70408163265306123</v>
      </c>
      <c r="BU143" s="40">
        <f t="shared" si="507"/>
        <v>0.70153061224489799</v>
      </c>
      <c r="BV143" s="40">
        <f t="shared" si="507"/>
        <v>0.69897959183673475</v>
      </c>
      <c r="BW143" s="40">
        <f t="shared" si="507"/>
        <v>0.69897959183673475</v>
      </c>
      <c r="BX143" s="40">
        <f t="shared" si="507"/>
        <v>0.69897959183673475</v>
      </c>
      <c r="BY143" s="40">
        <f t="shared" si="507"/>
        <v>0.6964285714285714</v>
      </c>
      <c r="BZ143" s="40">
        <f t="shared" si="507"/>
        <v>0.69387755102040816</v>
      </c>
      <c r="CA143" s="40">
        <f t="shared" si="507"/>
        <v>0.69387755102040816</v>
      </c>
      <c r="CB143" s="40">
        <f t="shared" si="507"/>
        <v>0.67091836734693877</v>
      </c>
      <c r="CC143" s="40">
        <f t="shared" si="507"/>
        <v>0.66581632653061229</v>
      </c>
      <c r="CD143" s="40">
        <f t="shared" si="507"/>
        <v>0.66581632653061229</v>
      </c>
      <c r="CE143" s="40">
        <f t="shared" ref="CE143:EP143" si="508">IFERROR(+CE29/$I$143,0)</f>
        <v>0.67091836734693877</v>
      </c>
      <c r="CF143" s="40">
        <f t="shared" si="508"/>
        <v>0.67091836734693877</v>
      </c>
      <c r="CG143" s="40">
        <f t="shared" si="508"/>
        <v>0.66836734693877553</v>
      </c>
      <c r="CH143" s="40">
        <f t="shared" si="508"/>
        <v>0.66836734693877553</v>
      </c>
      <c r="CI143" s="40">
        <f t="shared" si="508"/>
        <v>0.66581632653061229</v>
      </c>
      <c r="CJ143" s="40">
        <f t="shared" si="508"/>
        <v>0.63520408163265307</v>
      </c>
      <c r="CK143" s="40">
        <f t="shared" si="508"/>
        <v>0.63520408163265307</v>
      </c>
      <c r="CL143" s="40">
        <f t="shared" si="508"/>
        <v>0.61734693877551017</v>
      </c>
      <c r="CM143" s="40">
        <f t="shared" si="508"/>
        <v>0.6607142857142857</v>
      </c>
      <c r="CN143" s="40">
        <f t="shared" si="508"/>
        <v>0.64030612244897955</v>
      </c>
      <c r="CO143" s="40">
        <f t="shared" si="508"/>
        <v>0.63265306122448983</v>
      </c>
      <c r="CP143" s="40">
        <f t="shared" si="508"/>
        <v>0.63010204081632648</v>
      </c>
      <c r="CQ143" s="40">
        <f t="shared" si="508"/>
        <v>0.625</v>
      </c>
      <c r="CR143" s="40">
        <f t="shared" si="508"/>
        <v>0.625</v>
      </c>
      <c r="CS143" s="40">
        <f t="shared" si="508"/>
        <v>0.58418367346938771</v>
      </c>
      <c r="CT143" s="40">
        <f t="shared" si="508"/>
        <v>0.58418367346938771</v>
      </c>
      <c r="CU143" s="40">
        <f t="shared" si="508"/>
        <v>0.57397959183673475</v>
      </c>
      <c r="CV143" s="40">
        <f t="shared" si="508"/>
        <v>0.5714285714285714</v>
      </c>
      <c r="CW143" s="40">
        <f t="shared" si="508"/>
        <v>0.56887755102040816</v>
      </c>
      <c r="CX143" s="40">
        <f t="shared" si="508"/>
        <v>0.56887755102040816</v>
      </c>
      <c r="CY143" s="40">
        <f t="shared" si="508"/>
        <v>0.56887755102040816</v>
      </c>
      <c r="CZ143" s="40">
        <f t="shared" si="508"/>
        <v>0.56632653061224492</v>
      </c>
      <c r="DA143" s="40">
        <f t="shared" si="508"/>
        <v>0.56887755102040816</v>
      </c>
      <c r="DB143" s="40">
        <f t="shared" si="508"/>
        <v>0.55867346938775508</v>
      </c>
      <c r="DC143" s="40">
        <f t="shared" si="508"/>
        <v>0.56122448979591832</v>
      </c>
      <c r="DD143" s="40">
        <f t="shared" si="508"/>
        <v>0.55867346938775508</v>
      </c>
      <c r="DE143" s="40">
        <f t="shared" si="508"/>
        <v>0.56122448979591832</v>
      </c>
      <c r="DF143" s="40">
        <f t="shared" si="508"/>
        <v>0.56122448979591832</v>
      </c>
      <c r="DG143" s="40">
        <f t="shared" si="508"/>
        <v>0.55612244897959184</v>
      </c>
      <c r="DH143" s="40">
        <f t="shared" si="508"/>
        <v>0.55612244897959184</v>
      </c>
      <c r="DI143" s="40">
        <f t="shared" si="508"/>
        <v>0.55612244897959184</v>
      </c>
      <c r="DJ143" s="40">
        <f t="shared" si="508"/>
        <v>0.55612244897959184</v>
      </c>
      <c r="DK143" s="40">
        <f t="shared" si="508"/>
        <v>0.5357142857142857</v>
      </c>
      <c r="DL143" s="40">
        <f t="shared" si="508"/>
        <v>0.50510204081632648</v>
      </c>
      <c r="DM143" s="40">
        <f t="shared" si="508"/>
        <v>0.50510204081632648</v>
      </c>
      <c r="DN143" s="40">
        <f t="shared" si="508"/>
        <v>0.47704081632653061</v>
      </c>
      <c r="DO143" s="40">
        <f t="shared" si="508"/>
        <v>0.47704081632653061</v>
      </c>
      <c r="DP143" s="40">
        <f t="shared" si="508"/>
        <v>0.44897959183673469</v>
      </c>
      <c r="DQ143" s="40">
        <f t="shared" si="508"/>
        <v>0.40306122448979592</v>
      </c>
      <c r="DR143" s="40">
        <f t="shared" si="508"/>
        <v>0.38265306122448978</v>
      </c>
      <c r="DS143" s="40">
        <f t="shared" si="508"/>
        <v>0.36734693877551022</v>
      </c>
      <c r="DT143" s="40">
        <f t="shared" si="508"/>
        <v>0.36734693877551022</v>
      </c>
      <c r="DU143" s="40">
        <f t="shared" si="508"/>
        <v>0.35969387755102039</v>
      </c>
      <c r="DV143" s="40">
        <f t="shared" si="508"/>
        <v>0.35714285714285715</v>
      </c>
      <c r="DW143" s="40">
        <f t="shared" si="508"/>
        <v>0.34693877551020408</v>
      </c>
      <c r="DX143" s="40">
        <f t="shared" si="508"/>
        <v>0.34438775510204084</v>
      </c>
      <c r="DY143" s="40">
        <f t="shared" si="508"/>
        <v>0.33673469387755101</v>
      </c>
      <c r="DZ143" s="40">
        <f t="shared" si="508"/>
        <v>0.30867346938775508</v>
      </c>
      <c r="EA143" s="40">
        <f t="shared" si="508"/>
        <v>0.30867346938775508</v>
      </c>
      <c r="EB143" s="40">
        <f t="shared" si="508"/>
        <v>0.30867346938775508</v>
      </c>
      <c r="EC143" s="40">
        <f t="shared" si="508"/>
        <v>0.30867346938775508</v>
      </c>
      <c r="ED143" s="40">
        <f t="shared" si="508"/>
        <v>0.35714285714285715</v>
      </c>
      <c r="EE143" s="40">
        <f t="shared" si="508"/>
        <v>0.42346938775510207</v>
      </c>
      <c r="EF143" s="40">
        <f t="shared" si="508"/>
        <v>0.42346938775510207</v>
      </c>
      <c r="EG143" s="40">
        <f t="shared" si="508"/>
        <v>0.39030612244897961</v>
      </c>
      <c r="EH143" s="40">
        <f t="shared" si="508"/>
        <v>0.39030612244897961</v>
      </c>
      <c r="EI143" s="40">
        <f t="shared" si="508"/>
        <v>0.39030612244897961</v>
      </c>
      <c r="EJ143" s="40">
        <f t="shared" si="508"/>
        <v>0.39795918367346939</v>
      </c>
      <c r="EK143" s="40">
        <f t="shared" si="508"/>
        <v>0.39795918367346939</v>
      </c>
      <c r="EL143" s="40">
        <f t="shared" si="508"/>
        <v>0.38265306122448978</v>
      </c>
      <c r="EM143" s="40">
        <f t="shared" si="508"/>
        <v>0.34948979591836737</v>
      </c>
      <c r="EN143" s="40">
        <f t="shared" si="508"/>
        <v>0.3392857142857143</v>
      </c>
      <c r="EO143" s="40">
        <f t="shared" si="508"/>
        <v>0.3392857142857143</v>
      </c>
      <c r="EP143" s="40">
        <f t="shared" si="508"/>
        <v>0.33673469387755101</v>
      </c>
      <c r="EQ143" s="40">
        <f t="shared" ref="EQ143:HB143" si="509">IFERROR(+EQ29/$I$143,0)</f>
        <v>0.34693877551020408</v>
      </c>
      <c r="ER143" s="40">
        <f t="shared" si="509"/>
        <v>0.34948979591836737</v>
      </c>
      <c r="ES143" s="40">
        <f t="shared" si="509"/>
        <v>0.34948979591836737</v>
      </c>
      <c r="ET143" s="40">
        <f t="shared" si="509"/>
        <v>0.34438775510204084</v>
      </c>
      <c r="EU143" s="40">
        <f t="shared" si="509"/>
        <v>0.3392857142857143</v>
      </c>
      <c r="EV143" s="40">
        <f t="shared" si="509"/>
        <v>0.3392857142857143</v>
      </c>
      <c r="EW143" s="40">
        <f t="shared" si="509"/>
        <v>0.34183673469387754</v>
      </c>
      <c r="EX143" s="40">
        <f t="shared" si="509"/>
        <v>0.34183673469387754</v>
      </c>
      <c r="EY143" s="40">
        <f t="shared" si="509"/>
        <v>0.27551020408163263</v>
      </c>
      <c r="EZ143" s="40">
        <f t="shared" si="509"/>
        <v>0.30867346938775508</v>
      </c>
      <c r="FA143" s="40">
        <f t="shared" si="509"/>
        <v>0.29846938775510207</v>
      </c>
      <c r="FB143" s="40">
        <f t="shared" si="509"/>
        <v>0.29846938775510207</v>
      </c>
      <c r="FC143" s="40">
        <f t="shared" si="509"/>
        <v>0.29846938775510207</v>
      </c>
      <c r="FD143" s="40">
        <f t="shared" si="509"/>
        <v>0.32397959183673469</v>
      </c>
      <c r="FE143" s="40">
        <f t="shared" si="509"/>
        <v>0.32397959183673469</v>
      </c>
      <c r="FF143" s="40">
        <f t="shared" si="509"/>
        <v>0.31377551020408162</v>
      </c>
      <c r="FG143" s="40">
        <f t="shared" si="509"/>
        <v>0.37755102040816324</v>
      </c>
      <c r="FH143" s="40">
        <f t="shared" si="509"/>
        <v>0.38520408163265307</v>
      </c>
      <c r="FI143" s="40">
        <f t="shared" si="509"/>
        <v>0.38520408163265307</v>
      </c>
      <c r="FJ143" s="40">
        <f t="shared" si="509"/>
        <v>0.38520408163265307</v>
      </c>
      <c r="FK143" s="40">
        <f t="shared" si="509"/>
        <v>0.42602040816326531</v>
      </c>
      <c r="FL143" s="40">
        <f t="shared" si="509"/>
        <v>0.44132653061224492</v>
      </c>
      <c r="FM143" s="40">
        <f t="shared" si="509"/>
        <v>0.43367346938775508</v>
      </c>
      <c r="FN143" s="40">
        <f t="shared" si="509"/>
        <v>0.49744897959183676</v>
      </c>
      <c r="FO143" s="40">
        <f t="shared" si="509"/>
        <v>0.49234693877551022</v>
      </c>
      <c r="FP143" s="40">
        <f t="shared" si="509"/>
        <v>0.48469387755102039</v>
      </c>
      <c r="FQ143" s="40">
        <f t="shared" si="509"/>
        <v>0.48469387755102039</v>
      </c>
      <c r="FR143" s="40">
        <f t="shared" si="509"/>
        <v>0.55102040816326525</v>
      </c>
      <c r="FS143" s="40">
        <f t="shared" si="509"/>
        <v>0.54336734693877553</v>
      </c>
      <c r="FT143" s="40">
        <f t="shared" si="509"/>
        <v>0.5357142857142857</v>
      </c>
      <c r="FU143" s="40">
        <f t="shared" si="509"/>
        <v>0.53316326530612246</v>
      </c>
      <c r="FV143" s="40">
        <f t="shared" si="509"/>
        <v>0.52551020408163263</v>
      </c>
      <c r="FW143" s="40">
        <f t="shared" si="509"/>
        <v>0.5178571428571429</v>
      </c>
      <c r="FX143" s="40">
        <f t="shared" si="509"/>
        <v>0.5178571428571429</v>
      </c>
      <c r="FY143" s="40">
        <f t="shared" si="509"/>
        <v>0.50255102040816324</v>
      </c>
      <c r="FZ143" s="40">
        <f t="shared" si="509"/>
        <v>0.50255102040816324</v>
      </c>
      <c r="GA143" s="40">
        <f t="shared" si="509"/>
        <v>0.51020408163265307</v>
      </c>
      <c r="GB143" s="40">
        <f t="shared" si="509"/>
        <v>0.53061224489795922</v>
      </c>
      <c r="GC143" s="40">
        <f t="shared" si="509"/>
        <v>0.54081632653061229</v>
      </c>
      <c r="GD143" s="40">
        <f t="shared" si="509"/>
        <v>0.5357142857142857</v>
      </c>
      <c r="GE143" s="40">
        <f t="shared" si="509"/>
        <v>0.5357142857142857</v>
      </c>
      <c r="GF143" s="40">
        <f t="shared" si="509"/>
        <v>0.53826530612244894</v>
      </c>
      <c r="GG143" s="40">
        <f t="shared" si="509"/>
        <v>0.53826530612244894</v>
      </c>
      <c r="GH143" s="40">
        <f t="shared" si="509"/>
        <v>0.52295918367346939</v>
      </c>
      <c r="GI143" s="40">
        <f t="shared" si="509"/>
        <v>0.52295918367346939</v>
      </c>
      <c r="GJ143" s="40">
        <f t="shared" si="509"/>
        <v>0.52295918367346939</v>
      </c>
      <c r="GK143" s="40">
        <f t="shared" si="509"/>
        <v>0.52040816326530615</v>
      </c>
      <c r="GL143" s="40">
        <f t="shared" si="509"/>
        <v>0.52040816326530615</v>
      </c>
      <c r="GM143" s="40">
        <f t="shared" si="509"/>
        <v>0.50765306122448983</v>
      </c>
      <c r="GN143" s="40">
        <f t="shared" si="509"/>
        <v>0.50510204081632648</v>
      </c>
      <c r="GO143" s="40">
        <f t="shared" si="509"/>
        <v>0.51530612244897955</v>
      </c>
      <c r="GP143" s="40">
        <f t="shared" si="509"/>
        <v>0.55867346938775508</v>
      </c>
      <c r="GQ143" s="40">
        <f t="shared" si="509"/>
        <v>0.5535714285714286</v>
      </c>
      <c r="GR143" s="40">
        <f t="shared" si="509"/>
        <v>0.54846938775510201</v>
      </c>
      <c r="GS143" s="40">
        <f t="shared" si="509"/>
        <v>0.54846938775510201</v>
      </c>
      <c r="GT143" s="40">
        <f t="shared" si="509"/>
        <v>0.48469387755102039</v>
      </c>
      <c r="GU143" s="40">
        <f t="shared" si="509"/>
        <v>0.54591836734693877</v>
      </c>
      <c r="GV143" s="40">
        <f t="shared" si="509"/>
        <v>0.58163265306122447</v>
      </c>
      <c r="GW143" s="40">
        <f t="shared" si="509"/>
        <v>0.57397959183673475</v>
      </c>
      <c r="GX143" s="40">
        <f t="shared" si="509"/>
        <v>0.56632653061224492</v>
      </c>
      <c r="GY143" s="40">
        <f t="shared" si="509"/>
        <v>0.56632653061224492</v>
      </c>
      <c r="GZ143" s="40">
        <f t="shared" si="509"/>
        <v>0.56632653061224492</v>
      </c>
      <c r="HA143" s="40">
        <f t="shared" si="509"/>
        <v>0.56377551020408168</v>
      </c>
      <c r="HB143" s="40">
        <f t="shared" si="509"/>
        <v>0.58673469387755106</v>
      </c>
      <c r="HC143" s="40">
        <f t="shared" ref="HC143:JN143" si="510">IFERROR(+HC29/$I$143,0)</f>
        <v>0.57397959183673475</v>
      </c>
      <c r="HD143" s="40">
        <f t="shared" si="510"/>
        <v>0.66326530612244894</v>
      </c>
      <c r="HE143" s="40">
        <f t="shared" si="510"/>
        <v>0.68367346938775508</v>
      </c>
      <c r="HF143" s="40">
        <f t="shared" si="510"/>
        <v>0.67602040816326525</v>
      </c>
      <c r="HG143" s="40">
        <f t="shared" si="510"/>
        <v>0.67602040816326525</v>
      </c>
      <c r="HH143" s="40">
        <f t="shared" si="510"/>
        <v>0.67091836734693877</v>
      </c>
      <c r="HI143" s="40">
        <f t="shared" si="510"/>
        <v>0.67602040816326525</v>
      </c>
      <c r="HJ143" s="40">
        <f t="shared" si="510"/>
        <v>0.71173469387755106</v>
      </c>
      <c r="HK143" s="40">
        <f t="shared" si="510"/>
        <v>0.7142857142857143</v>
      </c>
      <c r="HL143" s="40">
        <f t="shared" si="510"/>
        <v>0.68622448979591832</v>
      </c>
      <c r="HM143" s="40">
        <f t="shared" si="510"/>
        <v>0.68622448979591832</v>
      </c>
      <c r="HN143" s="40">
        <f t="shared" si="510"/>
        <v>0.68622448979591832</v>
      </c>
      <c r="HO143" s="40">
        <f t="shared" si="510"/>
        <v>0.74234693877551017</v>
      </c>
      <c r="HP143" s="40">
        <f t="shared" si="510"/>
        <v>0.74234693877551017</v>
      </c>
      <c r="HQ143" s="40">
        <f t="shared" si="510"/>
        <v>0.6785714285714286</v>
      </c>
      <c r="HR143" s="40">
        <f t="shared" si="510"/>
        <v>0.75765306122448983</v>
      </c>
      <c r="HS143" s="40">
        <f t="shared" si="510"/>
        <v>0.73724489795918369</v>
      </c>
      <c r="HT143" s="40">
        <f t="shared" si="510"/>
        <v>0.73469387755102045</v>
      </c>
      <c r="HU143" s="40">
        <f t="shared" si="510"/>
        <v>0.73469387755102045</v>
      </c>
      <c r="HV143" s="40">
        <f t="shared" si="510"/>
        <v>0.73469387755102045</v>
      </c>
      <c r="HW143" s="40">
        <f t="shared" si="510"/>
        <v>0.73469387755102045</v>
      </c>
      <c r="HX143" s="40">
        <f t="shared" si="510"/>
        <v>0.73724489795918369</v>
      </c>
      <c r="HY143" s="40">
        <f t="shared" si="510"/>
        <v>0.73724489795918369</v>
      </c>
      <c r="HZ143" s="40">
        <f t="shared" si="510"/>
        <v>0.73469387755102045</v>
      </c>
      <c r="IA143" s="40">
        <f t="shared" si="510"/>
        <v>0.7321428571428571</v>
      </c>
      <c r="IB143" s="40">
        <f t="shared" si="510"/>
        <v>0.7321428571428571</v>
      </c>
      <c r="IC143" s="40">
        <f t="shared" si="510"/>
        <v>0.72704081632653061</v>
      </c>
      <c r="ID143" s="40">
        <f t="shared" si="510"/>
        <v>0.73469387755102045</v>
      </c>
      <c r="IE143" s="40">
        <f t="shared" si="510"/>
        <v>0.66326530612244894</v>
      </c>
      <c r="IF143" s="40">
        <f t="shared" si="510"/>
        <v>0.77040816326530615</v>
      </c>
      <c r="IG143" s="40">
        <f t="shared" si="510"/>
        <v>0.76530612244897955</v>
      </c>
      <c r="IH143" s="40">
        <f t="shared" si="510"/>
        <v>0.76275510204081631</v>
      </c>
      <c r="II143" s="40">
        <f t="shared" si="510"/>
        <v>0.76275510204081631</v>
      </c>
      <c r="IJ143" s="40">
        <f t="shared" si="510"/>
        <v>0.76275510204081631</v>
      </c>
      <c r="IK143" s="40">
        <f t="shared" si="510"/>
        <v>0.7857142857142857</v>
      </c>
      <c r="IL143" s="40">
        <f t="shared" si="510"/>
        <v>0</v>
      </c>
      <c r="IM143" s="40">
        <f t="shared" si="510"/>
        <v>0</v>
      </c>
      <c r="IN143" s="40">
        <f t="shared" si="510"/>
        <v>0</v>
      </c>
      <c r="IO143" s="40">
        <f t="shared" si="510"/>
        <v>0</v>
      </c>
      <c r="IP143" s="40">
        <f t="shared" si="510"/>
        <v>0</v>
      </c>
      <c r="IQ143" s="40">
        <f t="shared" si="510"/>
        <v>0</v>
      </c>
      <c r="IR143" s="40">
        <f t="shared" si="510"/>
        <v>0</v>
      </c>
      <c r="IS143" s="40">
        <f t="shared" si="510"/>
        <v>0</v>
      </c>
      <c r="IT143" s="40">
        <f t="shared" si="510"/>
        <v>0</v>
      </c>
      <c r="IU143" s="40">
        <f t="shared" si="510"/>
        <v>0</v>
      </c>
      <c r="IV143" s="40">
        <f t="shared" si="510"/>
        <v>0</v>
      </c>
      <c r="IW143" s="40">
        <f t="shared" si="510"/>
        <v>0</v>
      </c>
      <c r="IX143" s="40">
        <f t="shared" si="510"/>
        <v>0</v>
      </c>
      <c r="IY143" s="40">
        <f t="shared" si="510"/>
        <v>0</v>
      </c>
      <c r="IZ143" s="40">
        <f t="shared" si="510"/>
        <v>0</v>
      </c>
      <c r="JA143" s="40">
        <f t="shared" si="510"/>
        <v>0</v>
      </c>
      <c r="JB143" s="40">
        <f t="shared" si="510"/>
        <v>0</v>
      </c>
      <c r="JC143" s="40">
        <f t="shared" si="510"/>
        <v>0</v>
      </c>
      <c r="JD143" s="40">
        <f t="shared" si="510"/>
        <v>0</v>
      </c>
      <c r="JE143" s="40">
        <f t="shared" si="510"/>
        <v>0</v>
      </c>
      <c r="JF143" s="40">
        <f t="shared" si="510"/>
        <v>0</v>
      </c>
      <c r="JG143" s="40">
        <f t="shared" si="510"/>
        <v>0</v>
      </c>
      <c r="JH143" s="40">
        <f t="shared" si="510"/>
        <v>0</v>
      </c>
      <c r="JI143" s="40">
        <f t="shared" si="510"/>
        <v>0</v>
      </c>
      <c r="JJ143" s="40">
        <f t="shared" si="510"/>
        <v>0</v>
      </c>
      <c r="JK143" s="40">
        <f t="shared" si="510"/>
        <v>0</v>
      </c>
      <c r="JL143" s="40">
        <f t="shared" si="510"/>
        <v>0</v>
      </c>
      <c r="JM143" s="40">
        <f t="shared" si="510"/>
        <v>0</v>
      </c>
      <c r="JN143" s="40">
        <f t="shared" si="510"/>
        <v>0</v>
      </c>
      <c r="JO143" s="40">
        <f t="shared" ref="JO143:LZ143" si="511">IFERROR(+JO29/$I$143,0)</f>
        <v>0</v>
      </c>
      <c r="JP143" s="40">
        <f t="shared" si="511"/>
        <v>0</v>
      </c>
      <c r="JQ143" s="40">
        <f t="shared" si="511"/>
        <v>0</v>
      </c>
      <c r="JR143" s="40">
        <f t="shared" si="511"/>
        <v>0</v>
      </c>
      <c r="JS143" s="40">
        <f t="shared" si="511"/>
        <v>0</v>
      </c>
      <c r="JT143" s="40">
        <f t="shared" si="511"/>
        <v>0</v>
      </c>
      <c r="JU143" s="40">
        <f t="shared" si="511"/>
        <v>0</v>
      </c>
      <c r="JV143" s="40">
        <f t="shared" si="511"/>
        <v>0</v>
      </c>
      <c r="JW143" s="40">
        <f t="shared" si="511"/>
        <v>0</v>
      </c>
      <c r="JX143" s="40">
        <f t="shared" si="511"/>
        <v>0</v>
      </c>
      <c r="JY143" s="40">
        <f t="shared" si="511"/>
        <v>0</v>
      </c>
      <c r="JZ143" s="40">
        <f t="shared" si="511"/>
        <v>0</v>
      </c>
      <c r="KA143" s="40">
        <f t="shared" si="511"/>
        <v>0</v>
      </c>
      <c r="KB143" s="40">
        <f t="shared" si="511"/>
        <v>0</v>
      </c>
      <c r="KC143" s="40">
        <f t="shared" si="511"/>
        <v>0</v>
      </c>
      <c r="KD143" s="40">
        <f t="shared" si="511"/>
        <v>0</v>
      </c>
      <c r="KE143" s="40">
        <f t="shared" si="511"/>
        <v>0</v>
      </c>
      <c r="KF143" s="40">
        <f t="shared" si="511"/>
        <v>0</v>
      </c>
      <c r="KG143" s="40">
        <f t="shared" si="511"/>
        <v>0</v>
      </c>
      <c r="KH143" s="40">
        <f t="shared" si="511"/>
        <v>0</v>
      </c>
      <c r="KI143" s="40">
        <f t="shared" si="511"/>
        <v>0</v>
      </c>
      <c r="KJ143" s="40">
        <f t="shared" si="511"/>
        <v>0</v>
      </c>
      <c r="KK143" s="40">
        <f t="shared" si="511"/>
        <v>0</v>
      </c>
      <c r="KL143" s="40">
        <f t="shared" si="511"/>
        <v>0</v>
      </c>
      <c r="KM143" s="40">
        <f t="shared" si="511"/>
        <v>0</v>
      </c>
      <c r="KN143" s="40">
        <f t="shared" si="511"/>
        <v>0</v>
      </c>
      <c r="KO143" s="40">
        <f t="shared" si="511"/>
        <v>0</v>
      </c>
      <c r="KP143" s="40">
        <f t="shared" si="511"/>
        <v>0</v>
      </c>
      <c r="KQ143" s="40">
        <f t="shared" si="511"/>
        <v>0</v>
      </c>
      <c r="KR143" s="40">
        <f t="shared" si="511"/>
        <v>0</v>
      </c>
      <c r="KS143" s="40">
        <f t="shared" si="511"/>
        <v>0</v>
      </c>
      <c r="KT143" s="40">
        <f t="shared" si="511"/>
        <v>0</v>
      </c>
      <c r="KU143" s="40">
        <f t="shared" si="511"/>
        <v>0</v>
      </c>
      <c r="KV143" s="40">
        <f t="shared" si="511"/>
        <v>0</v>
      </c>
      <c r="KW143" s="40">
        <f t="shared" si="511"/>
        <v>0</v>
      </c>
      <c r="KX143" s="40">
        <f t="shared" si="511"/>
        <v>0</v>
      </c>
      <c r="KY143" s="40">
        <f t="shared" si="511"/>
        <v>0</v>
      </c>
      <c r="KZ143" s="40">
        <f t="shared" si="511"/>
        <v>0</v>
      </c>
      <c r="LA143" s="40">
        <f t="shared" si="511"/>
        <v>0</v>
      </c>
      <c r="LB143" s="40">
        <f t="shared" si="511"/>
        <v>0</v>
      </c>
      <c r="LC143" s="40">
        <f t="shared" si="511"/>
        <v>0</v>
      </c>
      <c r="LD143" s="40">
        <f t="shared" si="511"/>
        <v>0</v>
      </c>
      <c r="LE143" s="40">
        <f t="shared" si="511"/>
        <v>0</v>
      </c>
      <c r="LF143" s="40">
        <f t="shared" si="511"/>
        <v>0</v>
      </c>
      <c r="LG143" s="40">
        <f t="shared" si="511"/>
        <v>0</v>
      </c>
      <c r="LH143" s="40">
        <f t="shared" si="511"/>
        <v>0</v>
      </c>
      <c r="LI143" s="40">
        <f t="shared" si="511"/>
        <v>0</v>
      </c>
      <c r="LJ143" s="40">
        <f t="shared" si="511"/>
        <v>0</v>
      </c>
      <c r="LK143" s="40">
        <f t="shared" si="511"/>
        <v>0</v>
      </c>
      <c r="LL143" s="40">
        <f t="shared" si="511"/>
        <v>0</v>
      </c>
      <c r="LM143" s="40">
        <f t="shared" si="511"/>
        <v>0</v>
      </c>
      <c r="LN143" s="40">
        <f t="shared" si="511"/>
        <v>0</v>
      </c>
      <c r="LO143" s="40">
        <f t="shared" si="511"/>
        <v>0</v>
      </c>
      <c r="LP143" s="40">
        <f t="shared" si="511"/>
        <v>0</v>
      </c>
      <c r="LQ143" s="40">
        <f t="shared" si="511"/>
        <v>0</v>
      </c>
      <c r="LR143" s="40">
        <f t="shared" si="511"/>
        <v>0</v>
      </c>
      <c r="LS143" s="40">
        <f t="shared" si="511"/>
        <v>0</v>
      </c>
      <c r="LT143" s="40">
        <f t="shared" si="511"/>
        <v>0</v>
      </c>
      <c r="LU143" s="40">
        <f t="shared" si="511"/>
        <v>0</v>
      </c>
      <c r="LV143" s="40">
        <f t="shared" si="511"/>
        <v>0</v>
      </c>
      <c r="LW143" s="40">
        <f t="shared" si="511"/>
        <v>0</v>
      </c>
      <c r="LX143" s="40">
        <f t="shared" si="511"/>
        <v>0</v>
      </c>
      <c r="LY143" s="40">
        <f t="shared" si="511"/>
        <v>0</v>
      </c>
      <c r="LZ143" s="40">
        <f t="shared" si="511"/>
        <v>0</v>
      </c>
      <c r="MA143" s="40">
        <f t="shared" ref="MA143:NT143" si="512">IFERROR(+MA29/$I$143,0)</f>
        <v>0</v>
      </c>
      <c r="MB143" s="40">
        <f t="shared" si="512"/>
        <v>0</v>
      </c>
      <c r="MC143" s="40">
        <f t="shared" si="512"/>
        <v>0</v>
      </c>
      <c r="MD143" s="40">
        <f t="shared" si="512"/>
        <v>0</v>
      </c>
      <c r="ME143" s="40">
        <f t="shared" si="512"/>
        <v>0</v>
      </c>
      <c r="MF143" s="40">
        <f t="shared" si="512"/>
        <v>0</v>
      </c>
      <c r="MG143" s="40">
        <f t="shared" si="512"/>
        <v>0</v>
      </c>
      <c r="MH143" s="40">
        <f t="shared" si="512"/>
        <v>0</v>
      </c>
      <c r="MI143" s="40">
        <f t="shared" si="512"/>
        <v>0</v>
      </c>
      <c r="MJ143" s="40">
        <f t="shared" si="512"/>
        <v>0</v>
      </c>
      <c r="MK143" s="40">
        <f t="shared" si="512"/>
        <v>0</v>
      </c>
      <c r="ML143" s="40">
        <f t="shared" si="512"/>
        <v>0</v>
      </c>
      <c r="MM143" s="40">
        <f t="shared" si="512"/>
        <v>0</v>
      </c>
      <c r="MN143" s="40">
        <f t="shared" si="512"/>
        <v>0</v>
      </c>
      <c r="MO143" s="40">
        <f t="shared" si="512"/>
        <v>0</v>
      </c>
      <c r="MP143" s="40">
        <f t="shared" si="512"/>
        <v>0</v>
      </c>
      <c r="MQ143" s="40">
        <f t="shared" si="512"/>
        <v>0</v>
      </c>
      <c r="MR143" s="40">
        <f t="shared" si="512"/>
        <v>0</v>
      </c>
      <c r="MS143" s="40">
        <f t="shared" si="512"/>
        <v>0</v>
      </c>
      <c r="MT143" s="40">
        <f t="shared" si="512"/>
        <v>0</v>
      </c>
      <c r="MU143" s="40">
        <f t="shared" si="512"/>
        <v>0</v>
      </c>
      <c r="MV143" s="40">
        <f t="shared" si="512"/>
        <v>0</v>
      </c>
      <c r="MW143" s="40">
        <f t="shared" si="512"/>
        <v>0</v>
      </c>
      <c r="MX143" s="40">
        <f t="shared" si="512"/>
        <v>0</v>
      </c>
      <c r="MY143" s="40">
        <f t="shared" si="512"/>
        <v>0</v>
      </c>
      <c r="MZ143" s="40">
        <f t="shared" si="512"/>
        <v>0</v>
      </c>
      <c r="NA143" s="40">
        <f t="shared" si="512"/>
        <v>0</v>
      </c>
      <c r="NB143" s="40">
        <f t="shared" si="512"/>
        <v>0</v>
      </c>
      <c r="NC143" s="40">
        <f t="shared" si="512"/>
        <v>0</v>
      </c>
      <c r="ND143" s="40">
        <f t="shared" si="512"/>
        <v>0</v>
      </c>
      <c r="NE143" s="40">
        <f t="shared" si="512"/>
        <v>0</v>
      </c>
      <c r="NF143" s="40">
        <f t="shared" si="512"/>
        <v>0</v>
      </c>
      <c r="NG143" s="40">
        <f t="shared" si="512"/>
        <v>0</v>
      </c>
      <c r="NH143" s="40">
        <f t="shared" si="512"/>
        <v>0</v>
      </c>
      <c r="NI143" s="40">
        <f t="shared" si="512"/>
        <v>0</v>
      </c>
      <c r="NJ143" s="40">
        <f t="shared" si="512"/>
        <v>0</v>
      </c>
      <c r="NK143" s="40">
        <f t="shared" si="512"/>
        <v>0</v>
      </c>
      <c r="NL143" s="40">
        <f t="shared" si="512"/>
        <v>0</v>
      </c>
      <c r="NM143" s="40">
        <f t="shared" si="512"/>
        <v>0</v>
      </c>
      <c r="NN143" s="40">
        <f t="shared" si="512"/>
        <v>0</v>
      </c>
      <c r="NO143" s="40">
        <f t="shared" si="512"/>
        <v>0</v>
      </c>
      <c r="NP143" s="40">
        <f t="shared" si="512"/>
        <v>0</v>
      </c>
      <c r="NQ143" s="40">
        <f t="shared" si="512"/>
        <v>0</v>
      </c>
      <c r="NR143" s="40">
        <f t="shared" si="512"/>
        <v>0</v>
      </c>
      <c r="NS143" s="40">
        <f t="shared" si="512"/>
        <v>0</v>
      </c>
      <c r="NT143" s="41">
        <f t="shared" si="512"/>
        <v>0</v>
      </c>
    </row>
    <row r="144" spans="1:384" x14ac:dyDescent="0.6">
      <c r="A144" s="141" t="s">
        <v>72</v>
      </c>
      <c r="B144" s="301"/>
      <c r="C144" s="322"/>
      <c r="D144" s="299"/>
      <c r="E144" s="47">
        <v>14</v>
      </c>
      <c r="F144" s="276"/>
      <c r="G144" s="47">
        <v>21</v>
      </c>
      <c r="H144" s="54">
        <v>666</v>
      </c>
      <c r="I144" s="6">
        <f t="shared" si="482"/>
        <v>326</v>
      </c>
      <c r="J144" s="12">
        <v>76</v>
      </c>
      <c r="K144" s="4">
        <v>76</v>
      </c>
      <c r="L144" s="4">
        <v>174</v>
      </c>
      <c r="M144" s="4">
        <v>0</v>
      </c>
      <c r="N144" s="4">
        <v>0</v>
      </c>
      <c r="O144" s="4">
        <v>0</v>
      </c>
      <c r="P144" s="33">
        <v>0</v>
      </c>
      <c r="Q144" s="34">
        <v>0</v>
      </c>
      <c r="R144" s="7"/>
      <c r="S144" s="39">
        <f t="shared" ref="S144:CD144" si="513">IFERROR(+S30/$I$144,0)</f>
        <v>0.39263803680981596</v>
      </c>
      <c r="T144" s="40">
        <f t="shared" si="513"/>
        <v>0.39263803680981596</v>
      </c>
      <c r="U144" s="40">
        <f t="shared" si="513"/>
        <v>0.38650306748466257</v>
      </c>
      <c r="V144" s="40">
        <f t="shared" si="513"/>
        <v>0.42024539877300615</v>
      </c>
      <c r="W144" s="40">
        <f t="shared" si="513"/>
        <v>0.41411042944785276</v>
      </c>
      <c r="X144" s="40">
        <f t="shared" si="513"/>
        <v>0.3834355828220859</v>
      </c>
      <c r="Y144" s="40">
        <f t="shared" si="513"/>
        <v>0.3834355828220859</v>
      </c>
      <c r="Z144" s="40">
        <f t="shared" si="513"/>
        <v>0.3834355828220859</v>
      </c>
      <c r="AA144" s="40">
        <f t="shared" si="513"/>
        <v>0.40797546012269936</v>
      </c>
      <c r="AB144" s="40">
        <f t="shared" si="513"/>
        <v>0.40797546012269936</v>
      </c>
      <c r="AC144" s="40">
        <f t="shared" si="513"/>
        <v>0.39570552147239263</v>
      </c>
      <c r="AD144" s="40">
        <f t="shared" si="513"/>
        <v>0.39570552147239263</v>
      </c>
      <c r="AE144" s="40">
        <f t="shared" si="513"/>
        <v>0.45092024539877301</v>
      </c>
      <c r="AF144" s="40">
        <f t="shared" si="513"/>
        <v>0.41717791411042943</v>
      </c>
      <c r="AG144" s="40">
        <f t="shared" si="513"/>
        <v>0.41717791411042943</v>
      </c>
      <c r="AH144" s="40">
        <f t="shared" si="513"/>
        <v>0.46319018404907975</v>
      </c>
      <c r="AI144" s="40">
        <f t="shared" si="513"/>
        <v>0.46012269938650308</v>
      </c>
      <c r="AJ144" s="40">
        <f t="shared" si="513"/>
        <v>0.5</v>
      </c>
      <c r="AK144" s="40">
        <f t="shared" si="513"/>
        <v>0.5</v>
      </c>
      <c r="AL144" s="40">
        <f t="shared" si="513"/>
        <v>0.46625766871165641</v>
      </c>
      <c r="AM144" s="40">
        <f t="shared" si="513"/>
        <v>0.45705521472392641</v>
      </c>
      <c r="AN144" s="40">
        <f t="shared" si="513"/>
        <v>0.45705521472392641</v>
      </c>
      <c r="AO144" s="40">
        <f t="shared" si="513"/>
        <v>0.43558282208588955</v>
      </c>
      <c r="AP144" s="40">
        <f t="shared" si="513"/>
        <v>0.43558282208588955</v>
      </c>
      <c r="AQ144" s="40">
        <f t="shared" si="513"/>
        <v>0.43251533742331288</v>
      </c>
      <c r="AR144" s="40">
        <f t="shared" si="513"/>
        <v>0.43251533742331288</v>
      </c>
      <c r="AS144" s="40">
        <f t="shared" si="513"/>
        <v>0.43251533742331288</v>
      </c>
      <c r="AT144" s="40">
        <f t="shared" si="513"/>
        <v>0.42944785276073622</v>
      </c>
      <c r="AU144" s="40">
        <f t="shared" si="513"/>
        <v>0.42944785276073622</v>
      </c>
      <c r="AV144" s="40">
        <f t="shared" si="513"/>
        <v>0.42638036809815949</v>
      </c>
      <c r="AW144" s="40">
        <f t="shared" si="513"/>
        <v>0.42638036809815949</v>
      </c>
      <c r="AX144" s="40">
        <f t="shared" si="513"/>
        <v>0.42944785276073622</v>
      </c>
      <c r="AY144" s="40">
        <f t="shared" si="513"/>
        <v>0.45092024539877301</v>
      </c>
      <c r="AZ144" s="40">
        <f t="shared" si="513"/>
        <v>0.44478527607361962</v>
      </c>
      <c r="BA144" s="40">
        <f t="shared" si="513"/>
        <v>0.43558282208588955</v>
      </c>
      <c r="BB144" s="40">
        <f t="shared" si="513"/>
        <v>0.43558282208588955</v>
      </c>
      <c r="BC144" s="40">
        <f t="shared" si="513"/>
        <v>0.43251533742331288</v>
      </c>
      <c r="BD144" s="40">
        <f t="shared" si="513"/>
        <v>0.43251533742331288</v>
      </c>
      <c r="BE144" s="40">
        <f t="shared" si="513"/>
        <v>0.43251533742331288</v>
      </c>
      <c r="BF144" s="40">
        <f t="shared" si="513"/>
        <v>0.43251533742331288</v>
      </c>
      <c r="BG144" s="40">
        <f t="shared" si="513"/>
        <v>0.42944785276073622</v>
      </c>
      <c r="BH144" s="40">
        <f t="shared" si="513"/>
        <v>0.42944785276073622</v>
      </c>
      <c r="BI144" s="40">
        <f t="shared" si="513"/>
        <v>0.42944785276073622</v>
      </c>
      <c r="BJ144" s="40">
        <f t="shared" si="513"/>
        <v>0.42331288343558282</v>
      </c>
      <c r="BK144" s="40">
        <f t="shared" si="513"/>
        <v>0.3773006134969325</v>
      </c>
      <c r="BL144" s="40">
        <f t="shared" si="513"/>
        <v>0.53680981595092025</v>
      </c>
      <c r="BM144" s="40">
        <f t="shared" si="513"/>
        <v>0.56748466257668717</v>
      </c>
      <c r="BN144" s="40">
        <f t="shared" si="513"/>
        <v>0.56441717791411039</v>
      </c>
      <c r="BO144" s="40">
        <f t="shared" si="513"/>
        <v>0.56748466257668717</v>
      </c>
      <c r="BP144" s="40">
        <f t="shared" si="513"/>
        <v>0.56748466257668717</v>
      </c>
      <c r="BQ144" s="40">
        <f t="shared" si="513"/>
        <v>0.6073619631901841</v>
      </c>
      <c r="BR144" s="40">
        <f t="shared" si="513"/>
        <v>0.61042944785276076</v>
      </c>
      <c r="BS144" s="40">
        <f t="shared" si="513"/>
        <v>0.6165644171779141</v>
      </c>
      <c r="BT144" s="40">
        <f t="shared" si="513"/>
        <v>0.57361963190184051</v>
      </c>
      <c r="BU144" s="40">
        <f t="shared" si="513"/>
        <v>0.54907975460122704</v>
      </c>
      <c r="BV144" s="40">
        <f t="shared" si="513"/>
        <v>0.53374233128834359</v>
      </c>
      <c r="BW144" s="40">
        <f t="shared" si="513"/>
        <v>0.53374233128834359</v>
      </c>
      <c r="BX144" s="40">
        <f t="shared" si="513"/>
        <v>0.53067484662576692</v>
      </c>
      <c r="BY144" s="40">
        <f t="shared" si="513"/>
        <v>0.52453987730061347</v>
      </c>
      <c r="BZ144" s="40">
        <f t="shared" si="513"/>
        <v>0.49693251533742333</v>
      </c>
      <c r="CA144" s="40">
        <f t="shared" si="513"/>
        <v>0.49693251533742333</v>
      </c>
      <c r="CB144" s="40">
        <f t="shared" si="513"/>
        <v>0.48159509202453987</v>
      </c>
      <c r="CC144" s="40">
        <f t="shared" si="513"/>
        <v>0.46012269938650308</v>
      </c>
      <c r="CD144" s="40">
        <f t="shared" si="513"/>
        <v>0.46012269938650308</v>
      </c>
      <c r="CE144" s="40">
        <f t="shared" ref="CE144:EP144" si="514">IFERROR(+CE30/$I$144,0)</f>
        <v>0.45705521472392641</v>
      </c>
      <c r="CF144" s="40">
        <f t="shared" si="514"/>
        <v>0.45705521472392641</v>
      </c>
      <c r="CG144" s="40">
        <f t="shared" si="514"/>
        <v>0.46012269938650308</v>
      </c>
      <c r="CH144" s="40">
        <f t="shared" si="514"/>
        <v>0.45705521472392641</v>
      </c>
      <c r="CI144" s="40">
        <f t="shared" si="514"/>
        <v>0.43865030674846628</v>
      </c>
      <c r="CJ144" s="40">
        <f t="shared" si="514"/>
        <v>0.43558282208588955</v>
      </c>
      <c r="CK144" s="40">
        <f t="shared" si="514"/>
        <v>0.43558282208588955</v>
      </c>
      <c r="CL144" s="40">
        <f t="shared" si="514"/>
        <v>0.42944785276073622</v>
      </c>
      <c r="CM144" s="40">
        <f t="shared" si="514"/>
        <v>0.42944785276073622</v>
      </c>
      <c r="CN144" s="40">
        <f t="shared" si="514"/>
        <v>0.42944785276073622</v>
      </c>
      <c r="CO144" s="40">
        <f t="shared" si="514"/>
        <v>0.43251533742331288</v>
      </c>
      <c r="CP144" s="40">
        <f t="shared" si="514"/>
        <v>0.42638036809815949</v>
      </c>
      <c r="CQ144" s="40">
        <f t="shared" si="514"/>
        <v>0.42331288343558282</v>
      </c>
      <c r="CR144" s="40">
        <f t="shared" si="514"/>
        <v>0.42331288343558282</v>
      </c>
      <c r="CS144" s="40">
        <f t="shared" si="514"/>
        <v>0.42024539877300615</v>
      </c>
      <c r="CT144" s="40">
        <f t="shared" si="514"/>
        <v>0.41411042944785276</v>
      </c>
      <c r="CU144" s="40">
        <f t="shared" si="514"/>
        <v>0.39263803680981596</v>
      </c>
      <c r="CV144" s="40">
        <f t="shared" si="514"/>
        <v>0.39570552147239263</v>
      </c>
      <c r="CW144" s="40">
        <f t="shared" si="514"/>
        <v>0.38036809815950923</v>
      </c>
      <c r="CX144" s="40">
        <f t="shared" si="514"/>
        <v>0.3773006134969325</v>
      </c>
      <c r="CY144" s="40">
        <f t="shared" si="514"/>
        <v>0.3773006134969325</v>
      </c>
      <c r="CZ144" s="40">
        <f t="shared" si="514"/>
        <v>0.37423312883435583</v>
      </c>
      <c r="DA144" s="40">
        <f t="shared" si="514"/>
        <v>0.37116564417177916</v>
      </c>
      <c r="DB144" s="40">
        <f t="shared" si="514"/>
        <v>0.3619631901840491</v>
      </c>
      <c r="DC144" s="40">
        <f t="shared" si="514"/>
        <v>0.34049079754601225</v>
      </c>
      <c r="DD144" s="40">
        <f t="shared" si="514"/>
        <v>0.32822085889570551</v>
      </c>
      <c r="DE144" s="40">
        <f t="shared" si="514"/>
        <v>0.32515337423312884</v>
      </c>
      <c r="DF144" s="40">
        <f t="shared" si="514"/>
        <v>0.32515337423312884</v>
      </c>
      <c r="DG144" s="40">
        <f t="shared" si="514"/>
        <v>0.30981595092024539</v>
      </c>
      <c r="DH144" s="40">
        <f t="shared" si="514"/>
        <v>0.30674846625766872</v>
      </c>
      <c r="DI144" s="40">
        <f t="shared" si="514"/>
        <v>0.30674846625766872</v>
      </c>
      <c r="DJ144" s="40">
        <f t="shared" si="514"/>
        <v>0.30674846625766872</v>
      </c>
      <c r="DK144" s="40">
        <f t="shared" si="514"/>
        <v>0.2822085889570552</v>
      </c>
      <c r="DL144" s="40">
        <f t="shared" si="514"/>
        <v>0.28527607361963192</v>
      </c>
      <c r="DM144" s="40">
        <f t="shared" si="514"/>
        <v>0.28527607361963192</v>
      </c>
      <c r="DN144" s="40">
        <f t="shared" si="514"/>
        <v>0.27607361963190186</v>
      </c>
      <c r="DO144" s="40">
        <f t="shared" si="514"/>
        <v>0.27300613496932513</v>
      </c>
      <c r="DP144" s="40">
        <f t="shared" si="514"/>
        <v>0.27300613496932513</v>
      </c>
      <c r="DQ144" s="40">
        <f t="shared" si="514"/>
        <v>0.27300613496932513</v>
      </c>
      <c r="DR144" s="40">
        <f t="shared" si="514"/>
        <v>0.27300613496932513</v>
      </c>
      <c r="DS144" s="40">
        <f t="shared" si="514"/>
        <v>0.2392638036809816</v>
      </c>
      <c r="DT144" s="40">
        <f t="shared" si="514"/>
        <v>0.2392638036809816</v>
      </c>
      <c r="DU144" s="40">
        <f t="shared" si="514"/>
        <v>0.22392638036809817</v>
      </c>
      <c r="DV144" s="40">
        <f t="shared" si="514"/>
        <v>0.22392638036809817</v>
      </c>
      <c r="DW144" s="40">
        <f t="shared" si="514"/>
        <v>0.21779141104294478</v>
      </c>
      <c r="DX144" s="40">
        <f t="shared" si="514"/>
        <v>0.21779141104294478</v>
      </c>
      <c r="DY144" s="40">
        <f t="shared" si="514"/>
        <v>0.20552147239263804</v>
      </c>
      <c r="DZ144" s="40">
        <f t="shared" si="514"/>
        <v>0.20552147239263804</v>
      </c>
      <c r="EA144" s="40">
        <f t="shared" si="514"/>
        <v>0.20552147239263804</v>
      </c>
      <c r="EB144" s="40">
        <f t="shared" si="514"/>
        <v>0.20552147239263804</v>
      </c>
      <c r="EC144" s="40">
        <f t="shared" si="514"/>
        <v>0.20552147239263804</v>
      </c>
      <c r="ED144" s="40">
        <f t="shared" si="514"/>
        <v>0.18711656441717792</v>
      </c>
      <c r="EE144" s="40">
        <f t="shared" si="514"/>
        <v>0.18711656441717792</v>
      </c>
      <c r="EF144" s="40">
        <f t="shared" si="514"/>
        <v>0.16564417177914109</v>
      </c>
      <c r="EG144" s="40">
        <f t="shared" si="514"/>
        <v>0.16564417177914109</v>
      </c>
      <c r="EH144" s="40">
        <f t="shared" si="514"/>
        <v>0.16564417177914109</v>
      </c>
      <c r="EI144" s="40">
        <f t="shared" si="514"/>
        <v>0.15950920245398773</v>
      </c>
      <c r="EJ144" s="40">
        <f t="shared" si="514"/>
        <v>0.15950920245398773</v>
      </c>
      <c r="EK144" s="40">
        <f t="shared" si="514"/>
        <v>0.14417177914110429</v>
      </c>
      <c r="EL144" s="40">
        <f t="shared" si="514"/>
        <v>0.13803680981595093</v>
      </c>
      <c r="EM144" s="40">
        <f t="shared" si="514"/>
        <v>0.13803680981595093</v>
      </c>
      <c r="EN144" s="40">
        <f t="shared" si="514"/>
        <v>0.13803680981595093</v>
      </c>
      <c r="EO144" s="40">
        <f t="shared" si="514"/>
        <v>0.13803680981595093</v>
      </c>
      <c r="EP144" s="40">
        <f t="shared" si="514"/>
        <v>0.13803680981595093</v>
      </c>
      <c r="EQ144" s="40">
        <f t="shared" ref="EQ144:HB144" si="515">IFERROR(+EQ30/$I$144,0)</f>
        <v>0.13496932515337423</v>
      </c>
      <c r="ER144" s="40">
        <f t="shared" si="515"/>
        <v>0.12576687116564417</v>
      </c>
      <c r="ES144" s="40">
        <f t="shared" si="515"/>
        <v>0.12576687116564417</v>
      </c>
      <c r="ET144" s="40">
        <f t="shared" si="515"/>
        <v>0.12269938650306748</v>
      </c>
      <c r="EU144" s="40">
        <f t="shared" si="515"/>
        <v>0.1196319018404908</v>
      </c>
      <c r="EV144" s="40">
        <f t="shared" si="515"/>
        <v>0.1196319018404908</v>
      </c>
      <c r="EW144" s="40">
        <f t="shared" si="515"/>
        <v>0.1196319018404908</v>
      </c>
      <c r="EX144" s="40">
        <f t="shared" si="515"/>
        <v>0.12883435582822086</v>
      </c>
      <c r="EY144" s="40">
        <f t="shared" si="515"/>
        <v>0.12883435582822086</v>
      </c>
      <c r="EZ144" s="40">
        <f t="shared" si="515"/>
        <v>0.12883435582822086</v>
      </c>
      <c r="FA144" s="40">
        <f t="shared" si="515"/>
        <v>0.12883435582822086</v>
      </c>
      <c r="FB144" s="40">
        <f t="shared" si="515"/>
        <v>0.12883435582822086</v>
      </c>
      <c r="FC144" s="40">
        <f t="shared" si="515"/>
        <v>0.12883435582822086</v>
      </c>
      <c r="FD144" s="40">
        <f t="shared" si="515"/>
        <v>0.12269938650306748</v>
      </c>
      <c r="FE144" s="40">
        <f t="shared" si="515"/>
        <v>0.13190184049079753</v>
      </c>
      <c r="FF144" s="40">
        <f t="shared" si="515"/>
        <v>0.13190184049079753</v>
      </c>
      <c r="FG144" s="40">
        <f t="shared" si="515"/>
        <v>0.13190184049079753</v>
      </c>
      <c r="FH144" s="40">
        <f t="shared" si="515"/>
        <v>0.13190184049079753</v>
      </c>
      <c r="FI144" s="40">
        <f t="shared" si="515"/>
        <v>0.13190184049079753</v>
      </c>
      <c r="FJ144" s="40">
        <f t="shared" si="515"/>
        <v>0.13190184049079753</v>
      </c>
      <c r="FK144" s="40">
        <f t="shared" si="515"/>
        <v>0.13190184049079753</v>
      </c>
      <c r="FL144" s="40">
        <f t="shared" si="515"/>
        <v>0.15644171779141106</v>
      </c>
      <c r="FM144" s="40">
        <f t="shared" si="515"/>
        <v>0.15030674846625766</v>
      </c>
      <c r="FN144" s="40">
        <f t="shared" si="515"/>
        <v>0.15030674846625766</v>
      </c>
      <c r="FO144" s="40">
        <f t="shared" si="515"/>
        <v>0.14723926380368099</v>
      </c>
      <c r="FP144" s="40">
        <f t="shared" si="515"/>
        <v>0.14417177914110429</v>
      </c>
      <c r="FQ144" s="40">
        <f t="shared" si="515"/>
        <v>0.14417177914110429</v>
      </c>
      <c r="FR144" s="40">
        <f t="shared" si="515"/>
        <v>0.1411042944785276</v>
      </c>
      <c r="FS144" s="40">
        <f t="shared" si="515"/>
        <v>0.13496932515337423</v>
      </c>
      <c r="FT144" s="40">
        <f t="shared" si="515"/>
        <v>0.12576687116564417</v>
      </c>
      <c r="FU144" s="40">
        <f t="shared" si="515"/>
        <v>0.12883435582822086</v>
      </c>
      <c r="FV144" s="40">
        <f t="shared" si="515"/>
        <v>0.12883435582822086</v>
      </c>
      <c r="FW144" s="40">
        <f t="shared" si="515"/>
        <v>0.12883435582822086</v>
      </c>
      <c r="FX144" s="40">
        <f t="shared" si="515"/>
        <v>0.12883435582822086</v>
      </c>
      <c r="FY144" s="40">
        <f t="shared" si="515"/>
        <v>0.12269938650306748</v>
      </c>
      <c r="FZ144" s="40">
        <f t="shared" si="515"/>
        <v>0.12269938650306748</v>
      </c>
      <c r="GA144" s="40">
        <f t="shared" si="515"/>
        <v>0.19631901840490798</v>
      </c>
      <c r="GB144" s="40">
        <f t="shared" si="515"/>
        <v>0.24846625766871167</v>
      </c>
      <c r="GC144" s="40">
        <f t="shared" si="515"/>
        <v>0.2822085889570552</v>
      </c>
      <c r="GD144" s="40">
        <f t="shared" si="515"/>
        <v>0.2822085889570552</v>
      </c>
      <c r="GE144" s="40">
        <f t="shared" si="515"/>
        <v>0.2822085889570552</v>
      </c>
      <c r="GF144" s="40">
        <f t="shared" si="515"/>
        <v>0.31595092024539878</v>
      </c>
      <c r="GG144" s="40">
        <f t="shared" si="515"/>
        <v>0.34049079754601225</v>
      </c>
      <c r="GH144" s="40">
        <f t="shared" si="515"/>
        <v>0.29754601226993865</v>
      </c>
      <c r="GI144" s="40">
        <f t="shared" si="515"/>
        <v>0.29754601226993865</v>
      </c>
      <c r="GJ144" s="40">
        <f t="shared" si="515"/>
        <v>0.29754601226993865</v>
      </c>
      <c r="GK144" s="40">
        <f t="shared" si="515"/>
        <v>0.29754601226993865</v>
      </c>
      <c r="GL144" s="40">
        <f t="shared" si="515"/>
        <v>0.29754601226993865</v>
      </c>
      <c r="GM144" s="40">
        <f t="shared" si="515"/>
        <v>0.29447852760736198</v>
      </c>
      <c r="GN144" s="40">
        <f t="shared" si="515"/>
        <v>0.57055214723926384</v>
      </c>
      <c r="GO144" s="40">
        <f t="shared" si="515"/>
        <v>0.59202453987730064</v>
      </c>
      <c r="GP144" s="40">
        <f t="shared" si="515"/>
        <v>0.59202453987730064</v>
      </c>
      <c r="GQ144" s="40">
        <f t="shared" si="515"/>
        <v>0.58895705521472397</v>
      </c>
      <c r="GR144" s="40">
        <f t="shared" si="515"/>
        <v>0.58282208588957052</v>
      </c>
      <c r="GS144" s="40">
        <f t="shared" si="515"/>
        <v>0.58282208588957052</v>
      </c>
      <c r="GT144" s="40">
        <f t="shared" si="515"/>
        <v>0.58588957055214719</v>
      </c>
      <c r="GU144" s="40">
        <f t="shared" si="515"/>
        <v>0.59509202453987731</v>
      </c>
      <c r="GV144" s="40">
        <f t="shared" si="515"/>
        <v>0.58282208588957052</v>
      </c>
      <c r="GW144" s="40">
        <f t="shared" si="515"/>
        <v>0.58282208588957052</v>
      </c>
      <c r="GX144" s="40">
        <f t="shared" si="515"/>
        <v>0.57668711656441718</v>
      </c>
      <c r="GY144" s="40">
        <f t="shared" si="515"/>
        <v>0.53067484662576692</v>
      </c>
      <c r="GZ144" s="40">
        <f t="shared" si="515"/>
        <v>0.53067484662576692</v>
      </c>
      <c r="HA144" s="40">
        <f t="shared" si="515"/>
        <v>0.6073619631901841</v>
      </c>
      <c r="HB144" s="40">
        <f t="shared" si="515"/>
        <v>0.64110429447852757</v>
      </c>
      <c r="HC144" s="40">
        <f t="shared" ref="HC144:JN144" si="516">IFERROR(+HC30/$I$144,0)</f>
        <v>0.6380368098159509</v>
      </c>
      <c r="HD144" s="40">
        <f t="shared" si="516"/>
        <v>0.66257668711656437</v>
      </c>
      <c r="HE144" s="40">
        <f t="shared" si="516"/>
        <v>0.6595092024539877</v>
      </c>
      <c r="HF144" s="40">
        <f t="shared" si="516"/>
        <v>0.65644171779141103</v>
      </c>
      <c r="HG144" s="40">
        <f t="shared" si="516"/>
        <v>0.65644171779141103</v>
      </c>
      <c r="HH144" s="40">
        <f t="shared" si="516"/>
        <v>0.66564417177914115</v>
      </c>
      <c r="HI144" s="40">
        <f t="shared" si="516"/>
        <v>0.66564417177914115</v>
      </c>
      <c r="HJ144" s="40">
        <f t="shared" si="516"/>
        <v>0.6595092024539877</v>
      </c>
      <c r="HK144" s="40">
        <f t="shared" si="516"/>
        <v>0.6595092024539877</v>
      </c>
      <c r="HL144" s="40">
        <f t="shared" si="516"/>
        <v>0.65644171779141103</v>
      </c>
      <c r="HM144" s="40">
        <f t="shared" si="516"/>
        <v>0.59815950920245398</v>
      </c>
      <c r="HN144" s="40">
        <f t="shared" si="516"/>
        <v>0.59815950920245398</v>
      </c>
      <c r="HO144" s="40">
        <f t="shared" si="516"/>
        <v>0.59815950920245398</v>
      </c>
      <c r="HP144" s="40">
        <f t="shared" si="516"/>
        <v>0.62883435582822089</v>
      </c>
      <c r="HQ144" s="40">
        <f t="shared" si="516"/>
        <v>0.62576687116564422</v>
      </c>
      <c r="HR144" s="40">
        <f t="shared" si="516"/>
        <v>0.62576687116564422</v>
      </c>
      <c r="HS144" s="40">
        <f t="shared" si="516"/>
        <v>0.6165644171779141</v>
      </c>
      <c r="HT144" s="40">
        <f t="shared" si="516"/>
        <v>0.61349693251533743</v>
      </c>
      <c r="HU144" s="40">
        <f t="shared" si="516"/>
        <v>0.61349693251533743</v>
      </c>
      <c r="HV144" s="40">
        <f t="shared" si="516"/>
        <v>0.61349693251533743</v>
      </c>
      <c r="HW144" s="40">
        <f t="shared" si="516"/>
        <v>0.62269938650306744</v>
      </c>
      <c r="HX144" s="40">
        <f t="shared" si="516"/>
        <v>0.61963190184049077</v>
      </c>
      <c r="HY144" s="40">
        <f t="shared" si="516"/>
        <v>0.62576687116564422</v>
      </c>
      <c r="HZ144" s="40">
        <f t="shared" si="516"/>
        <v>0.61963190184049077</v>
      </c>
      <c r="IA144" s="40">
        <f t="shared" si="516"/>
        <v>0.61349693251533743</v>
      </c>
      <c r="IB144" s="40">
        <f t="shared" si="516"/>
        <v>0.61349693251533743</v>
      </c>
      <c r="IC144" s="40">
        <f t="shared" si="516"/>
        <v>0.61349693251533743</v>
      </c>
      <c r="ID144" s="40">
        <f t="shared" si="516"/>
        <v>0.6165644171779141</v>
      </c>
      <c r="IE144" s="40">
        <f t="shared" si="516"/>
        <v>0.62576687116564422</v>
      </c>
      <c r="IF144" s="40">
        <f t="shared" si="516"/>
        <v>0.62576687116564422</v>
      </c>
      <c r="IG144" s="40">
        <f t="shared" si="516"/>
        <v>0.62883435582822089</v>
      </c>
      <c r="IH144" s="40">
        <f t="shared" si="516"/>
        <v>0.62576687116564422</v>
      </c>
      <c r="II144" s="40">
        <f t="shared" si="516"/>
        <v>0.62576687116564422</v>
      </c>
      <c r="IJ144" s="40">
        <f t="shared" si="516"/>
        <v>0.62576687116564422</v>
      </c>
      <c r="IK144" s="40">
        <f t="shared" si="516"/>
        <v>0.6595092024539877</v>
      </c>
      <c r="IL144" s="40">
        <f t="shared" si="516"/>
        <v>0</v>
      </c>
      <c r="IM144" s="40">
        <f t="shared" si="516"/>
        <v>0</v>
      </c>
      <c r="IN144" s="40">
        <f t="shared" si="516"/>
        <v>0</v>
      </c>
      <c r="IO144" s="40">
        <f t="shared" si="516"/>
        <v>0</v>
      </c>
      <c r="IP144" s="40">
        <f t="shared" si="516"/>
        <v>0</v>
      </c>
      <c r="IQ144" s="40">
        <f t="shared" si="516"/>
        <v>0</v>
      </c>
      <c r="IR144" s="40">
        <f t="shared" si="516"/>
        <v>0</v>
      </c>
      <c r="IS144" s="40">
        <f t="shared" si="516"/>
        <v>0</v>
      </c>
      <c r="IT144" s="40">
        <f t="shared" si="516"/>
        <v>0</v>
      </c>
      <c r="IU144" s="40">
        <f t="shared" si="516"/>
        <v>0</v>
      </c>
      <c r="IV144" s="40">
        <f t="shared" si="516"/>
        <v>0</v>
      </c>
      <c r="IW144" s="40">
        <f t="shared" si="516"/>
        <v>0</v>
      </c>
      <c r="IX144" s="40">
        <f t="shared" si="516"/>
        <v>0</v>
      </c>
      <c r="IY144" s="40">
        <f t="shared" si="516"/>
        <v>0</v>
      </c>
      <c r="IZ144" s="40">
        <f t="shared" si="516"/>
        <v>0</v>
      </c>
      <c r="JA144" s="40">
        <f t="shared" si="516"/>
        <v>0</v>
      </c>
      <c r="JB144" s="40">
        <f t="shared" si="516"/>
        <v>0</v>
      </c>
      <c r="JC144" s="40">
        <f t="shared" si="516"/>
        <v>0</v>
      </c>
      <c r="JD144" s="40">
        <f t="shared" si="516"/>
        <v>0</v>
      </c>
      <c r="JE144" s="40">
        <f t="shared" si="516"/>
        <v>0</v>
      </c>
      <c r="JF144" s="40">
        <f t="shared" si="516"/>
        <v>0</v>
      </c>
      <c r="JG144" s="40">
        <f t="shared" si="516"/>
        <v>0</v>
      </c>
      <c r="JH144" s="40">
        <f t="shared" si="516"/>
        <v>0</v>
      </c>
      <c r="JI144" s="40">
        <f t="shared" si="516"/>
        <v>0</v>
      </c>
      <c r="JJ144" s="40">
        <f t="shared" si="516"/>
        <v>0</v>
      </c>
      <c r="JK144" s="40">
        <f t="shared" si="516"/>
        <v>0</v>
      </c>
      <c r="JL144" s="40">
        <f t="shared" si="516"/>
        <v>0</v>
      </c>
      <c r="JM144" s="40">
        <f t="shared" si="516"/>
        <v>0</v>
      </c>
      <c r="JN144" s="40">
        <f t="shared" si="516"/>
        <v>0</v>
      </c>
      <c r="JO144" s="40">
        <f t="shared" ref="JO144:LZ144" si="517">IFERROR(+JO30/$I$144,0)</f>
        <v>0</v>
      </c>
      <c r="JP144" s="40">
        <f t="shared" si="517"/>
        <v>0</v>
      </c>
      <c r="JQ144" s="40">
        <f t="shared" si="517"/>
        <v>0</v>
      </c>
      <c r="JR144" s="40">
        <f t="shared" si="517"/>
        <v>0</v>
      </c>
      <c r="JS144" s="40">
        <f t="shared" si="517"/>
        <v>0</v>
      </c>
      <c r="JT144" s="40">
        <f t="shared" si="517"/>
        <v>0</v>
      </c>
      <c r="JU144" s="40">
        <f t="shared" si="517"/>
        <v>0</v>
      </c>
      <c r="JV144" s="40">
        <f t="shared" si="517"/>
        <v>0</v>
      </c>
      <c r="JW144" s="40">
        <f t="shared" si="517"/>
        <v>0</v>
      </c>
      <c r="JX144" s="40">
        <f t="shared" si="517"/>
        <v>0</v>
      </c>
      <c r="JY144" s="40">
        <f t="shared" si="517"/>
        <v>0</v>
      </c>
      <c r="JZ144" s="40">
        <f t="shared" si="517"/>
        <v>0</v>
      </c>
      <c r="KA144" s="40">
        <f t="shared" si="517"/>
        <v>0</v>
      </c>
      <c r="KB144" s="40">
        <f t="shared" si="517"/>
        <v>0</v>
      </c>
      <c r="KC144" s="40">
        <f t="shared" si="517"/>
        <v>0</v>
      </c>
      <c r="KD144" s="40">
        <f t="shared" si="517"/>
        <v>0</v>
      </c>
      <c r="KE144" s="40">
        <f t="shared" si="517"/>
        <v>0</v>
      </c>
      <c r="KF144" s="40">
        <f t="shared" si="517"/>
        <v>0</v>
      </c>
      <c r="KG144" s="40">
        <f t="shared" si="517"/>
        <v>0</v>
      </c>
      <c r="KH144" s="40">
        <f t="shared" si="517"/>
        <v>0</v>
      </c>
      <c r="KI144" s="40">
        <f t="shared" si="517"/>
        <v>0</v>
      </c>
      <c r="KJ144" s="40">
        <f t="shared" si="517"/>
        <v>0</v>
      </c>
      <c r="KK144" s="40">
        <f t="shared" si="517"/>
        <v>0</v>
      </c>
      <c r="KL144" s="40">
        <f t="shared" si="517"/>
        <v>0</v>
      </c>
      <c r="KM144" s="40">
        <f t="shared" si="517"/>
        <v>0</v>
      </c>
      <c r="KN144" s="40">
        <f t="shared" si="517"/>
        <v>0</v>
      </c>
      <c r="KO144" s="40">
        <f t="shared" si="517"/>
        <v>0</v>
      </c>
      <c r="KP144" s="40">
        <f t="shared" si="517"/>
        <v>0</v>
      </c>
      <c r="KQ144" s="40">
        <f t="shared" si="517"/>
        <v>0</v>
      </c>
      <c r="KR144" s="40">
        <f t="shared" si="517"/>
        <v>0</v>
      </c>
      <c r="KS144" s="40">
        <f t="shared" si="517"/>
        <v>0</v>
      </c>
      <c r="KT144" s="40">
        <f t="shared" si="517"/>
        <v>0</v>
      </c>
      <c r="KU144" s="40">
        <f t="shared" si="517"/>
        <v>0</v>
      </c>
      <c r="KV144" s="40">
        <f t="shared" si="517"/>
        <v>0</v>
      </c>
      <c r="KW144" s="40">
        <f t="shared" si="517"/>
        <v>0</v>
      </c>
      <c r="KX144" s="40">
        <f t="shared" si="517"/>
        <v>0</v>
      </c>
      <c r="KY144" s="40">
        <f t="shared" si="517"/>
        <v>0</v>
      </c>
      <c r="KZ144" s="40">
        <f t="shared" si="517"/>
        <v>0</v>
      </c>
      <c r="LA144" s="40">
        <f t="shared" si="517"/>
        <v>0</v>
      </c>
      <c r="LB144" s="40">
        <f t="shared" si="517"/>
        <v>0</v>
      </c>
      <c r="LC144" s="40">
        <f t="shared" si="517"/>
        <v>0</v>
      </c>
      <c r="LD144" s="40">
        <f t="shared" si="517"/>
        <v>0</v>
      </c>
      <c r="LE144" s="40">
        <f t="shared" si="517"/>
        <v>0</v>
      </c>
      <c r="LF144" s="40">
        <f t="shared" si="517"/>
        <v>0</v>
      </c>
      <c r="LG144" s="40">
        <f t="shared" si="517"/>
        <v>0</v>
      </c>
      <c r="LH144" s="40">
        <f t="shared" si="517"/>
        <v>0</v>
      </c>
      <c r="LI144" s="40">
        <f t="shared" si="517"/>
        <v>0</v>
      </c>
      <c r="LJ144" s="40">
        <f t="shared" si="517"/>
        <v>0</v>
      </c>
      <c r="LK144" s="40">
        <f t="shared" si="517"/>
        <v>0</v>
      </c>
      <c r="LL144" s="40">
        <f t="shared" si="517"/>
        <v>0</v>
      </c>
      <c r="LM144" s="40">
        <f t="shared" si="517"/>
        <v>0</v>
      </c>
      <c r="LN144" s="40">
        <f t="shared" si="517"/>
        <v>0</v>
      </c>
      <c r="LO144" s="40">
        <f t="shared" si="517"/>
        <v>0</v>
      </c>
      <c r="LP144" s="40">
        <f t="shared" si="517"/>
        <v>0</v>
      </c>
      <c r="LQ144" s="40">
        <f t="shared" si="517"/>
        <v>0</v>
      </c>
      <c r="LR144" s="40">
        <f t="shared" si="517"/>
        <v>0</v>
      </c>
      <c r="LS144" s="40">
        <f t="shared" si="517"/>
        <v>0</v>
      </c>
      <c r="LT144" s="40">
        <f t="shared" si="517"/>
        <v>0</v>
      </c>
      <c r="LU144" s="40">
        <f t="shared" si="517"/>
        <v>0</v>
      </c>
      <c r="LV144" s="40">
        <f t="shared" si="517"/>
        <v>0</v>
      </c>
      <c r="LW144" s="40">
        <f t="shared" si="517"/>
        <v>0</v>
      </c>
      <c r="LX144" s="40">
        <f t="shared" si="517"/>
        <v>0</v>
      </c>
      <c r="LY144" s="40">
        <f t="shared" si="517"/>
        <v>0</v>
      </c>
      <c r="LZ144" s="40">
        <f t="shared" si="517"/>
        <v>0</v>
      </c>
      <c r="MA144" s="40">
        <f t="shared" ref="MA144:NT144" si="518">IFERROR(+MA30/$I$144,0)</f>
        <v>0</v>
      </c>
      <c r="MB144" s="40">
        <f t="shared" si="518"/>
        <v>0</v>
      </c>
      <c r="MC144" s="40">
        <f t="shared" si="518"/>
        <v>0</v>
      </c>
      <c r="MD144" s="40">
        <f t="shared" si="518"/>
        <v>0</v>
      </c>
      <c r="ME144" s="40">
        <f t="shared" si="518"/>
        <v>0</v>
      </c>
      <c r="MF144" s="40">
        <f t="shared" si="518"/>
        <v>0</v>
      </c>
      <c r="MG144" s="40">
        <f t="shared" si="518"/>
        <v>0</v>
      </c>
      <c r="MH144" s="40">
        <f t="shared" si="518"/>
        <v>0</v>
      </c>
      <c r="MI144" s="40">
        <f t="shared" si="518"/>
        <v>0</v>
      </c>
      <c r="MJ144" s="40">
        <f t="shared" si="518"/>
        <v>0</v>
      </c>
      <c r="MK144" s="40">
        <f t="shared" si="518"/>
        <v>0</v>
      </c>
      <c r="ML144" s="40">
        <f t="shared" si="518"/>
        <v>0</v>
      </c>
      <c r="MM144" s="40">
        <f t="shared" si="518"/>
        <v>0</v>
      </c>
      <c r="MN144" s="40">
        <f t="shared" si="518"/>
        <v>0</v>
      </c>
      <c r="MO144" s="40">
        <f t="shared" si="518"/>
        <v>0</v>
      </c>
      <c r="MP144" s="40">
        <f t="shared" si="518"/>
        <v>0</v>
      </c>
      <c r="MQ144" s="40">
        <f t="shared" si="518"/>
        <v>0</v>
      </c>
      <c r="MR144" s="40">
        <f t="shared" si="518"/>
        <v>0</v>
      </c>
      <c r="MS144" s="40">
        <f t="shared" si="518"/>
        <v>0</v>
      </c>
      <c r="MT144" s="40">
        <f t="shared" si="518"/>
        <v>0</v>
      </c>
      <c r="MU144" s="40">
        <f t="shared" si="518"/>
        <v>0</v>
      </c>
      <c r="MV144" s="40">
        <f t="shared" si="518"/>
        <v>0</v>
      </c>
      <c r="MW144" s="40">
        <f t="shared" si="518"/>
        <v>0</v>
      </c>
      <c r="MX144" s="40">
        <f t="shared" si="518"/>
        <v>0</v>
      </c>
      <c r="MY144" s="40">
        <f t="shared" si="518"/>
        <v>0</v>
      </c>
      <c r="MZ144" s="40">
        <f t="shared" si="518"/>
        <v>0</v>
      </c>
      <c r="NA144" s="40">
        <f t="shared" si="518"/>
        <v>0</v>
      </c>
      <c r="NB144" s="40">
        <f t="shared" si="518"/>
        <v>0</v>
      </c>
      <c r="NC144" s="40">
        <f t="shared" si="518"/>
        <v>0</v>
      </c>
      <c r="ND144" s="40">
        <f t="shared" si="518"/>
        <v>0</v>
      </c>
      <c r="NE144" s="40">
        <f t="shared" si="518"/>
        <v>0</v>
      </c>
      <c r="NF144" s="40">
        <f t="shared" si="518"/>
        <v>0</v>
      </c>
      <c r="NG144" s="40">
        <f t="shared" si="518"/>
        <v>0</v>
      </c>
      <c r="NH144" s="40">
        <f t="shared" si="518"/>
        <v>0</v>
      </c>
      <c r="NI144" s="40">
        <f t="shared" si="518"/>
        <v>0</v>
      </c>
      <c r="NJ144" s="40">
        <f t="shared" si="518"/>
        <v>0</v>
      </c>
      <c r="NK144" s="40">
        <f t="shared" si="518"/>
        <v>0</v>
      </c>
      <c r="NL144" s="40">
        <f t="shared" si="518"/>
        <v>0</v>
      </c>
      <c r="NM144" s="40">
        <f t="shared" si="518"/>
        <v>0</v>
      </c>
      <c r="NN144" s="40">
        <f t="shared" si="518"/>
        <v>0</v>
      </c>
      <c r="NO144" s="40">
        <f t="shared" si="518"/>
        <v>0</v>
      </c>
      <c r="NP144" s="40">
        <f t="shared" si="518"/>
        <v>0</v>
      </c>
      <c r="NQ144" s="40">
        <f t="shared" si="518"/>
        <v>0</v>
      </c>
      <c r="NR144" s="40">
        <f t="shared" si="518"/>
        <v>0</v>
      </c>
      <c r="NS144" s="40">
        <f t="shared" si="518"/>
        <v>0</v>
      </c>
      <c r="NT144" s="41">
        <f t="shared" si="518"/>
        <v>0</v>
      </c>
    </row>
    <row r="145" spans="1:384" x14ac:dyDescent="0.6">
      <c r="A145" s="141" t="s">
        <v>72</v>
      </c>
      <c r="B145" s="301"/>
      <c r="C145" s="322"/>
      <c r="D145" s="300" t="s">
        <v>20</v>
      </c>
      <c r="E145" s="47">
        <v>10</v>
      </c>
      <c r="F145" s="276"/>
      <c r="G145" s="47">
        <v>31</v>
      </c>
      <c r="H145" s="54">
        <v>708</v>
      </c>
      <c r="I145" s="6">
        <f t="shared" si="482"/>
        <v>248</v>
      </c>
      <c r="J145" s="12">
        <v>26</v>
      </c>
      <c r="K145" s="4">
        <v>26</v>
      </c>
      <c r="L145" s="4">
        <v>196</v>
      </c>
      <c r="M145" s="4">
        <v>0</v>
      </c>
      <c r="N145" s="4">
        <v>0</v>
      </c>
      <c r="O145" s="4">
        <v>0</v>
      </c>
      <c r="P145" s="33">
        <v>0</v>
      </c>
      <c r="Q145" s="34">
        <v>0</v>
      </c>
      <c r="R145" s="7"/>
      <c r="S145" s="39">
        <f t="shared" ref="S145:CD145" si="519">IFERROR(+S31/$I$145,0)</f>
        <v>0.72177419354838712</v>
      </c>
      <c r="T145" s="40">
        <f t="shared" si="519"/>
        <v>0.72177419354838712</v>
      </c>
      <c r="U145" s="40">
        <f t="shared" si="519"/>
        <v>0.73790322580645162</v>
      </c>
      <c r="V145" s="40">
        <f t="shared" si="519"/>
        <v>0.75</v>
      </c>
      <c r="W145" s="40">
        <f t="shared" si="519"/>
        <v>0.72580645161290325</v>
      </c>
      <c r="X145" s="40">
        <f t="shared" si="519"/>
        <v>0.717741935483871</v>
      </c>
      <c r="Y145" s="40">
        <f t="shared" si="519"/>
        <v>0.70161290322580649</v>
      </c>
      <c r="Z145" s="40">
        <f t="shared" si="519"/>
        <v>0.70161290322580649</v>
      </c>
      <c r="AA145" s="40">
        <f t="shared" si="519"/>
        <v>0.70161290322580649</v>
      </c>
      <c r="AB145" s="40">
        <f t="shared" si="519"/>
        <v>0.70161290322580649</v>
      </c>
      <c r="AC145" s="40">
        <f t="shared" si="519"/>
        <v>0.657258064516129</v>
      </c>
      <c r="AD145" s="40">
        <f t="shared" si="519"/>
        <v>0.63306451612903225</v>
      </c>
      <c r="AE145" s="40">
        <f t="shared" si="519"/>
        <v>0.62903225806451613</v>
      </c>
      <c r="AF145" s="40">
        <f t="shared" si="519"/>
        <v>0.62903225806451613</v>
      </c>
      <c r="AG145" s="40">
        <f t="shared" si="519"/>
        <v>0.62903225806451613</v>
      </c>
      <c r="AH145" s="40">
        <f t="shared" si="519"/>
        <v>0.62096774193548387</v>
      </c>
      <c r="AI145" s="40">
        <f t="shared" si="519"/>
        <v>0.62096774193548387</v>
      </c>
      <c r="AJ145" s="40">
        <f t="shared" si="519"/>
        <v>0.63306451612903225</v>
      </c>
      <c r="AK145" s="40">
        <f t="shared" si="519"/>
        <v>0.62903225806451613</v>
      </c>
      <c r="AL145" s="40">
        <f t="shared" si="519"/>
        <v>0.625</v>
      </c>
      <c r="AM145" s="40">
        <f t="shared" si="519"/>
        <v>0.62096774193548387</v>
      </c>
      <c r="AN145" s="40">
        <f t="shared" si="519"/>
        <v>0.62096774193548387</v>
      </c>
      <c r="AO145" s="40">
        <f t="shared" si="519"/>
        <v>0.59677419354838712</v>
      </c>
      <c r="AP145" s="40">
        <f t="shared" si="519"/>
        <v>0.59677419354838712</v>
      </c>
      <c r="AQ145" s="40">
        <f t="shared" si="519"/>
        <v>0.65322580645161288</v>
      </c>
      <c r="AR145" s="40">
        <f t="shared" si="519"/>
        <v>0.65322580645161288</v>
      </c>
      <c r="AS145" s="40">
        <f t="shared" si="519"/>
        <v>0.61693548387096775</v>
      </c>
      <c r="AT145" s="40">
        <f t="shared" si="519"/>
        <v>0.61693548387096775</v>
      </c>
      <c r="AU145" s="40">
        <f t="shared" si="519"/>
        <v>0.61693548387096775</v>
      </c>
      <c r="AV145" s="40">
        <f t="shared" si="519"/>
        <v>0.61693548387096775</v>
      </c>
      <c r="AW145" s="40">
        <f t="shared" si="519"/>
        <v>0.61290322580645162</v>
      </c>
      <c r="AX145" s="40">
        <f t="shared" si="519"/>
        <v>0.62096774193548387</v>
      </c>
      <c r="AY145" s="40">
        <f t="shared" si="519"/>
        <v>0.62096774193548387</v>
      </c>
      <c r="AZ145" s="40">
        <f t="shared" si="519"/>
        <v>0.61693548387096775</v>
      </c>
      <c r="BA145" s="40">
        <f t="shared" si="519"/>
        <v>0.61290322580645162</v>
      </c>
      <c r="BB145" s="40">
        <f t="shared" si="519"/>
        <v>0.61290322580645162</v>
      </c>
      <c r="BC145" s="40">
        <f t="shared" si="519"/>
        <v>0.6088709677419355</v>
      </c>
      <c r="BD145" s="40">
        <f t="shared" si="519"/>
        <v>0.6088709677419355</v>
      </c>
      <c r="BE145" s="40">
        <f t="shared" si="519"/>
        <v>0.60080645161290325</v>
      </c>
      <c r="BF145" s="40">
        <f t="shared" si="519"/>
        <v>0.59677419354838712</v>
      </c>
      <c r="BG145" s="40">
        <f t="shared" si="519"/>
        <v>0.58064516129032262</v>
      </c>
      <c r="BH145" s="40">
        <f t="shared" si="519"/>
        <v>0.58064516129032262</v>
      </c>
      <c r="BI145" s="40">
        <f t="shared" si="519"/>
        <v>0.58064516129032262</v>
      </c>
      <c r="BJ145" s="40">
        <f t="shared" si="519"/>
        <v>0.56854838709677424</v>
      </c>
      <c r="BK145" s="40">
        <f t="shared" si="519"/>
        <v>0.57661290322580649</v>
      </c>
      <c r="BL145" s="40">
        <f t="shared" si="519"/>
        <v>0.55241935483870963</v>
      </c>
      <c r="BM145" s="40">
        <f t="shared" si="519"/>
        <v>0.56854838709677424</v>
      </c>
      <c r="BN145" s="40">
        <f t="shared" si="519"/>
        <v>0.54435483870967738</v>
      </c>
      <c r="BO145" s="40">
        <f t="shared" si="519"/>
        <v>0.54435483870967738</v>
      </c>
      <c r="BP145" s="40">
        <f t="shared" si="519"/>
        <v>0.54435483870967738</v>
      </c>
      <c r="BQ145" s="40">
        <f t="shared" si="519"/>
        <v>0.54032258064516125</v>
      </c>
      <c r="BR145" s="40">
        <f t="shared" si="519"/>
        <v>0.53629032258064513</v>
      </c>
      <c r="BS145" s="40">
        <f t="shared" si="519"/>
        <v>0.60080645161290325</v>
      </c>
      <c r="BT145" s="40">
        <f t="shared" si="519"/>
        <v>0.70967741935483875</v>
      </c>
      <c r="BU145" s="40">
        <f t="shared" si="519"/>
        <v>0.67741935483870963</v>
      </c>
      <c r="BV145" s="40">
        <f t="shared" si="519"/>
        <v>0.67741935483870963</v>
      </c>
      <c r="BW145" s="40">
        <f t="shared" si="519"/>
        <v>0.67741935483870963</v>
      </c>
      <c r="BX145" s="40">
        <f t="shared" si="519"/>
        <v>0.68548387096774188</v>
      </c>
      <c r="BY145" s="40">
        <f t="shared" si="519"/>
        <v>0.68548387096774188</v>
      </c>
      <c r="BZ145" s="40">
        <f t="shared" si="519"/>
        <v>0.66532258064516125</v>
      </c>
      <c r="CA145" s="40">
        <f t="shared" si="519"/>
        <v>0.66129032258064513</v>
      </c>
      <c r="CB145" s="40">
        <f t="shared" si="519"/>
        <v>0.64516129032258063</v>
      </c>
      <c r="CC145" s="40">
        <f t="shared" si="519"/>
        <v>0.6088709677419355</v>
      </c>
      <c r="CD145" s="40">
        <f t="shared" si="519"/>
        <v>0.6088709677419355</v>
      </c>
      <c r="CE145" s="40">
        <f t="shared" ref="CE145:EP145" si="520">IFERROR(+CE31/$I$145,0)</f>
        <v>0.58870967741935487</v>
      </c>
      <c r="CF145" s="40">
        <f t="shared" si="520"/>
        <v>0.592741935483871</v>
      </c>
      <c r="CG145" s="40">
        <f t="shared" si="520"/>
        <v>0.54838709677419351</v>
      </c>
      <c r="CH145" s="40">
        <f t="shared" si="520"/>
        <v>0.5</v>
      </c>
      <c r="CI145" s="40">
        <f t="shared" si="520"/>
        <v>0.43548387096774194</v>
      </c>
      <c r="CJ145" s="40">
        <f t="shared" si="520"/>
        <v>0.42741935483870969</v>
      </c>
      <c r="CK145" s="40">
        <f t="shared" si="520"/>
        <v>0.42741935483870969</v>
      </c>
      <c r="CL145" s="40">
        <f t="shared" si="520"/>
        <v>0.39919354838709675</v>
      </c>
      <c r="CM145" s="40">
        <f t="shared" si="520"/>
        <v>0.41532258064516131</v>
      </c>
      <c r="CN145" s="40">
        <f t="shared" si="520"/>
        <v>0.36693548387096775</v>
      </c>
      <c r="CO145" s="40">
        <f t="shared" si="520"/>
        <v>0.35483870967741937</v>
      </c>
      <c r="CP145" s="40">
        <f t="shared" si="520"/>
        <v>0.31048387096774194</v>
      </c>
      <c r="CQ145" s="40">
        <f t="shared" si="520"/>
        <v>0.32258064516129031</v>
      </c>
      <c r="CR145" s="40">
        <f t="shared" si="520"/>
        <v>0.32258064516129031</v>
      </c>
      <c r="CS145" s="40">
        <f t="shared" si="520"/>
        <v>0.35080645161290325</v>
      </c>
      <c r="CT145" s="40">
        <f t="shared" si="520"/>
        <v>0.35080645161290325</v>
      </c>
      <c r="CU145" s="40">
        <f t="shared" si="520"/>
        <v>0.33064516129032256</v>
      </c>
      <c r="CV145" s="40">
        <f t="shared" si="520"/>
        <v>0.34274193548387094</v>
      </c>
      <c r="CW145" s="40">
        <f t="shared" si="520"/>
        <v>0.38709677419354838</v>
      </c>
      <c r="CX145" s="40">
        <f t="shared" si="520"/>
        <v>0.37903225806451613</v>
      </c>
      <c r="CY145" s="40">
        <f t="shared" si="520"/>
        <v>0.37903225806451613</v>
      </c>
      <c r="CZ145" s="40">
        <f t="shared" si="520"/>
        <v>0.375</v>
      </c>
      <c r="DA145" s="40">
        <f t="shared" si="520"/>
        <v>0.375</v>
      </c>
      <c r="DB145" s="40">
        <f t="shared" si="520"/>
        <v>0.36693548387096775</v>
      </c>
      <c r="DC145" s="40">
        <f t="shared" si="520"/>
        <v>0.375</v>
      </c>
      <c r="DD145" s="40">
        <f t="shared" si="520"/>
        <v>0.3588709677419355</v>
      </c>
      <c r="DE145" s="40">
        <f t="shared" si="520"/>
        <v>0.34274193548387094</v>
      </c>
      <c r="DF145" s="40">
        <f t="shared" si="520"/>
        <v>0.34274193548387094</v>
      </c>
      <c r="DG145" s="40">
        <f t="shared" si="520"/>
        <v>0.33870967741935482</v>
      </c>
      <c r="DH145" s="40">
        <f t="shared" si="520"/>
        <v>0.34274193548387094</v>
      </c>
      <c r="DI145" s="40">
        <f t="shared" si="520"/>
        <v>0.35080645161290325</v>
      </c>
      <c r="DJ145" s="40">
        <f t="shared" si="520"/>
        <v>0.37096774193548387</v>
      </c>
      <c r="DK145" s="40">
        <f t="shared" si="520"/>
        <v>0.34274193548387094</v>
      </c>
      <c r="DL145" s="40">
        <f t="shared" si="520"/>
        <v>0.31048387096774194</v>
      </c>
      <c r="DM145" s="40">
        <f t="shared" si="520"/>
        <v>0.31048387096774194</v>
      </c>
      <c r="DN145" s="40">
        <f t="shared" si="520"/>
        <v>0.33064516129032256</v>
      </c>
      <c r="DO145" s="40">
        <f t="shared" si="520"/>
        <v>0.34677419354838712</v>
      </c>
      <c r="DP145" s="40">
        <f t="shared" si="520"/>
        <v>0.34274193548387094</v>
      </c>
      <c r="DQ145" s="40">
        <f t="shared" si="520"/>
        <v>0.34274193548387094</v>
      </c>
      <c r="DR145" s="40">
        <f t="shared" si="520"/>
        <v>0.31048387096774194</v>
      </c>
      <c r="DS145" s="40">
        <f t="shared" si="520"/>
        <v>0.30241935483870969</v>
      </c>
      <c r="DT145" s="40">
        <f t="shared" si="520"/>
        <v>0.30241935483870969</v>
      </c>
      <c r="DU145" s="40">
        <f t="shared" si="520"/>
        <v>0.30241935483870969</v>
      </c>
      <c r="DV145" s="40">
        <f t="shared" si="520"/>
        <v>0.33064516129032256</v>
      </c>
      <c r="DW145" s="40">
        <f t="shared" si="520"/>
        <v>0.33064516129032256</v>
      </c>
      <c r="DX145" s="40">
        <f t="shared" si="520"/>
        <v>0.34274193548387094</v>
      </c>
      <c r="DY145" s="40">
        <f t="shared" si="520"/>
        <v>0.35483870967741937</v>
      </c>
      <c r="DZ145" s="40">
        <f t="shared" si="520"/>
        <v>0.3588709677419355</v>
      </c>
      <c r="EA145" s="40">
        <f t="shared" si="520"/>
        <v>0.3588709677419355</v>
      </c>
      <c r="EB145" s="40">
        <f t="shared" si="520"/>
        <v>0.34677419354838712</v>
      </c>
      <c r="EC145" s="40">
        <f t="shared" si="520"/>
        <v>0.43145161290322581</v>
      </c>
      <c r="ED145" s="40">
        <f t="shared" si="520"/>
        <v>0.42741935483870969</v>
      </c>
      <c r="EE145" s="40">
        <f t="shared" si="520"/>
        <v>0.40725806451612906</v>
      </c>
      <c r="EF145" s="40">
        <f t="shared" si="520"/>
        <v>0.39919354838709675</v>
      </c>
      <c r="EG145" s="40">
        <f t="shared" si="520"/>
        <v>0.39516129032258063</v>
      </c>
      <c r="EH145" s="40">
        <f t="shared" si="520"/>
        <v>0.39516129032258063</v>
      </c>
      <c r="EI145" s="40">
        <f t="shared" si="520"/>
        <v>0.39919354838709675</v>
      </c>
      <c r="EJ145" s="40">
        <f t="shared" si="520"/>
        <v>0.39919354838709675</v>
      </c>
      <c r="EK145" s="40">
        <f t="shared" si="520"/>
        <v>0.38709677419354838</v>
      </c>
      <c r="EL145" s="40">
        <f t="shared" si="520"/>
        <v>0.38306451612903225</v>
      </c>
      <c r="EM145" s="40">
        <f t="shared" si="520"/>
        <v>0.38306451612903225</v>
      </c>
      <c r="EN145" s="40">
        <f t="shared" si="520"/>
        <v>0.375</v>
      </c>
      <c r="EO145" s="40">
        <f t="shared" si="520"/>
        <v>0.375</v>
      </c>
      <c r="EP145" s="40">
        <f t="shared" si="520"/>
        <v>0.375</v>
      </c>
      <c r="EQ145" s="40">
        <f t="shared" ref="EQ145:HB145" si="521">IFERROR(+EQ31/$I$145,0)</f>
        <v>0.37903225806451613</v>
      </c>
      <c r="ER145" s="40">
        <f t="shared" si="521"/>
        <v>0.375</v>
      </c>
      <c r="ES145" s="40">
        <f t="shared" si="521"/>
        <v>0.375</v>
      </c>
      <c r="ET145" s="40">
        <f t="shared" si="521"/>
        <v>0.37096774193548387</v>
      </c>
      <c r="EU145" s="40">
        <f t="shared" si="521"/>
        <v>0.36693548387096775</v>
      </c>
      <c r="EV145" s="40">
        <f t="shared" si="521"/>
        <v>0.36693548387096775</v>
      </c>
      <c r="EW145" s="40">
        <f t="shared" si="521"/>
        <v>0.36290322580645162</v>
      </c>
      <c r="EX145" s="40">
        <f t="shared" si="521"/>
        <v>0.36693548387096775</v>
      </c>
      <c r="EY145" s="40">
        <f t="shared" si="521"/>
        <v>0.35080645161290325</v>
      </c>
      <c r="EZ145" s="40">
        <f t="shared" si="521"/>
        <v>0.33064516129032256</v>
      </c>
      <c r="FA145" s="40">
        <f t="shared" si="521"/>
        <v>0.33467741935483869</v>
      </c>
      <c r="FB145" s="40">
        <f t="shared" si="521"/>
        <v>0.33064516129032256</v>
      </c>
      <c r="FC145" s="40">
        <f t="shared" si="521"/>
        <v>0.33064516129032256</v>
      </c>
      <c r="FD145" s="40">
        <f t="shared" si="521"/>
        <v>0.32661290322580644</v>
      </c>
      <c r="FE145" s="40">
        <f t="shared" si="521"/>
        <v>0.35080645161290325</v>
      </c>
      <c r="FF145" s="40">
        <f t="shared" si="521"/>
        <v>0.34274193548387094</v>
      </c>
      <c r="FG145" s="40">
        <f t="shared" si="521"/>
        <v>0.33870967741935482</v>
      </c>
      <c r="FH145" s="40">
        <f t="shared" si="521"/>
        <v>0.33064516129032256</v>
      </c>
      <c r="FI145" s="40">
        <f t="shared" si="521"/>
        <v>0.31451612903225806</v>
      </c>
      <c r="FJ145" s="40">
        <f t="shared" si="521"/>
        <v>0.31451612903225806</v>
      </c>
      <c r="FK145" s="40">
        <f t="shared" si="521"/>
        <v>0.375</v>
      </c>
      <c r="FL145" s="40">
        <f t="shared" si="521"/>
        <v>0.40725806451612906</v>
      </c>
      <c r="FM145" s="40">
        <f t="shared" si="521"/>
        <v>0.40322580645161288</v>
      </c>
      <c r="FN145" s="40">
        <f t="shared" si="521"/>
        <v>0.40725806451612906</v>
      </c>
      <c r="FO145" s="40">
        <f t="shared" si="521"/>
        <v>0.40322580645161288</v>
      </c>
      <c r="FP145" s="40">
        <f t="shared" si="521"/>
        <v>0.39919354838709675</v>
      </c>
      <c r="FQ145" s="40">
        <f t="shared" si="521"/>
        <v>0.39919354838709675</v>
      </c>
      <c r="FR145" s="40">
        <f t="shared" si="521"/>
        <v>0.39919354838709675</v>
      </c>
      <c r="FS145" s="40">
        <f t="shared" si="521"/>
        <v>0.41935483870967744</v>
      </c>
      <c r="FT145" s="40">
        <f t="shared" si="521"/>
        <v>0.44758064516129031</v>
      </c>
      <c r="FU145" s="40">
        <f t="shared" si="521"/>
        <v>0.44758064516129031</v>
      </c>
      <c r="FV145" s="40">
        <f t="shared" si="521"/>
        <v>0.44758064516129031</v>
      </c>
      <c r="FW145" s="40">
        <f t="shared" si="521"/>
        <v>0.42741935483870969</v>
      </c>
      <c r="FX145" s="40">
        <f t="shared" si="521"/>
        <v>0.42741935483870969</v>
      </c>
      <c r="FY145" s="40">
        <f t="shared" si="521"/>
        <v>0.4838709677419355</v>
      </c>
      <c r="FZ145" s="40">
        <f t="shared" si="521"/>
        <v>0.48790322580645162</v>
      </c>
      <c r="GA145" s="40">
        <f t="shared" si="521"/>
        <v>0.47177419354838712</v>
      </c>
      <c r="GB145" s="40">
        <f t="shared" si="521"/>
        <v>0.46370967741935482</v>
      </c>
      <c r="GC145" s="40">
        <f t="shared" si="521"/>
        <v>0.46370967741935482</v>
      </c>
      <c r="GD145" s="40">
        <f t="shared" si="521"/>
        <v>0.45967741935483869</v>
      </c>
      <c r="GE145" s="40">
        <f t="shared" si="521"/>
        <v>0.45967741935483869</v>
      </c>
      <c r="GF145" s="40">
        <f t="shared" si="521"/>
        <v>0.50403225806451613</v>
      </c>
      <c r="GG145" s="40">
        <f t="shared" si="521"/>
        <v>0.80241935483870963</v>
      </c>
      <c r="GH145" s="40">
        <f t="shared" si="521"/>
        <v>0.81048387096774188</v>
      </c>
      <c r="GI145" s="40">
        <f t="shared" si="521"/>
        <v>0.81048387096774188</v>
      </c>
      <c r="GJ145" s="40">
        <f t="shared" si="521"/>
        <v>0.80645161290322576</v>
      </c>
      <c r="GK145" s="40">
        <f t="shared" si="521"/>
        <v>0.80241935483870963</v>
      </c>
      <c r="GL145" s="40">
        <f t="shared" si="521"/>
        <v>0.80241935483870963</v>
      </c>
      <c r="GM145" s="40">
        <f t="shared" si="521"/>
        <v>0.89516129032258063</v>
      </c>
      <c r="GN145" s="40">
        <f t="shared" si="521"/>
        <v>0.89516129032258063</v>
      </c>
      <c r="GO145" s="40">
        <f t="shared" si="521"/>
        <v>0.77016129032258063</v>
      </c>
      <c r="GP145" s="40">
        <f t="shared" si="521"/>
        <v>0.86290322580645162</v>
      </c>
      <c r="GQ145" s="40">
        <f t="shared" si="521"/>
        <v>0.86290322580645162</v>
      </c>
      <c r="GR145" s="40">
        <f t="shared" si="521"/>
        <v>0.8588709677419355</v>
      </c>
      <c r="GS145" s="40">
        <f t="shared" si="521"/>
        <v>0.8588709677419355</v>
      </c>
      <c r="GT145" s="40">
        <f t="shared" si="521"/>
        <v>0.8588709677419355</v>
      </c>
      <c r="GU145" s="40">
        <f t="shared" si="521"/>
        <v>0.86290322580645162</v>
      </c>
      <c r="GV145" s="40">
        <f t="shared" si="521"/>
        <v>0.85483870967741937</v>
      </c>
      <c r="GW145" s="40">
        <f t="shared" si="521"/>
        <v>0.85483870967741937</v>
      </c>
      <c r="GX145" s="40">
        <f t="shared" si="521"/>
        <v>0.85080645161290325</v>
      </c>
      <c r="GY145" s="40">
        <f t="shared" si="521"/>
        <v>0.83870967741935487</v>
      </c>
      <c r="GZ145" s="40">
        <f t="shared" si="521"/>
        <v>0.83870967741935487</v>
      </c>
      <c r="HA145" s="40">
        <f t="shared" si="521"/>
        <v>0.88306451612903225</v>
      </c>
      <c r="HB145" s="40">
        <f t="shared" si="521"/>
        <v>0.89516129032258063</v>
      </c>
      <c r="HC145" s="40">
        <f t="shared" ref="HC145:JN145" si="522">IFERROR(+HC31/$I$145,0)</f>
        <v>0.91532258064516125</v>
      </c>
      <c r="HD145" s="40">
        <f t="shared" si="522"/>
        <v>0.92338709677419351</v>
      </c>
      <c r="HE145" s="40">
        <f t="shared" si="522"/>
        <v>0.92338709677419351</v>
      </c>
      <c r="HF145" s="40">
        <f t="shared" si="522"/>
        <v>0.92338709677419351</v>
      </c>
      <c r="HG145" s="40">
        <f t="shared" si="522"/>
        <v>0.92338709677419351</v>
      </c>
      <c r="HH145" s="40">
        <f t="shared" si="522"/>
        <v>0.92338709677419351</v>
      </c>
      <c r="HI145" s="40">
        <f t="shared" si="522"/>
        <v>0.93951612903225812</v>
      </c>
      <c r="HJ145" s="40">
        <f t="shared" si="522"/>
        <v>0.93951612903225812</v>
      </c>
      <c r="HK145" s="40">
        <f t="shared" si="522"/>
        <v>0.93951612903225812</v>
      </c>
      <c r="HL145" s="40">
        <f t="shared" si="522"/>
        <v>0.93951612903225812</v>
      </c>
      <c r="HM145" s="40">
        <f t="shared" si="522"/>
        <v>0.92338709677419351</v>
      </c>
      <c r="HN145" s="40">
        <f t="shared" si="522"/>
        <v>0.92338709677419351</v>
      </c>
      <c r="HO145" s="40">
        <f t="shared" si="522"/>
        <v>0.86693548387096775</v>
      </c>
      <c r="HP145" s="40">
        <f t="shared" si="522"/>
        <v>0.86693548387096775</v>
      </c>
      <c r="HQ145" s="40">
        <f t="shared" si="522"/>
        <v>0.8588709677419355</v>
      </c>
      <c r="HR145" s="40">
        <f t="shared" si="522"/>
        <v>0.87903225806451613</v>
      </c>
      <c r="HS145" s="40">
        <f t="shared" si="522"/>
        <v>0.88306451612903225</v>
      </c>
      <c r="HT145" s="40">
        <f t="shared" si="522"/>
        <v>0.88306451612903225</v>
      </c>
      <c r="HU145" s="40">
        <f t="shared" si="522"/>
        <v>0.88306451612903225</v>
      </c>
      <c r="HV145" s="40">
        <f t="shared" si="522"/>
        <v>0.87903225806451613</v>
      </c>
      <c r="HW145" s="40">
        <f t="shared" si="522"/>
        <v>0.88306451612903225</v>
      </c>
      <c r="HX145" s="40">
        <f t="shared" si="522"/>
        <v>0.87096774193548387</v>
      </c>
      <c r="HY145" s="40">
        <f t="shared" si="522"/>
        <v>0.87096774193548387</v>
      </c>
      <c r="HZ145" s="40">
        <f t="shared" si="522"/>
        <v>0.8588709677419355</v>
      </c>
      <c r="IA145" s="40">
        <f t="shared" si="522"/>
        <v>0.86290322580645162</v>
      </c>
      <c r="IB145" s="40">
        <f t="shared" si="522"/>
        <v>0.86290322580645162</v>
      </c>
      <c r="IC145" s="40">
        <f t="shared" si="522"/>
        <v>0.89919354838709675</v>
      </c>
      <c r="ID145" s="40">
        <f t="shared" si="522"/>
        <v>0.89919354838709675</v>
      </c>
      <c r="IE145" s="40">
        <f t="shared" si="522"/>
        <v>0.90322580645161288</v>
      </c>
      <c r="IF145" s="40">
        <f t="shared" si="522"/>
        <v>0.94354838709677424</v>
      </c>
      <c r="IG145" s="40">
        <f t="shared" si="522"/>
        <v>0.93951612903225812</v>
      </c>
      <c r="IH145" s="40">
        <f t="shared" si="522"/>
        <v>0.93951612903225812</v>
      </c>
      <c r="II145" s="40">
        <f t="shared" si="522"/>
        <v>0.93951612903225812</v>
      </c>
      <c r="IJ145" s="40">
        <f t="shared" si="522"/>
        <v>0.94354838709677424</v>
      </c>
      <c r="IK145" s="40">
        <f t="shared" si="522"/>
        <v>0.95564516129032262</v>
      </c>
      <c r="IL145" s="40">
        <f t="shared" si="522"/>
        <v>0</v>
      </c>
      <c r="IM145" s="40">
        <f t="shared" si="522"/>
        <v>0</v>
      </c>
      <c r="IN145" s="40">
        <f t="shared" si="522"/>
        <v>0</v>
      </c>
      <c r="IO145" s="40">
        <f t="shared" si="522"/>
        <v>0</v>
      </c>
      <c r="IP145" s="40">
        <f t="shared" si="522"/>
        <v>0</v>
      </c>
      <c r="IQ145" s="40">
        <f t="shared" si="522"/>
        <v>0</v>
      </c>
      <c r="IR145" s="40">
        <f t="shared" si="522"/>
        <v>0</v>
      </c>
      <c r="IS145" s="40">
        <f t="shared" si="522"/>
        <v>0</v>
      </c>
      <c r="IT145" s="40">
        <f t="shared" si="522"/>
        <v>0</v>
      </c>
      <c r="IU145" s="40">
        <f t="shared" si="522"/>
        <v>0</v>
      </c>
      <c r="IV145" s="40">
        <f t="shared" si="522"/>
        <v>0</v>
      </c>
      <c r="IW145" s="40">
        <f t="shared" si="522"/>
        <v>0</v>
      </c>
      <c r="IX145" s="40">
        <f t="shared" si="522"/>
        <v>0</v>
      </c>
      <c r="IY145" s="40">
        <f t="shared" si="522"/>
        <v>0</v>
      </c>
      <c r="IZ145" s="40">
        <f t="shared" si="522"/>
        <v>0</v>
      </c>
      <c r="JA145" s="40">
        <f t="shared" si="522"/>
        <v>0</v>
      </c>
      <c r="JB145" s="40">
        <f t="shared" si="522"/>
        <v>0</v>
      </c>
      <c r="JC145" s="40">
        <f t="shared" si="522"/>
        <v>0</v>
      </c>
      <c r="JD145" s="40">
        <f t="shared" si="522"/>
        <v>0</v>
      </c>
      <c r="JE145" s="40">
        <f t="shared" si="522"/>
        <v>0</v>
      </c>
      <c r="JF145" s="40">
        <f t="shared" si="522"/>
        <v>0</v>
      </c>
      <c r="JG145" s="40">
        <f t="shared" si="522"/>
        <v>0</v>
      </c>
      <c r="JH145" s="40">
        <f t="shared" si="522"/>
        <v>0</v>
      </c>
      <c r="JI145" s="40">
        <f t="shared" si="522"/>
        <v>0</v>
      </c>
      <c r="JJ145" s="40">
        <f t="shared" si="522"/>
        <v>0</v>
      </c>
      <c r="JK145" s="40">
        <f t="shared" si="522"/>
        <v>0</v>
      </c>
      <c r="JL145" s="40">
        <f t="shared" si="522"/>
        <v>0</v>
      </c>
      <c r="JM145" s="40">
        <f t="shared" si="522"/>
        <v>0</v>
      </c>
      <c r="JN145" s="40">
        <f t="shared" si="522"/>
        <v>0</v>
      </c>
      <c r="JO145" s="40">
        <f t="shared" ref="JO145:LZ145" si="523">IFERROR(+JO31/$I$145,0)</f>
        <v>0</v>
      </c>
      <c r="JP145" s="40">
        <f t="shared" si="523"/>
        <v>0</v>
      </c>
      <c r="JQ145" s="40">
        <f t="shared" si="523"/>
        <v>0</v>
      </c>
      <c r="JR145" s="40">
        <f t="shared" si="523"/>
        <v>0</v>
      </c>
      <c r="JS145" s="40">
        <f t="shared" si="523"/>
        <v>0</v>
      </c>
      <c r="JT145" s="40">
        <f t="shared" si="523"/>
        <v>0</v>
      </c>
      <c r="JU145" s="40">
        <f t="shared" si="523"/>
        <v>0</v>
      </c>
      <c r="JV145" s="40">
        <f t="shared" si="523"/>
        <v>0</v>
      </c>
      <c r="JW145" s="40">
        <f t="shared" si="523"/>
        <v>0</v>
      </c>
      <c r="JX145" s="40">
        <f t="shared" si="523"/>
        <v>0</v>
      </c>
      <c r="JY145" s="40">
        <f t="shared" si="523"/>
        <v>0</v>
      </c>
      <c r="JZ145" s="40">
        <f t="shared" si="523"/>
        <v>0</v>
      </c>
      <c r="KA145" s="40">
        <f t="shared" si="523"/>
        <v>0</v>
      </c>
      <c r="KB145" s="40">
        <f t="shared" si="523"/>
        <v>0</v>
      </c>
      <c r="KC145" s="40">
        <f t="shared" si="523"/>
        <v>0</v>
      </c>
      <c r="KD145" s="40">
        <f t="shared" si="523"/>
        <v>0</v>
      </c>
      <c r="KE145" s="40">
        <f t="shared" si="523"/>
        <v>0</v>
      </c>
      <c r="KF145" s="40">
        <f t="shared" si="523"/>
        <v>0</v>
      </c>
      <c r="KG145" s="40">
        <f t="shared" si="523"/>
        <v>0</v>
      </c>
      <c r="KH145" s="40">
        <f t="shared" si="523"/>
        <v>0</v>
      </c>
      <c r="KI145" s="40">
        <f t="shared" si="523"/>
        <v>0</v>
      </c>
      <c r="KJ145" s="40">
        <f t="shared" si="523"/>
        <v>0</v>
      </c>
      <c r="KK145" s="40">
        <f t="shared" si="523"/>
        <v>0</v>
      </c>
      <c r="KL145" s="40">
        <f t="shared" si="523"/>
        <v>0</v>
      </c>
      <c r="KM145" s="40">
        <f t="shared" si="523"/>
        <v>0</v>
      </c>
      <c r="KN145" s="40">
        <f t="shared" si="523"/>
        <v>0</v>
      </c>
      <c r="KO145" s="40">
        <f t="shared" si="523"/>
        <v>0</v>
      </c>
      <c r="KP145" s="40">
        <f t="shared" si="523"/>
        <v>0</v>
      </c>
      <c r="KQ145" s="40">
        <f t="shared" si="523"/>
        <v>0</v>
      </c>
      <c r="KR145" s="40">
        <f t="shared" si="523"/>
        <v>0</v>
      </c>
      <c r="KS145" s="40">
        <f t="shared" si="523"/>
        <v>0</v>
      </c>
      <c r="KT145" s="40">
        <f t="shared" si="523"/>
        <v>0</v>
      </c>
      <c r="KU145" s="40">
        <f t="shared" si="523"/>
        <v>0</v>
      </c>
      <c r="KV145" s="40">
        <f t="shared" si="523"/>
        <v>0</v>
      </c>
      <c r="KW145" s="40">
        <f t="shared" si="523"/>
        <v>0</v>
      </c>
      <c r="KX145" s="40">
        <f t="shared" si="523"/>
        <v>0</v>
      </c>
      <c r="KY145" s="40">
        <f t="shared" si="523"/>
        <v>0</v>
      </c>
      <c r="KZ145" s="40">
        <f t="shared" si="523"/>
        <v>0</v>
      </c>
      <c r="LA145" s="40">
        <f t="shared" si="523"/>
        <v>0</v>
      </c>
      <c r="LB145" s="40">
        <f t="shared" si="523"/>
        <v>0</v>
      </c>
      <c r="LC145" s="40">
        <f t="shared" si="523"/>
        <v>0</v>
      </c>
      <c r="LD145" s="40">
        <f t="shared" si="523"/>
        <v>0</v>
      </c>
      <c r="LE145" s="40">
        <f t="shared" si="523"/>
        <v>0</v>
      </c>
      <c r="LF145" s="40">
        <f t="shared" si="523"/>
        <v>0</v>
      </c>
      <c r="LG145" s="40">
        <f t="shared" si="523"/>
        <v>0</v>
      </c>
      <c r="LH145" s="40">
        <f t="shared" si="523"/>
        <v>0</v>
      </c>
      <c r="LI145" s="40">
        <f t="shared" si="523"/>
        <v>0</v>
      </c>
      <c r="LJ145" s="40">
        <f t="shared" si="523"/>
        <v>0</v>
      </c>
      <c r="LK145" s="40">
        <f t="shared" si="523"/>
        <v>0</v>
      </c>
      <c r="LL145" s="40">
        <f t="shared" si="523"/>
        <v>0</v>
      </c>
      <c r="LM145" s="40">
        <f t="shared" si="523"/>
        <v>0</v>
      </c>
      <c r="LN145" s="40">
        <f t="shared" si="523"/>
        <v>0</v>
      </c>
      <c r="LO145" s="40">
        <f t="shared" si="523"/>
        <v>0</v>
      </c>
      <c r="LP145" s="40">
        <f t="shared" si="523"/>
        <v>0</v>
      </c>
      <c r="LQ145" s="40">
        <f t="shared" si="523"/>
        <v>0</v>
      </c>
      <c r="LR145" s="40">
        <f t="shared" si="523"/>
        <v>0</v>
      </c>
      <c r="LS145" s="40">
        <f t="shared" si="523"/>
        <v>0</v>
      </c>
      <c r="LT145" s="40">
        <f t="shared" si="523"/>
        <v>0</v>
      </c>
      <c r="LU145" s="40">
        <f t="shared" si="523"/>
        <v>0</v>
      </c>
      <c r="LV145" s="40">
        <f t="shared" si="523"/>
        <v>0</v>
      </c>
      <c r="LW145" s="40">
        <f t="shared" si="523"/>
        <v>0</v>
      </c>
      <c r="LX145" s="40">
        <f t="shared" si="523"/>
        <v>0</v>
      </c>
      <c r="LY145" s="40">
        <f t="shared" si="523"/>
        <v>0</v>
      </c>
      <c r="LZ145" s="40">
        <f t="shared" si="523"/>
        <v>0</v>
      </c>
      <c r="MA145" s="40">
        <f t="shared" ref="MA145:NT145" si="524">IFERROR(+MA31/$I$145,0)</f>
        <v>0</v>
      </c>
      <c r="MB145" s="40">
        <f t="shared" si="524"/>
        <v>0</v>
      </c>
      <c r="MC145" s="40">
        <f t="shared" si="524"/>
        <v>0</v>
      </c>
      <c r="MD145" s="40">
        <f t="shared" si="524"/>
        <v>0</v>
      </c>
      <c r="ME145" s="40">
        <f t="shared" si="524"/>
        <v>0</v>
      </c>
      <c r="MF145" s="40">
        <f t="shared" si="524"/>
        <v>0</v>
      </c>
      <c r="MG145" s="40">
        <f t="shared" si="524"/>
        <v>0</v>
      </c>
      <c r="MH145" s="40">
        <f t="shared" si="524"/>
        <v>0</v>
      </c>
      <c r="MI145" s="40">
        <f t="shared" si="524"/>
        <v>0</v>
      </c>
      <c r="MJ145" s="40">
        <f t="shared" si="524"/>
        <v>0</v>
      </c>
      <c r="MK145" s="40">
        <f t="shared" si="524"/>
        <v>0</v>
      </c>
      <c r="ML145" s="40">
        <f t="shared" si="524"/>
        <v>0</v>
      </c>
      <c r="MM145" s="40">
        <f t="shared" si="524"/>
        <v>0</v>
      </c>
      <c r="MN145" s="40">
        <f t="shared" si="524"/>
        <v>0</v>
      </c>
      <c r="MO145" s="40">
        <f t="shared" si="524"/>
        <v>0</v>
      </c>
      <c r="MP145" s="40">
        <f t="shared" si="524"/>
        <v>0</v>
      </c>
      <c r="MQ145" s="40">
        <f t="shared" si="524"/>
        <v>0</v>
      </c>
      <c r="MR145" s="40">
        <f t="shared" si="524"/>
        <v>0</v>
      </c>
      <c r="MS145" s="40">
        <f t="shared" si="524"/>
        <v>0</v>
      </c>
      <c r="MT145" s="40">
        <f t="shared" si="524"/>
        <v>0</v>
      </c>
      <c r="MU145" s="40">
        <f t="shared" si="524"/>
        <v>0</v>
      </c>
      <c r="MV145" s="40">
        <f t="shared" si="524"/>
        <v>0</v>
      </c>
      <c r="MW145" s="40">
        <f t="shared" si="524"/>
        <v>0</v>
      </c>
      <c r="MX145" s="40">
        <f t="shared" si="524"/>
        <v>0</v>
      </c>
      <c r="MY145" s="40">
        <f t="shared" si="524"/>
        <v>0</v>
      </c>
      <c r="MZ145" s="40">
        <f t="shared" si="524"/>
        <v>0</v>
      </c>
      <c r="NA145" s="40">
        <f t="shared" si="524"/>
        <v>0</v>
      </c>
      <c r="NB145" s="40">
        <f t="shared" si="524"/>
        <v>0</v>
      </c>
      <c r="NC145" s="40">
        <f t="shared" si="524"/>
        <v>0</v>
      </c>
      <c r="ND145" s="40">
        <f t="shared" si="524"/>
        <v>0</v>
      </c>
      <c r="NE145" s="40">
        <f t="shared" si="524"/>
        <v>0</v>
      </c>
      <c r="NF145" s="40">
        <f t="shared" si="524"/>
        <v>0</v>
      </c>
      <c r="NG145" s="40">
        <f t="shared" si="524"/>
        <v>0</v>
      </c>
      <c r="NH145" s="40">
        <f t="shared" si="524"/>
        <v>0</v>
      </c>
      <c r="NI145" s="40">
        <f t="shared" si="524"/>
        <v>0</v>
      </c>
      <c r="NJ145" s="40">
        <f t="shared" si="524"/>
        <v>0</v>
      </c>
      <c r="NK145" s="40">
        <f t="shared" si="524"/>
        <v>0</v>
      </c>
      <c r="NL145" s="40">
        <f t="shared" si="524"/>
        <v>0</v>
      </c>
      <c r="NM145" s="40">
        <f t="shared" si="524"/>
        <v>0</v>
      </c>
      <c r="NN145" s="40">
        <f t="shared" si="524"/>
        <v>0</v>
      </c>
      <c r="NO145" s="40">
        <f t="shared" si="524"/>
        <v>0</v>
      </c>
      <c r="NP145" s="40">
        <f t="shared" si="524"/>
        <v>0</v>
      </c>
      <c r="NQ145" s="40">
        <f t="shared" si="524"/>
        <v>0</v>
      </c>
      <c r="NR145" s="40">
        <f t="shared" si="524"/>
        <v>0</v>
      </c>
      <c r="NS145" s="40">
        <f t="shared" si="524"/>
        <v>0</v>
      </c>
      <c r="NT145" s="41">
        <f t="shared" si="524"/>
        <v>0</v>
      </c>
    </row>
    <row r="146" spans="1:384" x14ac:dyDescent="0.6">
      <c r="A146" s="141" t="s">
        <v>72</v>
      </c>
      <c r="B146" s="301"/>
      <c r="C146" s="322"/>
      <c r="D146" s="299"/>
      <c r="E146" s="47">
        <v>13</v>
      </c>
      <c r="F146" s="276"/>
      <c r="G146" s="47" t="s">
        <v>49</v>
      </c>
      <c r="H146" s="54">
        <v>708</v>
      </c>
      <c r="I146" s="6">
        <f t="shared" si="482"/>
        <v>991</v>
      </c>
      <c r="J146" s="12">
        <v>123</v>
      </c>
      <c r="K146" s="4">
        <v>123</v>
      </c>
      <c r="L146" s="4">
        <v>92</v>
      </c>
      <c r="M146" s="4">
        <v>0</v>
      </c>
      <c r="N146" s="4">
        <v>0</v>
      </c>
      <c r="O146" s="4">
        <v>0</v>
      </c>
      <c r="P146" s="4">
        <v>653</v>
      </c>
      <c r="Q146" s="10">
        <v>0</v>
      </c>
      <c r="R146" s="7"/>
      <c r="S146" s="39">
        <f t="shared" ref="S146:CD146" si="525">IFERROR(+S32/$I$146,0)</f>
        <v>0.63773965691220991</v>
      </c>
      <c r="T146" s="40">
        <f t="shared" si="525"/>
        <v>0.63773965691220991</v>
      </c>
      <c r="U146" s="40">
        <f t="shared" si="525"/>
        <v>0.62865792129162457</v>
      </c>
      <c r="V146" s="40">
        <f t="shared" si="525"/>
        <v>0.64883955600403631</v>
      </c>
      <c r="W146" s="40">
        <f t="shared" si="525"/>
        <v>0.65085771947527749</v>
      </c>
      <c r="X146" s="40">
        <f t="shared" si="525"/>
        <v>0.60746720484359229</v>
      </c>
      <c r="Y146" s="40">
        <f t="shared" si="525"/>
        <v>0.59334006054490418</v>
      </c>
      <c r="Z146" s="40">
        <f t="shared" si="525"/>
        <v>0.59334006054490418</v>
      </c>
      <c r="AA146" s="40">
        <f t="shared" si="525"/>
        <v>0.60443995963673058</v>
      </c>
      <c r="AB146" s="40">
        <f t="shared" si="525"/>
        <v>0.61654894046417763</v>
      </c>
      <c r="AC146" s="40">
        <f t="shared" si="525"/>
        <v>0.6185671039354188</v>
      </c>
      <c r="AD146" s="40">
        <f t="shared" si="525"/>
        <v>0.6185671039354188</v>
      </c>
      <c r="AE146" s="40">
        <f t="shared" si="525"/>
        <v>0.62361251261352169</v>
      </c>
      <c r="AF146" s="40">
        <f t="shared" si="525"/>
        <v>0.6185671039354188</v>
      </c>
      <c r="AG146" s="40">
        <f t="shared" si="525"/>
        <v>0.6185671039354188</v>
      </c>
      <c r="AH146" s="40">
        <f t="shared" si="525"/>
        <v>0.67003027245206859</v>
      </c>
      <c r="AI146" s="40">
        <f t="shared" si="525"/>
        <v>0.6730575176589304</v>
      </c>
      <c r="AJ146" s="40">
        <f t="shared" si="525"/>
        <v>0.69727547931382439</v>
      </c>
      <c r="AK146" s="40">
        <f t="shared" si="525"/>
        <v>0.73461150353178606</v>
      </c>
      <c r="AL146" s="40">
        <f t="shared" si="525"/>
        <v>0.71442986881937431</v>
      </c>
      <c r="AM146" s="40">
        <f t="shared" si="525"/>
        <v>0.7003027245206862</v>
      </c>
      <c r="AN146" s="40">
        <f t="shared" si="525"/>
        <v>0.7003027245206862</v>
      </c>
      <c r="AO146" s="40">
        <f t="shared" si="525"/>
        <v>0.74974772956609481</v>
      </c>
      <c r="AP146" s="40">
        <f t="shared" si="525"/>
        <v>0.74974772956609481</v>
      </c>
      <c r="AQ146" s="40">
        <f t="shared" si="525"/>
        <v>0.76387487386478303</v>
      </c>
      <c r="AR146" s="40">
        <f t="shared" si="525"/>
        <v>0.76387487386478303</v>
      </c>
      <c r="AS146" s="40">
        <f t="shared" si="525"/>
        <v>0.75176589303733599</v>
      </c>
      <c r="AT146" s="40">
        <f t="shared" si="525"/>
        <v>0.74672048435923311</v>
      </c>
      <c r="AU146" s="40">
        <f t="shared" si="525"/>
        <v>0.74672048435923311</v>
      </c>
      <c r="AV146" s="40">
        <f t="shared" si="525"/>
        <v>0.74470232088799193</v>
      </c>
      <c r="AW146" s="40">
        <f t="shared" si="525"/>
        <v>0.74974772956609481</v>
      </c>
      <c r="AX146" s="40">
        <f t="shared" si="525"/>
        <v>0.75580221997981833</v>
      </c>
      <c r="AY146" s="40">
        <f t="shared" si="525"/>
        <v>0.7547931382441978</v>
      </c>
      <c r="AZ146" s="40">
        <f t="shared" si="525"/>
        <v>0.75580221997981833</v>
      </c>
      <c r="BA146" s="40">
        <f t="shared" si="525"/>
        <v>0.75277497477295663</v>
      </c>
      <c r="BB146" s="40">
        <f t="shared" si="525"/>
        <v>0.75277497477295663</v>
      </c>
      <c r="BC146" s="40">
        <f t="shared" si="525"/>
        <v>0.75378405650857716</v>
      </c>
      <c r="BD146" s="40">
        <f t="shared" si="525"/>
        <v>0.77194752774974773</v>
      </c>
      <c r="BE146" s="40">
        <f t="shared" si="525"/>
        <v>0.79717457114026236</v>
      </c>
      <c r="BF146" s="40">
        <f t="shared" si="525"/>
        <v>0.8012108980827447</v>
      </c>
      <c r="BG146" s="40">
        <f t="shared" si="525"/>
        <v>0.79313824419778001</v>
      </c>
      <c r="BH146" s="40">
        <f t="shared" si="525"/>
        <v>0.79313824419778001</v>
      </c>
      <c r="BI146" s="40">
        <f t="shared" si="525"/>
        <v>0.79313824419778001</v>
      </c>
      <c r="BJ146" s="40">
        <f t="shared" si="525"/>
        <v>0.78708375378405648</v>
      </c>
      <c r="BK146" s="40">
        <f t="shared" si="525"/>
        <v>0.80020181634712406</v>
      </c>
      <c r="BL146" s="40">
        <f t="shared" si="525"/>
        <v>0.83350151362260338</v>
      </c>
      <c r="BM146" s="40">
        <f t="shared" si="525"/>
        <v>0.83955600403632691</v>
      </c>
      <c r="BN146" s="40">
        <f t="shared" si="525"/>
        <v>0.81533804238143293</v>
      </c>
      <c r="BO146" s="40">
        <f t="shared" si="525"/>
        <v>0.80423814328960641</v>
      </c>
      <c r="BP146" s="40">
        <f t="shared" si="525"/>
        <v>0.80423814328960641</v>
      </c>
      <c r="BQ146" s="40">
        <f t="shared" si="525"/>
        <v>0.80423814328960641</v>
      </c>
      <c r="BR146" s="40">
        <f t="shared" si="525"/>
        <v>0.81029263370332993</v>
      </c>
      <c r="BS146" s="40">
        <f t="shared" si="525"/>
        <v>0.81130171543895058</v>
      </c>
      <c r="BT146" s="40">
        <f t="shared" si="525"/>
        <v>0.80524722502522705</v>
      </c>
      <c r="BU146" s="40">
        <f t="shared" si="525"/>
        <v>0.79515640766902118</v>
      </c>
      <c r="BV146" s="40">
        <f t="shared" si="525"/>
        <v>0.78102926337033296</v>
      </c>
      <c r="BW146" s="40">
        <f t="shared" si="525"/>
        <v>0.78102926337033296</v>
      </c>
      <c r="BX146" s="40">
        <f t="shared" si="525"/>
        <v>0.80322906155398588</v>
      </c>
      <c r="BY146" s="40">
        <f t="shared" si="525"/>
        <v>0.80726538849646823</v>
      </c>
      <c r="BZ146" s="40">
        <f t="shared" si="525"/>
        <v>0.798183652875883</v>
      </c>
      <c r="CA146" s="40">
        <f t="shared" si="525"/>
        <v>0.798183652875883</v>
      </c>
      <c r="CB146" s="40">
        <f t="shared" si="525"/>
        <v>0.75378405650857716</v>
      </c>
      <c r="CC146" s="40">
        <f t="shared" si="525"/>
        <v>0.74571140262361246</v>
      </c>
      <c r="CD146" s="40">
        <f t="shared" si="525"/>
        <v>0.74571140262361246</v>
      </c>
      <c r="CE146" s="40">
        <f t="shared" ref="CE146:EP146" si="526">IFERROR(+CE32/$I$146,0)</f>
        <v>0.76589303733602421</v>
      </c>
      <c r="CF146" s="40">
        <f t="shared" si="526"/>
        <v>0.76690211907164485</v>
      </c>
      <c r="CG146" s="40">
        <f t="shared" si="526"/>
        <v>0.7547931382441978</v>
      </c>
      <c r="CH146" s="40">
        <f t="shared" si="526"/>
        <v>0.75176589303733599</v>
      </c>
      <c r="CI146" s="40">
        <f t="shared" si="526"/>
        <v>0.73461150353178606</v>
      </c>
      <c r="CJ146" s="40">
        <f t="shared" si="526"/>
        <v>0.727547931382442</v>
      </c>
      <c r="CK146" s="40">
        <f t="shared" si="526"/>
        <v>0.727547931382442</v>
      </c>
      <c r="CL146" s="40">
        <f t="shared" si="526"/>
        <v>0.74268415741675076</v>
      </c>
      <c r="CM146" s="40">
        <f t="shared" si="526"/>
        <v>0.74873864783047428</v>
      </c>
      <c r="CN146" s="40">
        <f t="shared" si="526"/>
        <v>0.73662966700302723</v>
      </c>
      <c r="CO146" s="40">
        <f t="shared" si="526"/>
        <v>0.72351160443995965</v>
      </c>
      <c r="CP146" s="40">
        <f t="shared" si="526"/>
        <v>0.71241170534813325</v>
      </c>
      <c r="CQ146" s="40">
        <f t="shared" si="526"/>
        <v>0.70534813319878908</v>
      </c>
      <c r="CR146" s="40">
        <f t="shared" si="526"/>
        <v>0.70534813319878908</v>
      </c>
      <c r="CS146" s="40">
        <f t="shared" si="526"/>
        <v>0.71846619576185666</v>
      </c>
      <c r="CT146" s="40">
        <f t="shared" si="526"/>
        <v>0.72048435923309784</v>
      </c>
      <c r="CU146" s="40">
        <f t="shared" si="526"/>
        <v>0.71745711402623613</v>
      </c>
      <c r="CV146" s="40">
        <f t="shared" si="526"/>
        <v>0.71543895055499496</v>
      </c>
      <c r="CW146" s="40">
        <f t="shared" si="526"/>
        <v>0.71039354187689208</v>
      </c>
      <c r="CX146" s="40">
        <f t="shared" si="526"/>
        <v>0.7083753784056509</v>
      </c>
      <c r="CY146" s="40">
        <f t="shared" si="526"/>
        <v>0.7083753784056509</v>
      </c>
      <c r="CZ146" s="40">
        <f t="shared" si="526"/>
        <v>0.7083753784056509</v>
      </c>
      <c r="DA146" s="40">
        <f t="shared" si="526"/>
        <v>0.70332996972754791</v>
      </c>
      <c r="DB146" s="40">
        <f t="shared" si="526"/>
        <v>0.7003027245206862</v>
      </c>
      <c r="DC146" s="40">
        <f t="shared" si="526"/>
        <v>0.68516649848637745</v>
      </c>
      <c r="DD146" s="40">
        <f t="shared" si="526"/>
        <v>0.67810292633703328</v>
      </c>
      <c r="DE146" s="40">
        <f t="shared" si="526"/>
        <v>0.66296670030272453</v>
      </c>
      <c r="DF146" s="40">
        <f t="shared" si="526"/>
        <v>0.66296670030272453</v>
      </c>
      <c r="DG146" s="40">
        <f t="shared" si="526"/>
        <v>0.6458123107971746</v>
      </c>
      <c r="DH146" s="40">
        <f t="shared" si="526"/>
        <v>0.65186680121089813</v>
      </c>
      <c r="DI146" s="40">
        <f t="shared" si="526"/>
        <v>0.65186680121089813</v>
      </c>
      <c r="DJ146" s="40">
        <f t="shared" si="526"/>
        <v>0.64783047426841578</v>
      </c>
      <c r="DK146" s="40">
        <f t="shared" si="526"/>
        <v>0.64480322906155396</v>
      </c>
      <c r="DL146" s="40">
        <f t="shared" si="526"/>
        <v>0.64076690211907161</v>
      </c>
      <c r="DM146" s="40">
        <f t="shared" si="526"/>
        <v>0.64076690211907161</v>
      </c>
      <c r="DN146" s="40">
        <f t="shared" si="526"/>
        <v>0.63370332996972756</v>
      </c>
      <c r="DO146" s="40">
        <f t="shared" si="526"/>
        <v>0.63471241170534809</v>
      </c>
      <c r="DP146" s="40">
        <f t="shared" si="526"/>
        <v>0.62865792129162457</v>
      </c>
      <c r="DQ146" s="40">
        <f t="shared" si="526"/>
        <v>0.63269424823410692</v>
      </c>
      <c r="DR146" s="40">
        <f t="shared" si="526"/>
        <v>0.63168516649848638</v>
      </c>
      <c r="DS146" s="40">
        <f t="shared" si="526"/>
        <v>0.60343087790110994</v>
      </c>
      <c r="DT146" s="40">
        <f t="shared" si="526"/>
        <v>0.60343087790110994</v>
      </c>
      <c r="DU146" s="40">
        <f t="shared" si="526"/>
        <v>0.61553985872855699</v>
      </c>
      <c r="DV146" s="40">
        <f t="shared" si="526"/>
        <v>0.62260343087790115</v>
      </c>
      <c r="DW146" s="40">
        <f t="shared" si="526"/>
        <v>0.5993945509586277</v>
      </c>
      <c r="DX146" s="40">
        <f t="shared" si="526"/>
        <v>0.59636730575176589</v>
      </c>
      <c r="DY146" s="40">
        <f t="shared" si="526"/>
        <v>0.57114026236125126</v>
      </c>
      <c r="DZ146" s="40">
        <f t="shared" si="526"/>
        <v>0.56205852674066603</v>
      </c>
      <c r="EA146" s="40">
        <f t="shared" si="526"/>
        <v>0.56205852674066603</v>
      </c>
      <c r="EB146" s="40">
        <f t="shared" si="526"/>
        <v>0.57719475277497478</v>
      </c>
      <c r="EC146" s="40">
        <f t="shared" si="526"/>
        <v>0.58526740665993948</v>
      </c>
      <c r="ED146" s="40">
        <f t="shared" si="526"/>
        <v>0.56407669021190721</v>
      </c>
      <c r="EE146" s="40">
        <f t="shared" si="526"/>
        <v>0.56306760847628656</v>
      </c>
      <c r="EF146" s="40">
        <f t="shared" si="526"/>
        <v>0.51059535822401614</v>
      </c>
      <c r="EG146" s="40">
        <f t="shared" si="526"/>
        <v>0.45408678102926336</v>
      </c>
      <c r="EH146" s="40">
        <f t="shared" si="526"/>
        <v>0.45408678102926336</v>
      </c>
      <c r="EI146" s="40">
        <f t="shared" si="526"/>
        <v>0.44399596367305749</v>
      </c>
      <c r="EJ146" s="40">
        <f t="shared" si="526"/>
        <v>0.44197780020181637</v>
      </c>
      <c r="EK146" s="40">
        <f t="shared" si="526"/>
        <v>0.41876892028254287</v>
      </c>
      <c r="EL146" s="40">
        <f t="shared" si="526"/>
        <v>0.41372351160443999</v>
      </c>
      <c r="EM146" s="40">
        <f t="shared" si="526"/>
        <v>0.38849646821392531</v>
      </c>
      <c r="EN146" s="40">
        <f t="shared" si="526"/>
        <v>0.39556004036326942</v>
      </c>
      <c r="EO146" s="40">
        <f t="shared" si="526"/>
        <v>0.39556004036326942</v>
      </c>
      <c r="EP146" s="40">
        <f t="shared" si="526"/>
        <v>0.39152371342078707</v>
      </c>
      <c r="EQ146" s="40">
        <f t="shared" ref="EQ146:HB146" si="527">IFERROR(+EQ32/$I$146,0)</f>
        <v>0.39354187689202824</v>
      </c>
      <c r="ER146" s="40">
        <f t="shared" si="527"/>
        <v>0.3854692230070636</v>
      </c>
      <c r="ES146" s="40">
        <f t="shared" si="527"/>
        <v>0.40565085771947529</v>
      </c>
      <c r="ET146" s="40">
        <f t="shared" si="527"/>
        <v>0.40060544904137235</v>
      </c>
      <c r="EU146" s="40">
        <f t="shared" si="527"/>
        <v>0.37941473259334008</v>
      </c>
      <c r="EV146" s="40">
        <f t="shared" si="527"/>
        <v>0.37941473259334008</v>
      </c>
      <c r="EW146" s="40">
        <f t="shared" si="527"/>
        <v>0.3854692230070636</v>
      </c>
      <c r="EX146" s="40">
        <f t="shared" si="527"/>
        <v>0.39253279515640765</v>
      </c>
      <c r="EY146" s="40">
        <f t="shared" si="527"/>
        <v>0.37941473259334008</v>
      </c>
      <c r="EZ146" s="40">
        <f t="shared" si="527"/>
        <v>0.38042381432896066</v>
      </c>
      <c r="FA146" s="40">
        <f t="shared" si="527"/>
        <v>0.37638748738647831</v>
      </c>
      <c r="FB146" s="40">
        <f t="shared" si="527"/>
        <v>0.35721493440968716</v>
      </c>
      <c r="FC146" s="40">
        <f t="shared" si="527"/>
        <v>0.35721493440968716</v>
      </c>
      <c r="FD146" s="40">
        <f t="shared" si="527"/>
        <v>0.35620585267406663</v>
      </c>
      <c r="FE146" s="40">
        <f t="shared" si="527"/>
        <v>0.37134207870837538</v>
      </c>
      <c r="FF146" s="40">
        <f t="shared" si="527"/>
        <v>0.36629667003027244</v>
      </c>
      <c r="FG146" s="40">
        <f t="shared" si="527"/>
        <v>0.36629667003027244</v>
      </c>
      <c r="FH146" s="40">
        <f t="shared" si="527"/>
        <v>0.35418768920282545</v>
      </c>
      <c r="FI146" s="40">
        <f t="shared" si="527"/>
        <v>0.33299697275479312</v>
      </c>
      <c r="FJ146" s="40">
        <f t="shared" si="527"/>
        <v>0.33299697275479312</v>
      </c>
      <c r="FK146" s="40">
        <f t="shared" si="527"/>
        <v>0.38143289606458125</v>
      </c>
      <c r="FL146" s="40">
        <f t="shared" si="527"/>
        <v>0.3854692230070636</v>
      </c>
      <c r="FM146" s="40">
        <f t="shared" si="527"/>
        <v>0.4046417759838547</v>
      </c>
      <c r="FN146" s="40">
        <f t="shared" si="527"/>
        <v>0.33198789101917253</v>
      </c>
      <c r="FO146" s="40">
        <f t="shared" si="527"/>
        <v>0.49142280524722504</v>
      </c>
      <c r="FP146" s="40">
        <f t="shared" si="527"/>
        <v>0.7083753784056509</v>
      </c>
      <c r="FQ146" s="40">
        <f t="shared" si="527"/>
        <v>0.7083753784056509</v>
      </c>
      <c r="FR146" s="40">
        <f t="shared" si="527"/>
        <v>0.69525731584258321</v>
      </c>
      <c r="FS146" s="40">
        <f t="shared" si="527"/>
        <v>0.74268415741675076</v>
      </c>
      <c r="FT146" s="40">
        <f t="shared" si="527"/>
        <v>0.77598385469223008</v>
      </c>
      <c r="FU146" s="40">
        <f t="shared" si="527"/>
        <v>0.77497477295660944</v>
      </c>
      <c r="FV146" s="40">
        <f t="shared" si="527"/>
        <v>0.71442986881937431</v>
      </c>
      <c r="FW146" s="40">
        <f t="shared" si="527"/>
        <v>0.69929364278506556</v>
      </c>
      <c r="FX146" s="40">
        <f t="shared" si="527"/>
        <v>0.69929364278506556</v>
      </c>
      <c r="FY146" s="40">
        <f t="shared" si="527"/>
        <v>0.71039354187689208</v>
      </c>
      <c r="FZ146" s="40">
        <f t="shared" si="527"/>
        <v>0.71846619576185666</v>
      </c>
      <c r="GA146" s="40">
        <f t="shared" si="527"/>
        <v>0.71543895055499496</v>
      </c>
      <c r="GB146" s="40">
        <f t="shared" si="527"/>
        <v>0.70232088799192738</v>
      </c>
      <c r="GC146" s="40">
        <f t="shared" si="527"/>
        <v>0.70534813319878908</v>
      </c>
      <c r="GD146" s="40">
        <f t="shared" si="527"/>
        <v>0.69424823410696268</v>
      </c>
      <c r="GE146" s="40">
        <f t="shared" si="527"/>
        <v>0.69424823410696268</v>
      </c>
      <c r="GF146" s="40">
        <f t="shared" si="527"/>
        <v>0.6811301715438951</v>
      </c>
      <c r="GG146" s="40">
        <f t="shared" si="527"/>
        <v>0.71442986881937431</v>
      </c>
      <c r="GH146" s="40">
        <f t="shared" si="527"/>
        <v>0.74470232088799193</v>
      </c>
      <c r="GI146" s="40">
        <f t="shared" si="527"/>
        <v>0.73763874873864788</v>
      </c>
      <c r="GJ146" s="40">
        <f t="shared" si="527"/>
        <v>0.7083753784056509</v>
      </c>
      <c r="GK146" s="40">
        <f t="shared" si="527"/>
        <v>0.7003027245206862</v>
      </c>
      <c r="GL146" s="40">
        <f t="shared" si="527"/>
        <v>0.7003027245206862</v>
      </c>
      <c r="GM146" s="40">
        <f t="shared" si="527"/>
        <v>0.75277497477295663</v>
      </c>
      <c r="GN146" s="40">
        <f t="shared" si="527"/>
        <v>0.80726538849646823</v>
      </c>
      <c r="GO146" s="40">
        <f t="shared" si="527"/>
        <v>0.80524722502522705</v>
      </c>
      <c r="GP146" s="40">
        <f t="shared" si="527"/>
        <v>0.83451059535822403</v>
      </c>
      <c r="GQ146" s="40">
        <f t="shared" si="527"/>
        <v>0.79515640766902118</v>
      </c>
      <c r="GR146" s="40">
        <f t="shared" si="527"/>
        <v>0.78506559031281531</v>
      </c>
      <c r="GS146" s="40">
        <f t="shared" si="527"/>
        <v>0.78506559031281531</v>
      </c>
      <c r="GT146" s="40">
        <f t="shared" si="527"/>
        <v>0.79515640766902118</v>
      </c>
      <c r="GU146" s="40">
        <f t="shared" si="527"/>
        <v>0.80221997981836524</v>
      </c>
      <c r="GV146" s="40">
        <f t="shared" si="527"/>
        <v>0.81937436932391527</v>
      </c>
      <c r="GW146" s="40">
        <f t="shared" si="527"/>
        <v>0.75075681130171545</v>
      </c>
      <c r="GX146" s="40">
        <f t="shared" si="527"/>
        <v>0.73259334006054488</v>
      </c>
      <c r="GY146" s="40">
        <f t="shared" si="527"/>
        <v>0.727547931382442</v>
      </c>
      <c r="GZ146" s="40">
        <f t="shared" si="527"/>
        <v>0.727547931382442</v>
      </c>
      <c r="HA146" s="40">
        <f t="shared" si="527"/>
        <v>0.72250252270433901</v>
      </c>
      <c r="HB146" s="40">
        <f t="shared" si="527"/>
        <v>0.84258324924318873</v>
      </c>
      <c r="HC146" s="40">
        <f t="shared" ref="HC146:JN146" si="528">IFERROR(+HC32/$I$146,0)</f>
        <v>0.87285570131180623</v>
      </c>
      <c r="HD146" s="40">
        <f t="shared" si="528"/>
        <v>0.90211907164480321</v>
      </c>
      <c r="HE146" s="40">
        <f t="shared" si="528"/>
        <v>0.88900100908173563</v>
      </c>
      <c r="HF146" s="40">
        <f t="shared" si="528"/>
        <v>0.85065590312815342</v>
      </c>
      <c r="HG146" s="40">
        <f t="shared" si="528"/>
        <v>0.85065590312815342</v>
      </c>
      <c r="HH146" s="40">
        <f t="shared" si="528"/>
        <v>0.85671039354187695</v>
      </c>
      <c r="HI146" s="40">
        <f t="shared" si="528"/>
        <v>0.86579212916246218</v>
      </c>
      <c r="HJ146" s="40">
        <f t="shared" si="528"/>
        <v>0.863773965691221</v>
      </c>
      <c r="HK146" s="40">
        <f t="shared" si="528"/>
        <v>0.86276488395560036</v>
      </c>
      <c r="HL146" s="40">
        <f t="shared" si="528"/>
        <v>0.83854692230070638</v>
      </c>
      <c r="HM146" s="40">
        <f t="shared" si="528"/>
        <v>0.82946518668012104</v>
      </c>
      <c r="HN146" s="40">
        <f t="shared" si="528"/>
        <v>0.82946518668012104</v>
      </c>
      <c r="HO146" s="40">
        <f t="shared" si="528"/>
        <v>0.85872855701311801</v>
      </c>
      <c r="HP146" s="40">
        <f t="shared" si="528"/>
        <v>0.8829465186680121</v>
      </c>
      <c r="HQ146" s="40">
        <f t="shared" si="528"/>
        <v>0.89303733602421798</v>
      </c>
      <c r="HR146" s="40">
        <f t="shared" si="528"/>
        <v>0.89707366296670032</v>
      </c>
      <c r="HS146" s="40">
        <f t="shared" si="528"/>
        <v>0.87790110998990922</v>
      </c>
      <c r="HT146" s="40">
        <f t="shared" si="528"/>
        <v>0.85671039354187695</v>
      </c>
      <c r="HU146" s="40">
        <f t="shared" si="528"/>
        <v>0.85671039354187695</v>
      </c>
      <c r="HV146" s="40">
        <f t="shared" si="528"/>
        <v>0.85872855701311801</v>
      </c>
      <c r="HW146" s="40">
        <f t="shared" si="528"/>
        <v>0.86276488395560036</v>
      </c>
      <c r="HX146" s="40">
        <f t="shared" si="528"/>
        <v>0.86680121089808271</v>
      </c>
      <c r="HY146" s="40">
        <f t="shared" si="528"/>
        <v>0.86579212916246218</v>
      </c>
      <c r="HZ146" s="40">
        <f t="shared" si="528"/>
        <v>0.84561049445005043</v>
      </c>
      <c r="IA146" s="40">
        <f t="shared" si="528"/>
        <v>0.84157416750756808</v>
      </c>
      <c r="IB146" s="40">
        <f t="shared" si="528"/>
        <v>0.84157416750756808</v>
      </c>
      <c r="IC146" s="40">
        <f t="shared" si="528"/>
        <v>0.84661957618567107</v>
      </c>
      <c r="ID146" s="40">
        <f t="shared" si="528"/>
        <v>0.85973763874873865</v>
      </c>
      <c r="IE146" s="40">
        <f t="shared" si="528"/>
        <v>0.85166498486377396</v>
      </c>
      <c r="IF146" s="40">
        <f t="shared" si="528"/>
        <v>0.86276488395560036</v>
      </c>
      <c r="IG146" s="40">
        <f t="shared" si="528"/>
        <v>0.84056508577194755</v>
      </c>
      <c r="IH146" s="40">
        <f t="shared" si="528"/>
        <v>0.8365287588294652</v>
      </c>
      <c r="II146" s="40">
        <f t="shared" si="528"/>
        <v>0.8365287588294652</v>
      </c>
      <c r="IJ146" s="40">
        <f t="shared" si="528"/>
        <v>0.8365287588294652</v>
      </c>
      <c r="IK146" s="40">
        <f t="shared" si="528"/>
        <v>0.8829465186680121</v>
      </c>
      <c r="IL146" s="40">
        <f t="shared" si="528"/>
        <v>0</v>
      </c>
      <c r="IM146" s="40">
        <f t="shared" si="528"/>
        <v>0</v>
      </c>
      <c r="IN146" s="40">
        <f t="shared" si="528"/>
        <v>0</v>
      </c>
      <c r="IO146" s="40">
        <f t="shared" si="528"/>
        <v>0</v>
      </c>
      <c r="IP146" s="40">
        <f t="shared" si="528"/>
        <v>0</v>
      </c>
      <c r="IQ146" s="40">
        <f t="shared" si="528"/>
        <v>0</v>
      </c>
      <c r="IR146" s="40">
        <f t="shared" si="528"/>
        <v>0</v>
      </c>
      <c r="IS146" s="40">
        <f t="shared" si="528"/>
        <v>0</v>
      </c>
      <c r="IT146" s="40">
        <f t="shared" si="528"/>
        <v>0</v>
      </c>
      <c r="IU146" s="40">
        <f t="shared" si="528"/>
        <v>0</v>
      </c>
      <c r="IV146" s="40">
        <f t="shared" si="528"/>
        <v>0</v>
      </c>
      <c r="IW146" s="40">
        <f t="shared" si="528"/>
        <v>0</v>
      </c>
      <c r="IX146" s="40">
        <f t="shared" si="528"/>
        <v>0</v>
      </c>
      <c r="IY146" s="40">
        <f t="shared" si="528"/>
        <v>0</v>
      </c>
      <c r="IZ146" s="40">
        <f t="shared" si="528"/>
        <v>0</v>
      </c>
      <c r="JA146" s="40">
        <f t="shared" si="528"/>
        <v>0</v>
      </c>
      <c r="JB146" s="40">
        <f t="shared" si="528"/>
        <v>0</v>
      </c>
      <c r="JC146" s="40">
        <f t="shared" si="528"/>
        <v>0</v>
      </c>
      <c r="JD146" s="40">
        <f t="shared" si="528"/>
        <v>0</v>
      </c>
      <c r="JE146" s="40">
        <f t="shared" si="528"/>
        <v>0</v>
      </c>
      <c r="JF146" s="40">
        <f t="shared" si="528"/>
        <v>0</v>
      </c>
      <c r="JG146" s="40">
        <f t="shared" si="528"/>
        <v>0</v>
      </c>
      <c r="JH146" s="40">
        <f t="shared" si="528"/>
        <v>0</v>
      </c>
      <c r="JI146" s="40">
        <f t="shared" si="528"/>
        <v>0</v>
      </c>
      <c r="JJ146" s="40">
        <f t="shared" si="528"/>
        <v>0</v>
      </c>
      <c r="JK146" s="40">
        <f t="shared" si="528"/>
        <v>0</v>
      </c>
      <c r="JL146" s="40">
        <f t="shared" si="528"/>
        <v>0</v>
      </c>
      <c r="JM146" s="40">
        <f t="shared" si="528"/>
        <v>0</v>
      </c>
      <c r="JN146" s="40">
        <f t="shared" si="528"/>
        <v>0</v>
      </c>
      <c r="JO146" s="40">
        <f t="shared" ref="JO146:LZ146" si="529">IFERROR(+JO32/$I$146,0)</f>
        <v>0</v>
      </c>
      <c r="JP146" s="40">
        <f t="shared" si="529"/>
        <v>0</v>
      </c>
      <c r="JQ146" s="40">
        <f t="shared" si="529"/>
        <v>0</v>
      </c>
      <c r="JR146" s="40">
        <f t="shared" si="529"/>
        <v>0</v>
      </c>
      <c r="JS146" s="40">
        <f t="shared" si="529"/>
        <v>0</v>
      </c>
      <c r="JT146" s="40">
        <f t="shared" si="529"/>
        <v>0</v>
      </c>
      <c r="JU146" s="40">
        <f t="shared" si="529"/>
        <v>0</v>
      </c>
      <c r="JV146" s="40">
        <f t="shared" si="529"/>
        <v>0</v>
      </c>
      <c r="JW146" s="40">
        <f t="shared" si="529"/>
        <v>0</v>
      </c>
      <c r="JX146" s="40">
        <f t="shared" si="529"/>
        <v>0</v>
      </c>
      <c r="JY146" s="40">
        <f t="shared" si="529"/>
        <v>0</v>
      </c>
      <c r="JZ146" s="40">
        <f t="shared" si="529"/>
        <v>0</v>
      </c>
      <c r="KA146" s="40">
        <f t="shared" si="529"/>
        <v>0</v>
      </c>
      <c r="KB146" s="40">
        <f t="shared" si="529"/>
        <v>0</v>
      </c>
      <c r="KC146" s="40">
        <f t="shared" si="529"/>
        <v>0</v>
      </c>
      <c r="KD146" s="40">
        <f t="shared" si="529"/>
        <v>0</v>
      </c>
      <c r="KE146" s="40">
        <f t="shared" si="529"/>
        <v>0</v>
      </c>
      <c r="KF146" s="40">
        <f t="shared" si="529"/>
        <v>0</v>
      </c>
      <c r="KG146" s="40">
        <f t="shared" si="529"/>
        <v>0</v>
      </c>
      <c r="KH146" s="40">
        <f t="shared" si="529"/>
        <v>0</v>
      </c>
      <c r="KI146" s="40">
        <f t="shared" si="529"/>
        <v>0</v>
      </c>
      <c r="KJ146" s="40">
        <f t="shared" si="529"/>
        <v>0</v>
      </c>
      <c r="KK146" s="40">
        <f t="shared" si="529"/>
        <v>0</v>
      </c>
      <c r="KL146" s="40">
        <f t="shared" si="529"/>
        <v>0</v>
      </c>
      <c r="KM146" s="40">
        <f t="shared" si="529"/>
        <v>0</v>
      </c>
      <c r="KN146" s="40">
        <f t="shared" si="529"/>
        <v>0</v>
      </c>
      <c r="KO146" s="40">
        <f t="shared" si="529"/>
        <v>0</v>
      </c>
      <c r="KP146" s="40">
        <f t="shared" si="529"/>
        <v>0</v>
      </c>
      <c r="KQ146" s="40">
        <f t="shared" si="529"/>
        <v>0</v>
      </c>
      <c r="KR146" s="40">
        <f t="shared" si="529"/>
        <v>0</v>
      </c>
      <c r="KS146" s="40">
        <f t="shared" si="529"/>
        <v>0</v>
      </c>
      <c r="KT146" s="40">
        <f t="shared" si="529"/>
        <v>0</v>
      </c>
      <c r="KU146" s="40">
        <f t="shared" si="529"/>
        <v>0</v>
      </c>
      <c r="KV146" s="40">
        <f t="shared" si="529"/>
        <v>0</v>
      </c>
      <c r="KW146" s="40">
        <f t="shared" si="529"/>
        <v>0</v>
      </c>
      <c r="KX146" s="40">
        <f t="shared" si="529"/>
        <v>0</v>
      </c>
      <c r="KY146" s="40">
        <f t="shared" si="529"/>
        <v>0</v>
      </c>
      <c r="KZ146" s="40">
        <f t="shared" si="529"/>
        <v>0</v>
      </c>
      <c r="LA146" s="40">
        <f t="shared" si="529"/>
        <v>0</v>
      </c>
      <c r="LB146" s="40">
        <f t="shared" si="529"/>
        <v>0</v>
      </c>
      <c r="LC146" s="40">
        <f t="shared" si="529"/>
        <v>0</v>
      </c>
      <c r="LD146" s="40">
        <f t="shared" si="529"/>
        <v>0</v>
      </c>
      <c r="LE146" s="40">
        <f t="shared" si="529"/>
        <v>0</v>
      </c>
      <c r="LF146" s="40">
        <f t="shared" si="529"/>
        <v>0</v>
      </c>
      <c r="LG146" s="40">
        <f t="shared" si="529"/>
        <v>0</v>
      </c>
      <c r="LH146" s="40">
        <f t="shared" si="529"/>
        <v>0</v>
      </c>
      <c r="LI146" s="40">
        <f t="shared" si="529"/>
        <v>0</v>
      </c>
      <c r="LJ146" s="40">
        <f t="shared" si="529"/>
        <v>0</v>
      </c>
      <c r="LK146" s="40">
        <f t="shared" si="529"/>
        <v>0</v>
      </c>
      <c r="LL146" s="40">
        <f t="shared" si="529"/>
        <v>0</v>
      </c>
      <c r="LM146" s="40">
        <f t="shared" si="529"/>
        <v>0</v>
      </c>
      <c r="LN146" s="40">
        <f t="shared" si="529"/>
        <v>0</v>
      </c>
      <c r="LO146" s="40">
        <f t="shared" si="529"/>
        <v>0</v>
      </c>
      <c r="LP146" s="40">
        <f t="shared" si="529"/>
        <v>0</v>
      </c>
      <c r="LQ146" s="40">
        <f t="shared" si="529"/>
        <v>0</v>
      </c>
      <c r="LR146" s="40">
        <f t="shared" si="529"/>
        <v>0</v>
      </c>
      <c r="LS146" s="40">
        <f t="shared" si="529"/>
        <v>0</v>
      </c>
      <c r="LT146" s="40">
        <f t="shared" si="529"/>
        <v>0</v>
      </c>
      <c r="LU146" s="40">
        <f t="shared" si="529"/>
        <v>0</v>
      </c>
      <c r="LV146" s="40">
        <f t="shared" si="529"/>
        <v>0</v>
      </c>
      <c r="LW146" s="40">
        <f t="shared" si="529"/>
        <v>0</v>
      </c>
      <c r="LX146" s="40">
        <f t="shared" si="529"/>
        <v>0</v>
      </c>
      <c r="LY146" s="40">
        <f t="shared" si="529"/>
        <v>0</v>
      </c>
      <c r="LZ146" s="40">
        <f t="shared" si="529"/>
        <v>0</v>
      </c>
      <c r="MA146" s="40">
        <f t="shared" ref="MA146:NT146" si="530">IFERROR(+MA32/$I$146,0)</f>
        <v>0</v>
      </c>
      <c r="MB146" s="40">
        <f t="shared" si="530"/>
        <v>0</v>
      </c>
      <c r="MC146" s="40">
        <f t="shared" si="530"/>
        <v>0</v>
      </c>
      <c r="MD146" s="40">
        <f t="shared" si="530"/>
        <v>0</v>
      </c>
      <c r="ME146" s="40">
        <f t="shared" si="530"/>
        <v>0</v>
      </c>
      <c r="MF146" s="40">
        <f t="shared" si="530"/>
        <v>0</v>
      </c>
      <c r="MG146" s="40">
        <f t="shared" si="530"/>
        <v>0</v>
      </c>
      <c r="MH146" s="40">
        <f t="shared" si="530"/>
        <v>0</v>
      </c>
      <c r="MI146" s="40">
        <f t="shared" si="530"/>
        <v>0</v>
      </c>
      <c r="MJ146" s="40">
        <f t="shared" si="530"/>
        <v>0</v>
      </c>
      <c r="MK146" s="40">
        <f t="shared" si="530"/>
        <v>0</v>
      </c>
      <c r="ML146" s="40">
        <f t="shared" si="530"/>
        <v>0</v>
      </c>
      <c r="MM146" s="40">
        <f t="shared" si="530"/>
        <v>0</v>
      </c>
      <c r="MN146" s="40">
        <f t="shared" si="530"/>
        <v>0</v>
      </c>
      <c r="MO146" s="40">
        <f t="shared" si="530"/>
        <v>0</v>
      </c>
      <c r="MP146" s="40">
        <f t="shared" si="530"/>
        <v>0</v>
      </c>
      <c r="MQ146" s="40">
        <f t="shared" si="530"/>
        <v>0</v>
      </c>
      <c r="MR146" s="40">
        <f t="shared" si="530"/>
        <v>0</v>
      </c>
      <c r="MS146" s="40">
        <f t="shared" si="530"/>
        <v>0</v>
      </c>
      <c r="MT146" s="40">
        <f t="shared" si="530"/>
        <v>0</v>
      </c>
      <c r="MU146" s="40">
        <f t="shared" si="530"/>
        <v>0</v>
      </c>
      <c r="MV146" s="40">
        <f t="shared" si="530"/>
        <v>0</v>
      </c>
      <c r="MW146" s="40">
        <f t="shared" si="530"/>
        <v>0</v>
      </c>
      <c r="MX146" s="40">
        <f t="shared" si="530"/>
        <v>0</v>
      </c>
      <c r="MY146" s="40">
        <f t="shared" si="530"/>
        <v>0</v>
      </c>
      <c r="MZ146" s="40">
        <f t="shared" si="530"/>
        <v>0</v>
      </c>
      <c r="NA146" s="40">
        <f t="shared" si="530"/>
        <v>0</v>
      </c>
      <c r="NB146" s="40">
        <f t="shared" si="530"/>
        <v>0</v>
      </c>
      <c r="NC146" s="40">
        <f t="shared" si="530"/>
        <v>0</v>
      </c>
      <c r="ND146" s="40">
        <f t="shared" si="530"/>
        <v>0</v>
      </c>
      <c r="NE146" s="40">
        <f t="shared" si="530"/>
        <v>0</v>
      </c>
      <c r="NF146" s="40">
        <f t="shared" si="530"/>
        <v>0</v>
      </c>
      <c r="NG146" s="40">
        <f t="shared" si="530"/>
        <v>0</v>
      </c>
      <c r="NH146" s="40">
        <f t="shared" si="530"/>
        <v>0</v>
      </c>
      <c r="NI146" s="40">
        <f t="shared" si="530"/>
        <v>0</v>
      </c>
      <c r="NJ146" s="40">
        <f t="shared" si="530"/>
        <v>0</v>
      </c>
      <c r="NK146" s="40">
        <f t="shared" si="530"/>
        <v>0</v>
      </c>
      <c r="NL146" s="40">
        <f t="shared" si="530"/>
        <v>0</v>
      </c>
      <c r="NM146" s="40">
        <f t="shared" si="530"/>
        <v>0</v>
      </c>
      <c r="NN146" s="40">
        <f t="shared" si="530"/>
        <v>0</v>
      </c>
      <c r="NO146" s="40">
        <f t="shared" si="530"/>
        <v>0</v>
      </c>
      <c r="NP146" s="40">
        <f t="shared" si="530"/>
        <v>0</v>
      </c>
      <c r="NQ146" s="40">
        <f t="shared" si="530"/>
        <v>0</v>
      </c>
      <c r="NR146" s="40">
        <f t="shared" si="530"/>
        <v>0</v>
      </c>
      <c r="NS146" s="40">
        <f t="shared" si="530"/>
        <v>0</v>
      </c>
      <c r="NT146" s="41">
        <f t="shared" si="530"/>
        <v>0</v>
      </c>
    </row>
    <row r="147" spans="1:384" x14ac:dyDescent="0.6">
      <c r="A147" s="141" t="s">
        <v>72</v>
      </c>
      <c r="B147" s="301"/>
      <c r="C147" s="322"/>
      <c r="D147" s="50" t="s">
        <v>21</v>
      </c>
      <c r="E147" s="53" t="s">
        <v>33</v>
      </c>
      <c r="F147" s="276"/>
      <c r="G147" s="21">
        <v>31</v>
      </c>
      <c r="H147" s="8">
        <v>210</v>
      </c>
      <c r="I147" s="6">
        <f t="shared" si="482"/>
        <v>160</v>
      </c>
      <c r="J147" s="12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160</v>
      </c>
      <c r="P147" s="33">
        <v>0</v>
      </c>
      <c r="Q147" s="34">
        <v>0</v>
      </c>
      <c r="R147" s="7"/>
      <c r="S147" s="39">
        <f t="shared" ref="S147:CD147" si="531">IFERROR(+S33/$I$147,0)</f>
        <v>0.875</v>
      </c>
      <c r="T147" s="40">
        <f t="shared" si="531"/>
        <v>0.875</v>
      </c>
      <c r="U147" s="40">
        <f t="shared" si="531"/>
        <v>0.875</v>
      </c>
      <c r="V147" s="40">
        <f t="shared" si="531"/>
        <v>0.875</v>
      </c>
      <c r="W147" s="40">
        <f t="shared" si="531"/>
        <v>0.875</v>
      </c>
      <c r="X147" s="40">
        <f t="shared" si="531"/>
        <v>0.875</v>
      </c>
      <c r="Y147" s="40">
        <f t="shared" si="531"/>
        <v>0.875</v>
      </c>
      <c r="Z147" s="40">
        <f t="shared" si="531"/>
        <v>0.875</v>
      </c>
      <c r="AA147" s="40">
        <f t="shared" si="531"/>
        <v>0.875</v>
      </c>
      <c r="AB147" s="40">
        <f t="shared" si="531"/>
        <v>0.875</v>
      </c>
      <c r="AC147" s="40">
        <f t="shared" si="531"/>
        <v>0.875</v>
      </c>
      <c r="AD147" s="40">
        <f t="shared" si="531"/>
        <v>0.875</v>
      </c>
      <c r="AE147" s="40">
        <f t="shared" si="531"/>
        <v>0.875</v>
      </c>
      <c r="AF147" s="40">
        <f t="shared" si="531"/>
        <v>0.6875</v>
      </c>
      <c r="AG147" s="40">
        <f t="shared" si="531"/>
        <v>0.6875</v>
      </c>
      <c r="AH147" s="40">
        <f t="shared" si="531"/>
        <v>0.66874999999999996</v>
      </c>
      <c r="AI147" s="40">
        <f t="shared" si="531"/>
        <v>0.80625000000000002</v>
      </c>
      <c r="AJ147" s="40">
        <f t="shared" si="531"/>
        <v>0.8</v>
      </c>
      <c r="AK147" s="40">
        <f t="shared" si="531"/>
        <v>0.79374999999999996</v>
      </c>
      <c r="AL147" s="40">
        <f t="shared" si="531"/>
        <v>0.79374999999999996</v>
      </c>
      <c r="AM147" s="40">
        <f t="shared" si="531"/>
        <v>0.77500000000000002</v>
      </c>
      <c r="AN147" s="40">
        <f t="shared" si="531"/>
        <v>0.77500000000000002</v>
      </c>
      <c r="AO147" s="40">
        <f t="shared" si="531"/>
        <v>0.86875000000000002</v>
      </c>
      <c r="AP147" s="40">
        <f t="shared" si="531"/>
        <v>0.86875000000000002</v>
      </c>
      <c r="AQ147" s="40">
        <f t="shared" si="531"/>
        <v>0.86250000000000004</v>
      </c>
      <c r="AR147" s="40">
        <f t="shared" si="531"/>
        <v>0.86250000000000004</v>
      </c>
      <c r="AS147" s="40">
        <f t="shared" si="531"/>
        <v>0.9</v>
      </c>
      <c r="AT147" s="40">
        <f t="shared" si="531"/>
        <v>0.9</v>
      </c>
      <c r="AU147" s="40">
        <f t="shared" si="531"/>
        <v>0.9</v>
      </c>
      <c r="AV147" s="40">
        <f t="shared" si="531"/>
        <v>0.91874999999999996</v>
      </c>
      <c r="AW147" s="40">
        <f t="shared" si="531"/>
        <v>0.92500000000000004</v>
      </c>
      <c r="AX147" s="40">
        <f t="shared" si="531"/>
        <v>0.91874999999999996</v>
      </c>
      <c r="AY147" s="40">
        <f t="shared" si="531"/>
        <v>0.91874999999999996</v>
      </c>
      <c r="AZ147" s="40">
        <f t="shared" si="531"/>
        <v>0.90625</v>
      </c>
      <c r="BA147" s="40">
        <f t="shared" si="531"/>
        <v>0.9</v>
      </c>
      <c r="BB147" s="40">
        <f t="shared" si="531"/>
        <v>0.9</v>
      </c>
      <c r="BC147" s="40">
        <f t="shared" si="531"/>
        <v>0.95625000000000004</v>
      </c>
      <c r="BD147" s="40">
        <f t="shared" si="531"/>
        <v>0.95625000000000004</v>
      </c>
      <c r="BE147" s="40">
        <f t="shared" si="531"/>
        <v>0.9375</v>
      </c>
      <c r="BF147" s="40">
        <f t="shared" si="531"/>
        <v>0.98124999999999996</v>
      </c>
      <c r="BG147" s="40">
        <f t="shared" si="531"/>
        <v>0.98124999999999996</v>
      </c>
      <c r="BH147" s="40">
        <f t="shared" si="531"/>
        <v>0.98124999999999996</v>
      </c>
      <c r="BI147" s="40">
        <f t="shared" si="531"/>
        <v>0.98124999999999996</v>
      </c>
      <c r="BJ147" s="40">
        <f t="shared" si="531"/>
        <v>0.95625000000000004</v>
      </c>
      <c r="BK147" s="40">
        <f t="shared" si="531"/>
        <v>0.9375</v>
      </c>
      <c r="BL147" s="40">
        <f t="shared" si="531"/>
        <v>0.9375</v>
      </c>
      <c r="BM147" s="40">
        <f t="shared" si="531"/>
        <v>0.98124999999999996</v>
      </c>
      <c r="BN147" s="40">
        <f t="shared" si="531"/>
        <v>0.98124999999999996</v>
      </c>
      <c r="BO147" s="40">
        <f t="shared" si="531"/>
        <v>0.98124999999999996</v>
      </c>
      <c r="BP147" s="40">
        <f t="shared" si="531"/>
        <v>0.98124999999999996</v>
      </c>
      <c r="BQ147" s="40">
        <f t="shared" si="531"/>
        <v>0.98124999999999996</v>
      </c>
      <c r="BR147" s="40">
        <f t="shared" si="531"/>
        <v>0.98124999999999996</v>
      </c>
      <c r="BS147" s="40">
        <f t="shared" si="531"/>
        <v>0.96250000000000002</v>
      </c>
      <c r="BT147" s="40">
        <f t="shared" si="531"/>
        <v>0.96250000000000002</v>
      </c>
      <c r="BU147" s="40">
        <f t="shared" si="531"/>
        <v>0.95625000000000004</v>
      </c>
      <c r="BV147" s="40">
        <f t="shared" si="531"/>
        <v>0.96250000000000002</v>
      </c>
      <c r="BW147" s="40">
        <f t="shared" si="531"/>
        <v>0.96250000000000002</v>
      </c>
      <c r="BX147" s="40">
        <f t="shared" si="531"/>
        <v>0.97499999999999998</v>
      </c>
      <c r="BY147" s="40">
        <f t="shared" si="531"/>
        <v>0.97499999999999998</v>
      </c>
      <c r="BZ147" s="40">
        <f t="shared" si="531"/>
        <v>0.97499999999999998</v>
      </c>
      <c r="CA147" s="40">
        <f t="shared" si="531"/>
        <v>0.97499999999999998</v>
      </c>
      <c r="CB147" s="40">
        <f t="shared" si="531"/>
        <v>0.97499999999999998</v>
      </c>
      <c r="CC147" s="40">
        <f t="shared" si="531"/>
        <v>0.96250000000000002</v>
      </c>
      <c r="CD147" s="40">
        <f t="shared" si="531"/>
        <v>0.96250000000000002</v>
      </c>
      <c r="CE147" s="40">
        <f t="shared" ref="CE147:EP147" si="532">IFERROR(+CE33/$I$147,0)</f>
        <v>0.93125000000000002</v>
      </c>
      <c r="CF147" s="40">
        <f t="shared" si="532"/>
        <v>0.92500000000000004</v>
      </c>
      <c r="CG147" s="40">
        <f t="shared" si="532"/>
        <v>0.91874999999999996</v>
      </c>
      <c r="CH147" s="40">
        <f t="shared" si="532"/>
        <v>0.95625000000000004</v>
      </c>
      <c r="CI147" s="40">
        <f t="shared" si="532"/>
        <v>0.95</v>
      </c>
      <c r="CJ147" s="40">
        <f t="shared" si="532"/>
        <v>0.94374999999999998</v>
      </c>
      <c r="CK147" s="40">
        <f t="shared" si="532"/>
        <v>0.94374999999999998</v>
      </c>
      <c r="CL147" s="40">
        <f t="shared" si="532"/>
        <v>0.91249999999999998</v>
      </c>
      <c r="CM147" s="40">
        <f t="shared" si="532"/>
        <v>0.91249999999999998</v>
      </c>
      <c r="CN147" s="40">
        <f t="shared" si="532"/>
        <v>0.85624999999999996</v>
      </c>
      <c r="CO147" s="40">
        <f t="shared" si="532"/>
        <v>0.85624999999999996</v>
      </c>
      <c r="CP147" s="40">
        <f t="shared" si="532"/>
        <v>0.84375</v>
      </c>
      <c r="CQ147" s="40">
        <f t="shared" si="532"/>
        <v>0.83125000000000004</v>
      </c>
      <c r="CR147" s="40">
        <f t="shared" si="532"/>
        <v>0.83125000000000004</v>
      </c>
      <c r="CS147" s="40">
        <f t="shared" si="532"/>
        <v>0.82499999999999996</v>
      </c>
      <c r="CT147" s="40">
        <f t="shared" si="532"/>
        <v>0.81874999999999998</v>
      </c>
      <c r="CU147" s="40">
        <f t="shared" si="532"/>
        <v>0.75624999999999998</v>
      </c>
      <c r="CV147" s="40">
        <f t="shared" si="532"/>
        <v>0.88749999999999996</v>
      </c>
      <c r="CW147" s="40">
        <f t="shared" si="532"/>
        <v>0.88749999999999996</v>
      </c>
      <c r="CX147" s="40">
        <f t="shared" si="532"/>
        <v>0.88124999999999998</v>
      </c>
      <c r="CY147" s="40">
        <f t="shared" si="532"/>
        <v>0.88124999999999998</v>
      </c>
      <c r="CZ147" s="40">
        <f t="shared" si="532"/>
        <v>0.93125000000000002</v>
      </c>
      <c r="DA147" s="40">
        <f t="shared" si="532"/>
        <v>0.93125000000000002</v>
      </c>
      <c r="DB147" s="40">
        <f t="shared" si="532"/>
        <v>0.85</v>
      </c>
      <c r="DC147" s="40">
        <f t="shared" si="532"/>
        <v>0.84375</v>
      </c>
      <c r="DD147" s="40">
        <f t="shared" si="532"/>
        <v>0.83750000000000002</v>
      </c>
      <c r="DE147" s="40">
        <f t="shared" si="532"/>
        <v>0.83125000000000004</v>
      </c>
      <c r="DF147" s="40">
        <f t="shared" si="532"/>
        <v>0.83125000000000004</v>
      </c>
      <c r="DG147" s="40">
        <f t="shared" si="532"/>
        <v>0.85624999999999996</v>
      </c>
      <c r="DH147" s="40">
        <f t="shared" si="532"/>
        <v>0.85624999999999996</v>
      </c>
      <c r="DI147" s="40">
        <f t="shared" si="532"/>
        <v>0.82499999999999996</v>
      </c>
      <c r="DJ147" s="40">
        <f t="shared" si="532"/>
        <v>0.81874999999999998</v>
      </c>
      <c r="DK147" s="40">
        <f t="shared" si="532"/>
        <v>0.78125</v>
      </c>
      <c r="DL147" s="40">
        <f t="shared" si="532"/>
        <v>0.78125</v>
      </c>
      <c r="DM147" s="40">
        <f t="shared" si="532"/>
        <v>0.78125</v>
      </c>
      <c r="DN147" s="40">
        <f t="shared" si="532"/>
        <v>0.90625</v>
      </c>
      <c r="DO147" s="40">
        <f t="shared" si="532"/>
        <v>0.88749999999999996</v>
      </c>
      <c r="DP147" s="40">
        <f t="shared" si="532"/>
        <v>0.82499999999999996</v>
      </c>
      <c r="DQ147" s="40">
        <f t="shared" si="532"/>
        <v>0.8125</v>
      </c>
      <c r="DR147" s="40">
        <f t="shared" si="532"/>
        <v>0.69374999999999998</v>
      </c>
      <c r="DS147" s="40">
        <f t="shared" si="532"/>
        <v>0.63749999999999996</v>
      </c>
      <c r="DT147" s="40">
        <f t="shared" si="532"/>
        <v>0.63749999999999996</v>
      </c>
      <c r="DU147" s="40">
        <f t="shared" si="532"/>
        <v>0.45</v>
      </c>
      <c r="DV147" s="40">
        <f t="shared" si="532"/>
        <v>0.78125</v>
      </c>
      <c r="DW147" s="40">
        <f t="shared" si="532"/>
        <v>0.76875000000000004</v>
      </c>
      <c r="DX147" s="40">
        <f t="shared" si="532"/>
        <v>0.76249999999999996</v>
      </c>
      <c r="DY147" s="40">
        <f t="shared" si="532"/>
        <v>0.69374999999999998</v>
      </c>
      <c r="DZ147" s="40">
        <f t="shared" si="532"/>
        <v>0.91249999999999998</v>
      </c>
      <c r="EA147" s="40">
        <f t="shared" si="532"/>
        <v>0.91249999999999998</v>
      </c>
      <c r="EB147" s="40">
        <f t="shared" si="532"/>
        <v>0.875</v>
      </c>
      <c r="EC147" s="40">
        <f t="shared" si="532"/>
        <v>0.875</v>
      </c>
      <c r="ED147" s="40">
        <f t="shared" si="532"/>
        <v>0.80625000000000002</v>
      </c>
      <c r="EE147" s="40">
        <f t="shared" si="532"/>
        <v>0.91249999999999998</v>
      </c>
      <c r="EF147" s="40">
        <f t="shared" si="532"/>
        <v>0.90625</v>
      </c>
      <c r="EG147" s="40">
        <f t="shared" si="532"/>
        <v>0.88124999999999998</v>
      </c>
      <c r="EH147" s="40">
        <f t="shared" si="532"/>
        <v>0.88124999999999998</v>
      </c>
      <c r="EI147" s="40">
        <f t="shared" si="532"/>
        <v>0.8125</v>
      </c>
      <c r="EJ147" s="40">
        <f t="shared" si="532"/>
        <v>0.81874999999999998</v>
      </c>
      <c r="EK147" s="40">
        <f t="shared" si="532"/>
        <v>0.85</v>
      </c>
      <c r="EL147" s="40">
        <f t="shared" si="532"/>
        <v>0.8</v>
      </c>
      <c r="EM147" s="40">
        <f t="shared" si="532"/>
        <v>0.8</v>
      </c>
      <c r="EN147" s="40">
        <f t="shared" si="532"/>
        <v>0.95</v>
      </c>
      <c r="EO147" s="40">
        <f t="shared" si="532"/>
        <v>0.95</v>
      </c>
      <c r="EP147" s="40">
        <f t="shared" si="532"/>
        <v>0.95</v>
      </c>
      <c r="EQ147" s="40">
        <f t="shared" ref="EQ147:HB147" si="533">IFERROR(+EQ33/$I$147,0)</f>
        <v>0.96875</v>
      </c>
      <c r="ER147" s="40">
        <f t="shared" si="533"/>
        <v>0.94374999999999998</v>
      </c>
      <c r="ES147" s="40">
        <f t="shared" si="533"/>
        <v>0.94374999999999998</v>
      </c>
      <c r="ET147" s="40">
        <f t="shared" si="533"/>
        <v>0.9375</v>
      </c>
      <c r="EU147" s="40">
        <f t="shared" si="533"/>
        <v>0.90625</v>
      </c>
      <c r="EV147" s="40">
        <f t="shared" si="533"/>
        <v>0.90625</v>
      </c>
      <c r="EW147" s="40">
        <f t="shared" si="533"/>
        <v>0.88124999999999998</v>
      </c>
      <c r="EX147" s="40">
        <f t="shared" si="533"/>
        <v>0.875</v>
      </c>
      <c r="EY147" s="40">
        <f t="shared" si="533"/>
        <v>0.96875</v>
      </c>
      <c r="EZ147" s="40">
        <f t="shared" si="533"/>
        <v>0.96875</v>
      </c>
      <c r="FA147" s="40">
        <f t="shared" si="533"/>
        <v>0.95625000000000004</v>
      </c>
      <c r="FB147" s="40">
        <f t="shared" si="533"/>
        <v>0.97499999999999998</v>
      </c>
      <c r="FC147" s="40">
        <f t="shared" si="533"/>
        <v>0.97499999999999998</v>
      </c>
      <c r="FD147" s="40">
        <f t="shared" si="533"/>
        <v>0.94374999999999998</v>
      </c>
      <c r="FE147" s="40">
        <f t="shared" si="533"/>
        <v>0.94374999999999998</v>
      </c>
      <c r="FF147" s="40">
        <f t="shared" si="533"/>
        <v>0.89375000000000004</v>
      </c>
      <c r="FG147" s="40">
        <f t="shared" si="533"/>
        <v>0.875</v>
      </c>
      <c r="FH147" s="40">
        <f t="shared" si="533"/>
        <v>0.8</v>
      </c>
      <c r="FI147" s="40">
        <f t="shared" si="533"/>
        <v>0.75</v>
      </c>
      <c r="FJ147" s="40">
        <f t="shared" si="533"/>
        <v>0.75</v>
      </c>
      <c r="FK147" s="40">
        <f t="shared" si="533"/>
        <v>0.71250000000000002</v>
      </c>
      <c r="FL147" s="40">
        <f t="shared" si="533"/>
        <v>0.71250000000000002</v>
      </c>
      <c r="FM147" s="40">
        <f t="shared" si="533"/>
        <v>0.71250000000000002</v>
      </c>
      <c r="FN147" s="40">
        <f t="shared" si="533"/>
        <v>0.89375000000000004</v>
      </c>
      <c r="FO147" s="40">
        <f t="shared" si="533"/>
        <v>0.83125000000000004</v>
      </c>
      <c r="FP147" s="40">
        <f t="shared" si="533"/>
        <v>0.76875000000000004</v>
      </c>
      <c r="FQ147" s="40">
        <f t="shared" si="533"/>
        <v>0.76875000000000004</v>
      </c>
      <c r="FR147" s="40">
        <f t="shared" si="533"/>
        <v>0.73750000000000004</v>
      </c>
      <c r="FS147" s="40">
        <f t="shared" si="533"/>
        <v>0.68125000000000002</v>
      </c>
      <c r="FT147" s="40">
        <f t="shared" si="533"/>
        <v>0.65625</v>
      </c>
      <c r="FU147" s="40">
        <f t="shared" si="533"/>
        <v>0.65</v>
      </c>
      <c r="FV147" s="40">
        <f t="shared" si="533"/>
        <v>0.60624999999999996</v>
      </c>
      <c r="FW147" s="40">
        <f t="shared" si="533"/>
        <v>0.65625</v>
      </c>
      <c r="FX147" s="40">
        <f t="shared" si="533"/>
        <v>0.65625</v>
      </c>
      <c r="FY147" s="40">
        <f t="shared" si="533"/>
        <v>0.61250000000000004</v>
      </c>
      <c r="FZ147" s="40">
        <f t="shared" si="533"/>
        <v>0.61250000000000004</v>
      </c>
      <c r="GA147" s="40">
        <f t="shared" si="533"/>
        <v>0.56874999999999998</v>
      </c>
      <c r="GB147" s="40">
        <f t="shared" si="533"/>
        <v>0.56874999999999998</v>
      </c>
      <c r="GC147" s="40">
        <f t="shared" si="533"/>
        <v>0.55625000000000002</v>
      </c>
      <c r="GD147" s="40">
        <f t="shared" si="533"/>
        <v>0.55625000000000002</v>
      </c>
      <c r="GE147" s="40">
        <f t="shared" si="533"/>
        <v>0.55625000000000002</v>
      </c>
      <c r="GF147" s="40">
        <f t="shared" si="533"/>
        <v>0.58125000000000004</v>
      </c>
      <c r="GG147" s="40">
        <f t="shared" si="533"/>
        <v>0.58125000000000004</v>
      </c>
      <c r="GH147" s="40">
        <f t="shared" si="533"/>
        <v>0.54374999999999996</v>
      </c>
      <c r="GI147" s="40">
        <f t="shared" si="533"/>
        <v>0.54374999999999996</v>
      </c>
      <c r="GJ147" s="40">
        <f t="shared" si="533"/>
        <v>0.53125</v>
      </c>
      <c r="GK147" s="40">
        <f t="shared" si="533"/>
        <v>0.52500000000000002</v>
      </c>
      <c r="GL147" s="40">
        <f t="shared" si="533"/>
        <v>0.52500000000000002</v>
      </c>
      <c r="GM147" s="40">
        <f t="shared" si="533"/>
        <v>0.51875000000000004</v>
      </c>
      <c r="GN147" s="40">
        <f t="shared" si="533"/>
        <v>0.51875000000000004</v>
      </c>
      <c r="GO147" s="40">
        <f t="shared" si="533"/>
        <v>0.50624999999999998</v>
      </c>
      <c r="GP147" s="40">
        <f t="shared" si="533"/>
        <v>0.50624999999999998</v>
      </c>
      <c r="GQ147" s="40">
        <f t="shared" si="533"/>
        <v>0.47499999999999998</v>
      </c>
      <c r="GR147" s="40">
        <f t="shared" si="533"/>
        <v>0.46875</v>
      </c>
      <c r="GS147" s="40">
        <f t="shared" si="533"/>
        <v>0.46875</v>
      </c>
      <c r="GT147" s="40">
        <f t="shared" si="533"/>
        <v>0.86250000000000004</v>
      </c>
      <c r="GU147" s="40">
        <f t="shared" si="533"/>
        <v>0.86250000000000004</v>
      </c>
      <c r="GV147" s="40">
        <f t="shared" si="533"/>
        <v>0.85624999999999996</v>
      </c>
      <c r="GW147" s="40">
        <f t="shared" si="533"/>
        <v>0.85624999999999996</v>
      </c>
      <c r="GX147" s="40">
        <f t="shared" si="533"/>
        <v>0.83125000000000004</v>
      </c>
      <c r="GY147" s="40">
        <f t="shared" si="533"/>
        <v>0.83125000000000004</v>
      </c>
      <c r="GZ147" s="40">
        <f t="shared" si="533"/>
        <v>0.83125000000000004</v>
      </c>
      <c r="HA147" s="40">
        <f t="shared" si="533"/>
        <v>0.83125000000000004</v>
      </c>
      <c r="HB147" s="40">
        <f t="shared" si="533"/>
        <v>0.83125000000000004</v>
      </c>
      <c r="HC147" s="40">
        <f t="shared" ref="HC147:JN147" si="534">IFERROR(+HC33/$I$147,0)</f>
        <v>0.83125000000000004</v>
      </c>
      <c r="HD147" s="40">
        <f t="shared" si="534"/>
        <v>0.83125000000000004</v>
      </c>
      <c r="HE147" s="40">
        <f t="shared" si="534"/>
        <v>0.78749999999999998</v>
      </c>
      <c r="HF147" s="40">
        <f t="shared" si="534"/>
        <v>0.78749999999999998</v>
      </c>
      <c r="HG147" s="40">
        <f t="shared" si="534"/>
        <v>0.78749999999999998</v>
      </c>
      <c r="HH147" s="40">
        <f t="shared" si="534"/>
        <v>0.78749999999999998</v>
      </c>
      <c r="HI147" s="40">
        <f t="shared" si="534"/>
        <v>0.78749999999999998</v>
      </c>
      <c r="HJ147" s="40">
        <f t="shared" si="534"/>
        <v>0.75</v>
      </c>
      <c r="HK147" s="40">
        <f t="shared" si="534"/>
        <v>0.84375</v>
      </c>
      <c r="HL147" s="40">
        <f t="shared" si="534"/>
        <v>0.84375</v>
      </c>
      <c r="HM147" s="40">
        <f t="shared" si="534"/>
        <v>0.84375</v>
      </c>
      <c r="HN147" s="40">
        <f t="shared" si="534"/>
        <v>0.84375</v>
      </c>
      <c r="HO147" s="40">
        <f t="shared" si="534"/>
        <v>0.82499999999999996</v>
      </c>
      <c r="HP147" s="40">
        <f t="shared" si="534"/>
        <v>0.82499999999999996</v>
      </c>
      <c r="HQ147" s="40">
        <f t="shared" si="534"/>
        <v>0.80625000000000002</v>
      </c>
      <c r="HR147" s="40">
        <f t="shared" si="534"/>
        <v>0.8</v>
      </c>
      <c r="HS147" s="40">
        <f t="shared" si="534"/>
        <v>0.78125</v>
      </c>
      <c r="HT147" s="40">
        <f t="shared" si="534"/>
        <v>0.77500000000000002</v>
      </c>
      <c r="HU147" s="40">
        <f t="shared" si="534"/>
        <v>0.77500000000000002</v>
      </c>
      <c r="HV147" s="40">
        <f t="shared" si="534"/>
        <v>0.76875000000000004</v>
      </c>
      <c r="HW147" s="40">
        <f t="shared" si="534"/>
        <v>0.76875000000000004</v>
      </c>
      <c r="HX147" s="40">
        <f t="shared" si="534"/>
        <v>0.74375000000000002</v>
      </c>
      <c r="HY147" s="40">
        <f t="shared" si="534"/>
        <v>0.72499999999999998</v>
      </c>
      <c r="HZ147" s="40">
        <f t="shared" si="534"/>
        <v>0.7</v>
      </c>
      <c r="IA147" s="40">
        <f t="shared" si="534"/>
        <v>0.69374999999999998</v>
      </c>
      <c r="IB147" s="40">
        <f t="shared" si="534"/>
        <v>0.69374999999999998</v>
      </c>
      <c r="IC147" s="40">
        <f t="shared" si="534"/>
        <v>0.6875</v>
      </c>
      <c r="ID147" s="40">
        <f t="shared" si="534"/>
        <v>0.6875</v>
      </c>
      <c r="IE147" s="40">
        <f t="shared" si="534"/>
        <v>0.64375000000000004</v>
      </c>
      <c r="IF147" s="40">
        <f t="shared" si="534"/>
        <v>0.625</v>
      </c>
      <c r="IG147" s="40">
        <f t="shared" si="534"/>
        <v>0.59375</v>
      </c>
      <c r="IH147" s="40">
        <f t="shared" si="534"/>
        <v>0.58750000000000002</v>
      </c>
      <c r="II147" s="40">
        <f t="shared" si="534"/>
        <v>0.58750000000000002</v>
      </c>
      <c r="IJ147" s="40">
        <f t="shared" si="534"/>
        <v>0.58125000000000004</v>
      </c>
      <c r="IK147" s="40">
        <f t="shared" si="534"/>
        <v>0.57499999999999996</v>
      </c>
      <c r="IL147" s="40">
        <f t="shared" si="534"/>
        <v>0</v>
      </c>
      <c r="IM147" s="40">
        <f t="shared" si="534"/>
        <v>0</v>
      </c>
      <c r="IN147" s="40">
        <f t="shared" si="534"/>
        <v>0</v>
      </c>
      <c r="IO147" s="40">
        <f t="shared" si="534"/>
        <v>0</v>
      </c>
      <c r="IP147" s="40">
        <f t="shared" si="534"/>
        <v>0</v>
      </c>
      <c r="IQ147" s="40">
        <f t="shared" si="534"/>
        <v>0</v>
      </c>
      <c r="IR147" s="40">
        <f t="shared" si="534"/>
        <v>0</v>
      </c>
      <c r="IS147" s="40">
        <f t="shared" si="534"/>
        <v>0</v>
      </c>
      <c r="IT147" s="40">
        <f t="shared" si="534"/>
        <v>0</v>
      </c>
      <c r="IU147" s="40">
        <f t="shared" si="534"/>
        <v>0</v>
      </c>
      <c r="IV147" s="40">
        <f t="shared" si="534"/>
        <v>0</v>
      </c>
      <c r="IW147" s="40">
        <f t="shared" si="534"/>
        <v>0</v>
      </c>
      <c r="IX147" s="40">
        <f t="shared" si="534"/>
        <v>0</v>
      </c>
      <c r="IY147" s="40">
        <f t="shared" si="534"/>
        <v>0</v>
      </c>
      <c r="IZ147" s="40">
        <f t="shared" si="534"/>
        <v>0</v>
      </c>
      <c r="JA147" s="40">
        <f t="shared" si="534"/>
        <v>0</v>
      </c>
      <c r="JB147" s="40">
        <f t="shared" si="534"/>
        <v>0</v>
      </c>
      <c r="JC147" s="40">
        <f t="shared" si="534"/>
        <v>0</v>
      </c>
      <c r="JD147" s="40">
        <f t="shared" si="534"/>
        <v>0</v>
      </c>
      <c r="JE147" s="40">
        <f t="shared" si="534"/>
        <v>0</v>
      </c>
      <c r="JF147" s="40">
        <f t="shared" si="534"/>
        <v>0</v>
      </c>
      <c r="JG147" s="40">
        <f t="shared" si="534"/>
        <v>0</v>
      </c>
      <c r="JH147" s="40">
        <f t="shared" si="534"/>
        <v>0</v>
      </c>
      <c r="JI147" s="40">
        <f t="shared" si="534"/>
        <v>0</v>
      </c>
      <c r="JJ147" s="40">
        <f t="shared" si="534"/>
        <v>0</v>
      </c>
      <c r="JK147" s="40">
        <f t="shared" si="534"/>
        <v>0</v>
      </c>
      <c r="JL147" s="40">
        <f t="shared" si="534"/>
        <v>0</v>
      </c>
      <c r="JM147" s="40">
        <f t="shared" si="534"/>
        <v>0</v>
      </c>
      <c r="JN147" s="40">
        <f t="shared" si="534"/>
        <v>0</v>
      </c>
      <c r="JO147" s="40">
        <f t="shared" ref="JO147:LZ147" si="535">IFERROR(+JO33/$I$147,0)</f>
        <v>0</v>
      </c>
      <c r="JP147" s="40">
        <f t="shared" si="535"/>
        <v>0</v>
      </c>
      <c r="JQ147" s="40">
        <f t="shared" si="535"/>
        <v>0</v>
      </c>
      <c r="JR147" s="40">
        <f t="shared" si="535"/>
        <v>0</v>
      </c>
      <c r="JS147" s="40">
        <f t="shared" si="535"/>
        <v>0</v>
      </c>
      <c r="JT147" s="40">
        <f t="shared" si="535"/>
        <v>0</v>
      </c>
      <c r="JU147" s="40">
        <f t="shared" si="535"/>
        <v>0</v>
      </c>
      <c r="JV147" s="40">
        <f t="shared" si="535"/>
        <v>0</v>
      </c>
      <c r="JW147" s="40">
        <f t="shared" si="535"/>
        <v>0</v>
      </c>
      <c r="JX147" s="40">
        <f t="shared" si="535"/>
        <v>0</v>
      </c>
      <c r="JY147" s="40">
        <f t="shared" si="535"/>
        <v>0</v>
      </c>
      <c r="JZ147" s="40">
        <f t="shared" si="535"/>
        <v>0</v>
      </c>
      <c r="KA147" s="40">
        <f t="shared" si="535"/>
        <v>0</v>
      </c>
      <c r="KB147" s="40">
        <f t="shared" si="535"/>
        <v>0</v>
      </c>
      <c r="KC147" s="40">
        <f t="shared" si="535"/>
        <v>0</v>
      </c>
      <c r="KD147" s="40">
        <f t="shared" si="535"/>
        <v>0</v>
      </c>
      <c r="KE147" s="40">
        <f t="shared" si="535"/>
        <v>0</v>
      </c>
      <c r="KF147" s="40">
        <f t="shared" si="535"/>
        <v>0</v>
      </c>
      <c r="KG147" s="40">
        <f t="shared" si="535"/>
        <v>0</v>
      </c>
      <c r="KH147" s="40">
        <f t="shared" si="535"/>
        <v>0</v>
      </c>
      <c r="KI147" s="40">
        <f t="shared" si="535"/>
        <v>0</v>
      </c>
      <c r="KJ147" s="40">
        <f t="shared" si="535"/>
        <v>0</v>
      </c>
      <c r="KK147" s="40">
        <f t="shared" si="535"/>
        <v>0</v>
      </c>
      <c r="KL147" s="40">
        <f t="shared" si="535"/>
        <v>0</v>
      </c>
      <c r="KM147" s="40">
        <f t="shared" si="535"/>
        <v>0</v>
      </c>
      <c r="KN147" s="40">
        <f t="shared" si="535"/>
        <v>0</v>
      </c>
      <c r="KO147" s="40">
        <f t="shared" si="535"/>
        <v>0</v>
      </c>
      <c r="KP147" s="40">
        <f t="shared" si="535"/>
        <v>0</v>
      </c>
      <c r="KQ147" s="40">
        <f t="shared" si="535"/>
        <v>0</v>
      </c>
      <c r="KR147" s="40">
        <f t="shared" si="535"/>
        <v>0</v>
      </c>
      <c r="KS147" s="40">
        <f t="shared" si="535"/>
        <v>0</v>
      </c>
      <c r="KT147" s="40">
        <f t="shared" si="535"/>
        <v>0</v>
      </c>
      <c r="KU147" s="40">
        <f t="shared" si="535"/>
        <v>0</v>
      </c>
      <c r="KV147" s="40">
        <f t="shared" si="535"/>
        <v>0</v>
      </c>
      <c r="KW147" s="40">
        <f t="shared" si="535"/>
        <v>0</v>
      </c>
      <c r="KX147" s="40">
        <f t="shared" si="535"/>
        <v>0</v>
      </c>
      <c r="KY147" s="40">
        <f t="shared" si="535"/>
        <v>0</v>
      </c>
      <c r="KZ147" s="40">
        <f t="shared" si="535"/>
        <v>0</v>
      </c>
      <c r="LA147" s="40">
        <f t="shared" si="535"/>
        <v>0</v>
      </c>
      <c r="LB147" s="40">
        <f t="shared" si="535"/>
        <v>0</v>
      </c>
      <c r="LC147" s="40">
        <f t="shared" si="535"/>
        <v>0</v>
      </c>
      <c r="LD147" s="40">
        <f t="shared" si="535"/>
        <v>0</v>
      </c>
      <c r="LE147" s="40">
        <f t="shared" si="535"/>
        <v>0</v>
      </c>
      <c r="LF147" s="40">
        <f t="shared" si="535"/>
        <v>0</v>
      </c>
      <c r="LG147" s="40">
        <f t="shared" si="535"/>
        <v>0</v>
      </c>
      <c r="LH147" s="40">
        <f t="shared" si="535"/>
        <v>0</v>
      </c>
      <c r="LI147" s="40">
        <f t="shared" si="535"/>
        <v>0</v>
      </c>
      <c r="LJ147" s="40">
        <f t="shared" si="535"/>
        <v>0</v>
      </c>
      <c r="LK147" s="40">
        <f t="shared" si="535"/>
        <v>0</v>
      </c>
      <c r="LL147" s="40">
        <f t="shared" si="535"/>
        <v>0</v>
      </c>
      <c r="LM147" s="40">
        <f t="shared" si="535"/>
        <v>0</v>
      </c>
      <c r="LN147" s="40">
        <f t="shared" si="535"/>
        <v>0</v>
      </c>
      <c r="LO147" s="40">
        <f t="shared" si="535"/>
        <v>0</v>
      </c>
      <c r="LP147" s="40">
        <f t="shared" si="535"/>
        <v>0</v>
      </c>
      <c r="LQ147" s="40">
        <f t="shared" si="535"/>
        <v>0</v>
      </c>
      <c r="LR147" s="40">
        <f t="shared" si="535"/>
        <v>0</v>
      </c>
      <c r="LS147" s="40">
        <f t="shared" si="535"/>
        <v>0</v>
      </c>
      <c r="LT147" s="40">
        <f t="shared" si="535"/>
        <v>0</v>
      </c>
      <c r="LU147" s="40">
        <f t="shared" si="535"/>
        <v>0</v>
      </c>
      <c r="LV147" s="40">
        <f t="shared" si="535"/>
        <v>0</v>
      </c>
      <c r="LW147" s="40">
        <f t="shared" si="535"/>
        <v>0</v>
      </c>
      <c r="LX147" s="40">
        <f t="shared" si="535"/>
        <v>0</v>
      </c>
      <c r="LY147" s="40">
        <f t="shared" si="535"/>
        <v>0</v>
      </c>
      <c r="LZ147" s="40">
        <f t="shared" si="535"/>
        <v>0</v>
      </c>
      <c r="MA147" s="40">
        <f t="shared" ref="MA147:NT147" si="536">IFERROR(+MA33/$I$147,0)</f>
        <v>0</v>
      </c>
      <c r="MB147" s="40">
        <f t="shared" si="536"/>
        <v>0</v>
      </c>
      <c r="MC147" s="40">
        <f t="shared" si="536"/>
        <v>0</v>
      </c>
      <c r="MD147" s="40">
        <f t="shared" si="536"/>
        <v>0</v>
      </c>
      <c r="ME147" s="40">
        <f t="shared" si="536"/>
        <v>0</v>
      </c>
      <c r="MF147" s="40">
        <f t="shared" si="536"/>
        <v>0</v>
      </c>
      <c r="MG147" s="40">
        <f t="shared" si="536"/>
        <v>0</v>
      </c>
      <c r="MH147" s="40">
        <f t="shared" si="536"/>
        <v>0</v>
      </c>
      <c r="MI147" s="40">
        <f t="shared" si="536"/>
        <v>0</v>
      </c>
      <c r="MJ147" s="40">
        <f t="shared" si="536"/>
        <v>0</v>
      </c>
      <c r="MK147" s="40">
        <f t="shared" si="536"/>
        <v>0</v>
      </c>
      <c r="ML147" s="40">
        <f t="shared" si="536"/>
        <v>0</v>
      </c>
      <c r="MM147" s="40">
        <f t="shared" si="536"/>
        <v>0</v>
      </c>
      <c r="MN147" s="40">
        <f t="shared" si="536"/>
        <v>0</v>
      </c>
      <c r="MO147" s="40">
        <f t="shared" si="536"/>
        <v>0</v>
      </c>
      <c r="MP147" s="40">
        <f t="shared" si="536"/>
        <v>0</v>
      </c>
      <c r="MQ147" s="40">
        <f t="shared" si="536"/>
        <v>0</v>
      </c>
      <c r="MR147" s="40">
        <f t="shared" si="536"/>
        <v>0</v>
      </c>
      <c r="MS147" s="40">
        <f t="shared" si="536"/>
        <v>0</v>
      </c>
      <c r="MT147" s="40">
        <f t="shared" si="536"/>
        <v>0</v>
      </c>
      <c r="MU147" s="40">
        <f t="shared" si="536"/>
        <v>0</v>
      </c>
      <c r="MV147" s="40">
        <f t="shared" si="536"/>
        <v>0</v>
      </c>
      <c r="MW147" s="40">
        <f t="shared" si="536"/>
        <v>0</v>
      </c>
      <c r="MX147" s="40">
        <f t="shared" si="536"/>
        <v>0</v>
      </c>
      <c r="MY147" s="40">
        <f t="shared" si="536"/>
        <v>0</v>
      </c>
      <c r="MZ147" s="40">
        <f t="shared" si="536"/>
        <v>0</v>
      </c>
      <c r="NA147" s="40">
        <f t="shared" si="536"/>
        <v>0</v>
      </c>
      <c r="NB147" s="40">
        <f t="shared" si="536"/>
        <v>0</v>
      </c>
      <c r="NC147" s="40">
        <f t="shared" si="536"/>
        <v>0</v>
      </c>
      <c r="ND147" s="40">
        <f t="shared" si="536"/>
        <v>0</v>
      </c>
      <c r="NE147" s="40">
        <f t="shared" si="536"/>
        <v>0</v>
      </c>
      <c r="NF147" s="40">
        <f t="shared" si="536"/>
        <v>0</v>
      </c>
      <c r="NG147" s="40">
        <f t="shared" si="536"/>
        <v>0</v>
      </c>
      <c r="NH147" s="40">
        <f t="shared" si="536"/>
        <v>0</v>
      </c>
      <c r="NI147" s="40">
        <f t="shared" si="536"/>
        <v>0</v>
      </c>
      <c r="NJ147" s="40">
        <f t="shared" si="536"/>
        <v>0</v>
      </c>
      <c r="NK147" s="40">
        <f t="shared" si="536"/>
        <v>0</v>
      </c>
      <c r="NL147" s="40">
        <f t="shared" si="536"/>
        <v>0</v>
      </c>
      <c r="NM147" s="40">
        <f t="shared" si="536"/>
        <v>0</v>
      </c>
      <c r="NN147" s="40">
        <f t="shared" si="536"/>
        <v>0</v>
      </c>
      <c r="NO147" s="40">
        <f t="shared" si="536"/>
        <v>0</v>
      </c>
      <c r="NP147" s="40">
        <f t="shared" si="536"/>
        <v>0</v>
      </c>
      <c r="NQ147" s="40">
        <f t="shared" si="536"/>
        <v>0</v>
      </c>
      <c r="NR147" s="40">
        <f t="shared" si="536"/>
        <v>0</v>
      </c>
      <c r="NS147" s="40">
        <f t="shared" si="536"/>
        <v>0</v>
      </c>
      <c r="NT147" s="41">
        <f t="shared" si="536"/>
        <v>0</v>
      </c>
    </row>
    <row r="148" spans="1:384" ht="17.25" thickBot="1" x14ac:dyDescent="0.65">
      <c r="A148" s="141" t="s">
        <v>72</v>
      </c>
      <c r="B148" s="301"/>
      <c r="C148" s="322"/>
      <c r="D148" s="51" t="s">
        <v>22</v>
      </c>
      <c r="E148" s="77" t="s">
        <v>34</v>
      </c>
      <c r="F148" s="306"/>
      <c r="G148" s="67">
        <v>21</v>
      </c>
      <c r="H148" s="68">
        <v>241</v>
      </c>
      <c r="I148" s="6">
        <f t="shared" si="482"/>
        <v>160</v>
      </c>
      <c r="J148" s="70">
        <v>0</v>
      </c>
      <c r="K148" s="71">
        <v>0</v>
      </c>
      <c r="L148" s="71">
        <v>0</v>
      </c>
      <c r="M148" s="71">
        <v>0</v>
      </c>
      <c r="N148" s="71">
        <v>0</v>
      </c>
      <c r="O148" s="71">
        <v>160</v>
      </c>
      <c r="P148" s="72">
        <v>0</v>
      </c>
      <c r="Q148" s="73">
        <v>0</v>
      </c>
      <c r="R148" s="7"/>
      <c r="S148" s="98">
        <f t="shared" ref="S148:CD148" si="537">IFERROR(+S34/$I$148,0)</f>
        <v>0.65625</v>
      </c>
      <c r="T148" s="99">
        <f t="shared" si="537"/>
        <v>0.65625</v>
      </c>
      <c r="U148" s="99">
        <f t="shared" si="537"/>
        <v>0.63749999999999996</v>
      </c>
      <c r="V148" s="99">
        <f t="shared" si="537"/>
        <v>0.63749999999999996</v>
      </c>
      <c r="W148" s="99">
        <f t="shared" si="537"/>
        <v>0.63749999999999996</v>
      </c>
      <c r="X148" s="99">
        <f t="shared" si="537"/>
        <v>0.63124999999999998</v>
      </c>
      <c r="Y148" s="99">
        <f t="shared" si="537"/>
        <v>0.63124999999999998</v>
      </c>
      <c r="Z148" s="99">
        <f t="shared" si="537"/>
        <v>0.63124999999999998</v>
      </c>
      <c r="AA148" s="99">
        <f t="shared" si="537"/>
        <v>0.625</v>
      </c>
      <c r="AB148" s="99">
        <f t="shared" si="537"/>
        <v>0.625</v>
      </c>
      <c r="AC148" s="99">
        <f t="shared" si="537"/>
        <v>0.60624999999999996</v>
      </c>
      <c r="AD148" s="99">
        <f t="shared" si="537"/>
        <v>0.46875</v>
      </c>
      <c r="AE148" s="99">
        <f t="shared" si="537"/>
        <v>0.75624999999999998</v>
      </c>
      <c r="AF148" s="99">
        <f t="shared" si="537"/>
        <v>0.71875</v>
      </c>
      <c r="AG148" s="99">
        <f t="shared" si="537"/>
        <v>0.71875</v>
      </c>
      <c r="AH148" s="99">
        <f t="shared" si="537"/>
        <v>0.71875</v>
      </c>
      <c r="AI148" s="99">
        <f t="shared" si="537"/>
        <v>0.82499999999999996</v>
      </c>
      <c r="AJ148" s="99">
        <f t="shared" si="537"/>
        <v>0.82499999999999996</v>
      </c>
      <c r="AK148" s="99">
        <f t="shared" si="537"/>
        <v>0.92500000000000004</v>
      </c>
      <c r="AL148" s="99">
        <f t="shared" si="537"/>
        <v>0.91874999999999996</v>
      </c>
      <c r="AM148" s="99">
        <f t="shared" si="537"/>
        <v>0.84375</v>
      </c>
      <c r="AN148" s="99">
        <f t="shared" si="537"/>
        <v>0.84375</v>
      </c>
      <c r="AO148" s="99">
        <f t="shared" si="537"/>
        <v>0.84375</v>
      </c>
      <c r="AP148" s="99">
        <f t="shared" si="537"/>
        <v>0.84375</v>
      </c>
      <c r="AQ148" s="99">
        <f t="shared" si="537"/>
        <v>0.84375</v>
      </c>
      <c r="AR148" s="99">
        <f t="shared" si="537"/>
        <v>0.84375</v>
      </c>
      <c r="AS148" s="99">
        <f t="shared" si="537"/>
        <v>0.83125000000000004</v>
      </c>
      <c r="AT148" s="99">
        <f t="shared" si="537"/>
        <v>0.83125000000000004</v>
      </c>
      <c r="AU148" s="99">
        <f t="shared" si="537"/>
        <v>0.83125000000000004</v>
      </c>
      <c r="AV148" s="99">
        <f t="shared" si="537"/>
        <v>0.83125000000000004</v>
      </c>
      <c r="AW148" s="99">
        <f t="shared" si="537"/>
        <v>0.8</v>
      </c>
      <c r="AX148" s="99">
        <f t="shared" si="537"/>
        <v>0.8</v>
      </c>
      <c r="AY148" s="99">
        <f t="shared" si="537"/>
        <v>0.79374999999999996</v>
      </c>
      <c r="AZ148" s="99">
        <f t="shared" si="537"/>
        <v>0.79374999999999996</v>
      </c>
      <c r="BA148" s="99">
        <f t="shared" si="537"/>
        <v>0.77500000000000002</v>
      </c>
      <c r="BB148" s="99">
        <f t="shared" si="537"/>
        <v>0.77500000000000002</v>
      </c>
      <c r="BC148" s="99">
        <f t="shared" si="537"/>
        <v>0.77500000000000002</v>
      </c>
      <c r="BD148" s="99">
        <f t="shared" si="537"/>
        <v>0.80625000000000002</v>
      </c>
      <c r="BE148" s="99">
        <f t="shared" si="537"/>
        <v>0.80625000000000002</v>
      </c>
      <c r="BF148" s="99">
        <f t="shared" si="537"/>
        <v>0.80625000000000002</v>
      </c>
      <c r="BG148" s="99">
        <f t="shared" si="537"/>
        <v>0.78749999999999998</v>
      </c>
      <c r="BH148" s="99">
        <f t="shared" si="537"/>
        <v>0.78749999999999998</v>
      </c>
      <c r="BI148" s="99">
        <f t="shared" si="537"/>
        <v>0.78749999999999998</v>
      </c>
      <c r="BJ148" s="99">
        <f t="shared" si="537"/>
        <v>0.78749999999999998</v>
      </c>
      <c r="BK148" s="99">
        <f t="shared" si="537"/>
        <v>0.78749999999999998</v>
      </c>
      <c r="BL148" s="99">
        <f t="shared" si="537"/>
        <v>0.78749999999999998</v>
      </c>
      <c r="BM148" s="99">
        <f t="shared" si="537"/>
        <v>0.78749999999999998</v>
      </c>
      <c r="BN148" s="99">
        <f t="shared" si="537"/>
        <v>0.78125</v>
      </c>
      <c r="BO148" s="99">
        <f t="shared" si="537"/>
        <v>0.78125</v>
      </c>
      <c r="BP148" s="99">
        <f t="shared" si="537"/>
        <v>0.78125</v>
      </c>
      <c r="BQ148" s="99">
        <f t="shared" si="537"/>
        <v>0.78125</v>
      </c>
      <c r="BR148" s="99">
        <f t="shared" si="537"/>
        <v>0.72499999999999998</v>
      </c>
      <c r="BS148" s="99">
        <f t="shared" si="537"/>
        <v>0.7</v>
      </c>
      <c r="BT148" s="99">
        <f t="shared" si="537"/>
        <v>0.7</v>
      </c>
      <c r="BU148" s="99">
        <f t="shared" si="537"/>
        <v>0.75624999999999998</v>
      </c>
      <c r="BV148" s="99">
        <f t="shared" si="537"/>
        <v>0.74375000000000002</v>
      </c>
      <c r="BW148" s="99">
        <f t="shared" si="537"/>
        <v>0.74375000000000002</v>
      </c>
      <c r="BX148" s="99">
        <f t="shared" si="537"/>
        <v>0.73124999999999996</v>
      </c>
      <c r="BY148" s="99">
        <f t="shared" si="537"/>
        <v>0.70625000000000004</v>
      </c>
      <c r="BZ148" s="99">
        <f t="shared" si="537"/>
        <v>0.70625000000000004</v>
      </c>
      <c r="CA148" s="99">
        <f t="shared" si="537"/>
        <v>0.7</v>
      </c>
      <c r="CB148" s="99">
        <f t="shared" si="537"/>
        <v>0.6875</v>
      </c>
      <c r="CC148" s="99">
        <f t="shared" si="537"/>
        <v>0.65625</v>
      </c>
      <c r="CD148" s="99">
        <f t="shared" si="537"/>
        <v>0.65625</v>
      </c>
      <c r="CE148" s="99">
        <f t="shared" ref="CE148:EP148" si="538">IFERROR(+CE34/$I$148,0)</f>
        <v>0.65</v>
      </c>
      <c r="CF148" s="99">
        <f t="shared" si="538"/>
        <v>0.63124999999999998</v>
      </c>
      <c r="CG148" s="99">
        <f t="shared" si="538"/>
        <v>0.59375</v>
      </c>
      <c r="CH148" s="99">
        <f t="shared" si="538"/>
        <v>0.75</v>
      </c>
      <c r="CI148" s="99">
        <f t="shared" si="538"/>
        <v>0.74375000000000002</v>
      </c>
      <c r="CJ148" s="99">
        <f t="shared" si="538"/>
        <v>0.74375000000000002</v>
      </c>
      <c r="CK148" s="99">
        <f t="shared" si="538"/>
        <v>0.74375000000000002</v>
      </c>
      <c r="CL148" s="99">
        <f t="shared" si="538"/>
        <v>0.73750000000000004</v>
      </c>
      <c r="CM148" s="99">
        <f t="shared" si="538"/>
        <v>0.73750000000000004</v>
      </c>
      <c r="CN148" s="99">
        <f t="shared" si="538"/>
        <v>0.71250000000000002</v>
      </c>
      <c r="CO148" s="99">
        <f t="shared" si="538"/>
        <v>0.71250000000000002</v>
      </c>
      <c r="CP148" s="99">
        <f t="shared" si="538"/>
        <v>0.6875</v>
      </c>
      <c r="CQ148" s="99">
        <f t="shared" si="538"/>
        <v>0.68125000000000002</v>
      </c>
      <c r="CR148" s="99">
        <f t="shared" si="538"/>
        <v>0.68125000000000002</v>
      </c>
      <c r="CS148" s="99">
        <f t="shared" si="538"/>
        <v>0.68125000000000002</v>
      </c>
      <c r="CT148" s="99">
        <f t="shared" si="538"/>
        <v>0.67500000000000004</v>
      </c>
      <c r="CU148" s="99">
        <f t="shared" si="538"/>
        <v>0.63124999999999998</v>
      </c>
      <c r="CV148" s="99">
        <f t="shared" si="538"/>
        <v>0.63124999999999998</v>
      </c>
      <c r="CW148" s="99">
        <f t="shared" si="538"/>
        <v>0.63124999999999998</v>
      </c>
      <c r="CX148" s="99">
        <f t="shared" si="538"/>
        <v>0.63124999999999998</v>
      </c>
      <c r="CY148" s="99">
        <f t="shared" si="538"/>
        <v>0.63124999999999998</v>
      </c>
      <c r="CZ148" s="99">
        <f t="shared" si="538"/>
        <v>0.625</v>
      </c>
      <c r="DA148" s="99">
        <f t="shared" si="538"/>
        <v>0.61250000000000004</v>
      </c>
      <c r="DB148" s="99">
        <f t="shared" si="538"/>
        <v>0.58125000000000004</v>
      </c>
      <c r="DC148" s="99">
        <f t="shared" si="538"/>
        <v>0.72499999999999998</v>
      </c>
      <c r="DD148" s="99">
        <f t="shared" si="538"/>
        <v>0.71875</v>
      </c>
      <c r="DE148" s="99">
        <f t="shared" si="538"/>
        <v>0.71875</v>
      </c>
      <c r="DF148" s="99">
        <f t="shared" si="538"/>
        <v>0.71875</v>
      </c>
      <c r="DG148" s="99">
        <f t="shared" si="538"/>
        <v>0.7</v>
      </c>
      <c r="DH148" s="99">
        <f t="shared" si="538"/>
        <v>0.7</v>
      </c>
      <c r="DI148" s="99">
        <f t="shared" si="538"/>
        <v>0.68125000000000002</v>
      </c>
      <c r="DJ148" s="99">
        <f t="shared" si="538"/>
        <v>0.68125000000000002</v>
      </c>
      <c r="DK148" s="99">
        <f t="shared" si="538"/>
        <v>0.67500000000000004</v>
      </c>
      <c r="DL148" s="99">
        <f t="shared" si="538"/>
        <v>0.67500000000000004</v>
      </c>
      <c r="DM148" s="99">
        <f t="shared" si="538"/>
        <v>0.67500000000000004</v>
      </c>
      <c r="DN148" s="99">
        <f t="shared" si="538"/>
        <v>0.66874999999999996</v>
      </c>
      <c r="DO148" s="99">
        <f t="shared" si="538"/>
        <v>0.66874999999999996</v>
      </c>
      <c r="DP148" s="99">
        <f t="shared" si="538"/>
        <v>0.625</v>
      </c>
      <c r="DQ148" s="99">
        <f t="shared" si="538"/>
        <v>0.625</v>
      </c>
      <c r="DR148" s="99">
        <f t="shared" si="538"/>
        <v>0.61250000000000004</v>
      </c>
      <c r="DS148" s="99">
        <f t="shared" si="538"/>
        <v>0.60624999999999996</v>
      </c>
      <c r="DT148" s="99">
        <f t="shared" si="538"/>
        <v>0.60624999999999996</v>
      </c>
      <c r="DU148" s="99">
        <f t="shared" si="538"/>
        <v>0.60624999999999996</v>
      </c>
      <c r="DV148" s="99">
        <f t="shared" si="538"/>
        <v>0.60624999999999996</v>
      </c>
      <c r="DW148" s="99">
        <f t="shared" si="538"/>
        <v>0.55625000000000002</v>
      </c>
      <c r="DX148" s="99">
        <f t="shared" si="538"/>
        <v>0.55625000000000002</v>
      </c>
      <c r="DY148" s="99">
        <f t="shared" si="538"/>
        <v>0.55000000000000004</v>
      </c>
      <c r="DZ148" s="99">
        <f t="shared" si="538"/>
        <v>0.52500000000000002</v>
      </c>
      <c r="EA148" s="99">
        <f t="shared" si="538"/>
        <v>0.52500000000000002</v>
      </c>
      <c r="EB148" s="99">
        <f t="shared" si="538"/>
        <v>0.5</v>
      </c>
      <c r="EC148" s="99">
        <f t="shared" si="538"/>
        <v>0.5</v>
      </c>
      <c r="ED148" s="99">
        <f t="shared" si="538"/>
        <v>0.44374999999999998</v>
      </c>
      <c r="EE148" s="99">
        <f t="shared" si="538"/>
        <v>0.44374999999999998</v>
      </c>
      <c r="EF148" s="99">
        <f t="shared" si="538"/>
        <v>0.42499999999999999</v>
      </c>
      <c r="EG148" s="99">
        <f t="shared" si="538"/>
        <v>0.42499999999999999</v>
      </c>
      <c r="EH148" s="99">
        <f t="shared" si="538"/>
        <v>0.42499999999999999</v>
      </c>
      <c r="EI148" s="99">
        <f t="shared" si="538"/>
        <v>0.39374999999999999</v>
      </c>
      <c r="EJ148" s="99">
        <f t="shared" si="538"/>
        <v>0.375</v>
      </c>
      <c r="EK148" s="99">
        <f t="shared" si="538"/>
        <v>0.33750000000000002</v>
      </c>
      <c r="EL148" s="99">
        <f t="shared" si="538"/>
        <v>0.3125</v>
      </c>
      <c r="EM148" s="99">
        <f t="shared" si="538"/>
        <v>0.3</v>
      </c>
      <c r="EN148" s="99">
        <f t="shared" si="538"/>
        <v>0.33124999999999999</v>
      </c>
      <c r="EO148" s="99">
        <f t="shared" si="538"/>
        <v>0.33124999999999999</v>
      </c>
      <c r="EP148" s="99">
        <f t="shared" si="538"/>
        <v>0.33124999999999999</v>
      </c>
      <c r="EQ148" s="99">
        <f t="shared" ref="EQ148:HB148" si="539">IFERROR(+EQ34/$I$148,0)</f>
        <v>0.33124999999999999</v>
      </c>
      <c r="ER148" s="99">
        <f t="shared" si="539"/>
        <v>0.31874999999999998</v>
      </c>
      <c r="ES148" s="99">
        <f t="shared" si="539"/>
        <v>0.31874999999999998</v>
      </c>
      <c r="ET148" s="99">
        <f t="shared" si="539"/>
        <v>0.3125</v>
      </c>
      <c r="EU148" s="99">
        <f t="shared" si="539"/>
        <v>0.30625000000000002</v>
      </c>
      <c r="EV148" s="99">
        <f t="shared" si="539"/>
        <v>0.30625000000000002</v>
      </c>
      <c r="EW148" s="99">
        <f t="shared" si="539"/>
        <v>0.29375000000000001</v>
      </c>
      <c r="EX148" s="99">
        <f t="shared" si="539"/>
        <v>0.29375000000000001</v>
      </c>
      <c r="EY148" s="99">
        <f t="shared" si="539"/>
        <v>0.29375000000000001</v>
      </c>
      <c r="EZ148" s="99">
        <f t="shared" si="539"/>
        <v>0.28749999999999998</v>
      </c>
      <c r="FA148" s="99">
        <f t="shared" si="539"/>
        <v>0.27500000000000002</v>
      </c>
      <c r="FB148" s="99">
        <f t="shared" si="539"/>
        <v>0.27500000000000002</v>
      </c>
      <c r="FC148" s="99">
        <f t="shared" si="539"/>
        <v>0.27500000000000002</v>
      </c>
      <c r="FD148" s="99">
        <f t="shared" si="539"/>
        <v>0.23125000000000001</v>
      </c>
      <c r="FE148" s="99">
        <f t="shared" si="539"/>
        <v>0.23125000000000001</v>
      </c>
      <c r="FF148" s="99">
        <f t="shared" si="539"/>
        <v>0.23125000000000001</v>
      </c>
      <c r="FG148" s="99">
        <f t="shared" si="539"/>
        <v>0.23125000000000001</v>
      </c>
      <c r="FH148" s="99">
        <f t="shared" si="539"/>
        <v>0.17499999999999999</v>
      </c>
      <c r="FI148" s="99">
        <f t="shared" si="539"/>
        <v>0.16250000000000001</v>
      </c>
      <c r="FJ148" s="99">
        <f t="shared" si="539"/>
        <v>0.16250000000000001</v>
      </c>
      <c r="FK148" s="99">
        <f t="shared" si="539"/>
        <v>0.15</v>
      </c>
      <c r="FL148" s="99">
        <f t="shared" si="539"/>
        <v>0.14374999999999999</v>
      </c>
      <c r="FM148" s="99">
        <f t="shared" si="539"/>
        <v>0.14374999999999999</v>
      </c>
      <c r="FN148" s="99">
        <f t="shared" si="539"/>
        <v>0.14374999999999999</v>
      </c>
      <c r="FO148" s="99">
        <f t="shared" si="539"/>
        <v>0.11874999999999999</v>
      </c>
      <c r="FP148" s="99">
        <f t="shared" si="539"/>
        <v>0.10625</v>
      </c>
      <c r="FQ148" s="99">
        <f t="shared" si="539"/>
        <v>0.10625</v>
      </c>
      <c r="FR148" s="99">
        <f t="shared" si="539"/>
        <v>0.1</v>
      </c>
      <c r="FS148" s="99">
        <f t="shared" si="539"/>
        <v>8.1250000000000003E-2</v>
      </c>
      <c r="FT148" s="99">
        <f t="shared" si="539"/>
        <v>6.8750000000000006E-2</v>
      </c>
      <c r="FU148" s="99">
        <f t="shared" si="539"/>
        <v>6.8750000000000006E-2</v>
      </c>
      <c r="FV148" s="99">
        <f t="shared" si="539"/>
        <v>5.6250000000000001E-2</v>
      </c>
      <c r="FW148" s="99">
        <f t="shared" si="539"/>
        <v>5.6250000000000001E-2</v>
      </c>
      <c r="FX148" s="99">
        <f t="shared" si="539"/>
        <v>5.6250000000000001E-2</v>
      </c>
      <c r="FY148" s="99">
        <f t="shared" si="539"/>
        <v>4.3749999999999997E-2</v>
      </c>
      <c r="FZ148" s="99">
        <f t="shared" si="539"/>
        <v>4.3749999999999997E-2</v>
      </c>
      <c r="GA148" s="99">
        <f t="shared" si="539"/>
        <v>4.3749999999999997E-2</v>
      </c>
      <c r="GB148" s="99">
        <f t="shared" si="539"/>
        <v>4.3749999999999997E-2</v>
      </c>
      <c r="GC148" s="99">
        <f t="shared" si="539"/>
        <v>4.3749999999999997E-2</v>
      </c>
      <c r="GD148" s="99">
        <f t="shared" si="539"/>
        <v>4.3749999999999997E-2</v>
      </c>
      <c r="GE148" s="99">
        <f t="shared" si="539"/>
        <v>4.3749999999999997E-2</v>
      </c>
      <c r="GF148" s="99">
        <f t="shared" si="539"/>
        <v>0.29375000000000001</v>
      </c>
      <c r="GG148" s="99">
        <f t="shared" si="539"/>
        <v>0.29375000000000001</v>
      </c>
      <c r="GH148" s="99">
        <f t="shared" si="539"/>
        <v>0.28749999999999998</v>
      </c>
      <c r="GI148" s="99">
        <f t="shared" si="539"/>
        <v>0.28749999999999998</v>
      </c>
      <c r="GJ148" s="99">
        <f t="shared" si="539"/>
        <v>0.28749999999999998</v>
      </c>
      <c r="GK148" s="99">
        <f t="shared" si="539"/>
        <v>0.28749999999999998</v>
      </c>
      <c r="GL148" s="99">
        <f t="shared" si="539"/>
        <v>0.28749999999999998</v>
      </c>
      <c r="GM148" s="99">
        <f t="shared" si="539"/>
        <v>0.28749999999999998</v>
      </c>
      <c r="GN148" s="99">
        <f t="shared" si="539"/>
        <v>0.28749999999999998</v>
      </c>
      <c r="GO148" s="99">
        <f t="shared" si="539"/>
        <v>0.46250000000000002</v>
      </c>
      <c r="GP148" s="99">
        <f t="shared" si="539"/>
        <v>0.46250000000000002</v>
      </c>
      <c r="GQ148" s="99">
        <f t="shared" si="539"/>
        <v>0.46250000000000002</v>
      </c>
      <c r="GR148" s="99">
        <f t="shared" si="539"/>
        <v>0.36249999999999999</v>
      </c>
      <c r="GS148" s="99">
        <f t="shared" si="539"/>
        <v>0.36249999999999999</v>
      </c>
      <c r="GT148" s="99">
        <f t="shared" si="539"/>
        <v>0.36249999999999999</v>
      </c>
      <c r="GU148" s="99">
        <f t="shared" si="539"/>
        <v>0.4</v>
      </c>
      <c r="GV148" s="99">
        <f t="shared" si="539"/>
        <v>0.39374999999999999</v>
      </c>
      <c r="GW148" s="99">
        <f t="shared" si="539"/>
        <v>0.39374999999999999</v>
      </c>
      <c r="GX148" s="99">
        <f t="shared" si="539"/>
        <v>0.38124999999999998</v>
      </c>
      <c r="GY148" s="99">
        <f t="shared" si="539"/>
        <v>0.38124999999999998</v>
      </c>
      <c r="GZ148" s="99">
        <f t="shared" si="539"/>
        <v>0.38124999999999998</v>
      </c>
      <c r="HA148" s="99">
        <f t="shared" si="539"/>
        <v>0.38124999999999998</v>
      </c>
      <c r="HB148" s="99">
        <f t="shared" si="539"/>
        <v>0.38124999999999998</v>
      </c>
      <c r="HC148" s="99">
        <f t="shared" ref="HC148:JN148" si="540">IFERROR(+HC34/$I$148,0)</f>
        <v>0.375</v>
      </c>
      <c r="HD148" s="99">
        <f t="shared" si="540"/>
        <v>0.375</v>
      </c>
      <c r="HE148" s="99">
        <f t="shared" si="540"/>
        <v>0.375</v>
      </c>
      <c r="HF148" s="99">
        <f t="shared" si="540"/>
        <v>0.36875000000000002</v>
      </c>
      <c r="HG148" s="99">
        <f t="shared" si="540"/>
        <v>0.36875000000000002</v>
      </c>
      <c r="HH148" s="99">
        <f t="shared" si="540"/>
        <v>0.36875000000000002</v>
      </c>
      <c r="HI148" s="99">
        <f t="shared" si="540"/>
        <v>0.36875000000000002</v>
      </c>
      <c r="HJ148" s="99">
        <f t="shared" si="540"/>
        <v>0.35625000000000001</v>
      </c>
      <c r="HK148" s="99">
        <f t="shared" si="540"/>
        <v>0.35</v>
      </c>
      <c r="HL148" s="99">
        <f t="shared" si="540"/>
        <v>0.34375</v>
      </c>
      <c r="HM148" s="99">
        <f t="shared" si="540"/>
        <v>0.34375</v>
      </c>
      <c r="HN148" s="99">
        <f t="shared" si="540"/>
        <v>0.34375</v>
      </c>
      <c r="HO148" s="99">
        <f t="shared" si="540"/>
        <v>0.34375</v>
      </c>
      <c r="HP148" s="99">
        <f t="shared" si="540"/>
        <v>0.34375</v>
      </c>
      <c r="HQ148" s="99">
        <f t="shared" si="540"/>
        <v>0.33750000000000002</v>
      </c>
      <c r="HR148" s="99">
        <f t="shared" si="540"/>
        <v>0.33750000000000002</v>
      </c>
      <c r="HS148" s="99">
        <f t="shared" si="540"/>
        <v>0.33750000000000002</v>
      </c>
      <c r="HT148" s="99">
        <f t="shared" si="540"/>
        <v>0.33750000000000002</v>
      </c>
      <c r="HU148" s="99">
        <f t="shared" si="540"/>
        <v>0.33750000000000002</v>
      </c>
      <c r="HV148" s="99">
        <f t="shared" si="540"/>
        <v>0.33124999999999999</v>
      </c>
      <c r="HW148" s="99">
        <f t="shared" si="540"/>
        <v>0.33124999999999999</v>
      </c>
      <c r="HX148" s="99">
        <f t="shared" si="540"/>
        <v>0.33124999999999999</v>
      </c>
      <c r="HY148" s="99">
        <f t="shared" si="540"/>
        <v>0.33124999999999999</v>
      </c>
      <c r="HZ148" s="99">
        <f t="shared" si="540"/>
        <v>0.3</v>
      </c>
      <c r="IA148" s="99">
        <f t="shared" si="540"/>
        <v>0.29375000000000001</v>
      </c>
      <c r="IB148" s="99">
        <f t="shared" si="540"/>
        <v>0.29375000000000001</v>
      </c>
      <c r="IC148" s="99">
        <f t="shared" si="540"/>
        <v>0.28749999999999998</v>
      </c>
      <c r="ID148" s="99">
        <f t="shared" si="540"/>
        <v>0.28749999999999998</v>
      </c>
      <c r="IE148" s="99">
        <f t="shared" si="540"/>
        <v>0.28749999999999998</v>
      </c>
      <c r="IF148" s="99">
        <f t="shared" si="540"/>
        <v>0.28749999999999998</v>
      </c>
      <c r="IG148" s="99">
        <f t="shared" si="540"/>
        <v>0.27500000000000002</v>
      </c>
      <c r="IH148" s="99">
        <f t="shared" si="540"/>
        <v>0.27500000000000002</v>
      </c>
      <c r="II148" s="99">
        <f t="shared" si="540"/>
        <v>0.27500000000000002</v>
      </c>
      <c r="IJ148" s="99">
        <f t="shared" si="540"/>
        <v>0.27500000000000002</v>
      </c>
      <c r="IK148" s="99">
        <f t="shared" si="540"/>
        <v>0.26874999999999999</v>
      </c>
      <c r="IL148" s="99">
        <f t="shared" si="540"/>
        <v>0</v>
      </c>
      <c r="IM148" s="99">
        <f t="shared" si="540"/>
        <v>0</v>
      </c>
      <c r="IN148" s="99">
        <f t="shared" si="540"/>
        <v>0</v>
      </c>
      <c r="IO148" s="99">
        <f t="shared" si="540"/>
        <v>0</v>
      </c>
      <c r="IP148" s="99">
        <f t="shared" si="540"/>
        <v>0</v>
      </c>
      <c r="IQ148" s="99">
        <f t="shared" si="540"/>
        <v>0</v>
      </c>
      <c r="IR148" s="99">
        <f t="shared" si="540"/>
        <v>0</v>
      </c>
      <c r="IS148" s="99">
        <f t="shared" si="540"/>
        <v>0</v>
      </c>
      <c r="IT148" s="99">
        <f t="shared" si="540"/>
        <v>0</v>
      </c>
      <c r="IU148" s="99">
        <f t="shared" si="540"/>
        <v>0</v>
      </c>
      <c r="IV148" s="99">
        <f t="shared" si="540"/>
        <v>0</v>
      </c>
      <c r="IW148" s="99">
        <f t="shared" si="540"/>
        <v>0</v>
      </c>
      <c r="IX148" s="99">
        <f t="shared" si="540"/>
        <v>0</v>
      </c>
      <c r="IY148" s="99">
        <f t="shared" si="540"/>
        <v>0</v>
      </c>
      <c r="IZ148" s="99">
        <f t="shared" si="540"/>
        <v>0</v>
      </c>
      <c r="JA148" s="99">
        <f t="shared" si="540"/>
        <v>0</v>
      </c>
      <c r="JB148" s="99">
        <f t="shared" si="540"/>
        <v>0</v>
      </c>
      <c r="JC148" s="99">
        <f t="shared" si="540"/>
        <v>0</v>
      </c>
      <c r="JD148" s="99">
        <f t="shared" si="540"/>
        <v>0</v>
      </c>
      <c r="JE148" s="99">
        <f t="shared" si="540"/>
        <v>0</v>
      </c>
      <c r="JF148" s="99">
        <f t="shared" si="540"/>
        <v>0</v>
      </c>
      <c r="JG148" s="99">
        <f t="shared" si="540"/>
        <v>0</v>
      </c>
      <c r="JH148" s="99">
        <f t="shared" si="540"/>
        <v>0</v>
      </c>
      <c r="JI148" s="99">
        <f t="shared" si="540"/>
        <v>0</v>
      </c>
      <c r="JJ148" s="99">
        <f t="shared" si="540"/>
        <v>0</v>
      </c>
      <c r="JK148" s="99">
        <f t="shared" si="540"/>
        <v>0</v>
      </c>
      <c r="JL148" s="99">
        <f t="shared" si="540"/>
        <v>0</v>
      </c>
      <c r="JM148" s="99">
        <f t="shared" si="540"/>
        <v>0</v>
      </c>
      <c r="JN148" s="99">
        <f t="shared" si="540"/>
        <v>0</v>
      </c>
      <c r="JO148" s="99">
        <f t="shared" ref="JO148:LZ148" si="541">IFERROR(+JO34/$I$148,0)</f>
        <v>0</v>
      </c>
      <c r="JP148" s="99">
        <f t="shared" si="541"/>
        <v>0</v>
      </c>
      <c r="JQ148" s="99">
        <f t="shared" si="541"/>
        <v>0</v>
      </c>
      <c r="JR148" s="99">
        <f t="shared" si="541"/>
        <v>0</v>
      </c>
      <c r="JS148" s="99">
        <f t="shared" si="541"/>
        <v>0</v>
      </c>
      <c r="JT148" s="99">
        <f t="shared" si="541"/>
        <v>0</v>
      </c>
      <c r="JU148" s="99">
        <f t="shared" si="541"/>
        <v>0</v>
      </c>
      <c r="JV148" s="99">
        <f t="shared" si="541"/>
        <v>0</v>
      </c>
      <c r="JW148" s="99">
        <f t="shared" si="541"/>
        <v>0</v>
      </c>
      <c r="JX148" s="99">
        <f t="shared" si="541"/>
        <v>0</v>
      </c>
      <c r="JY148" s="99">
        <f t="shared" si="541"/>
        <v>0</v>
      </c>
      <c r="JZ148" s="99">
        <f t="shared" si="541"/>
        <v>0</v>
      </c>
      <c r="KA148" s="99">
        <f t="shared" si="541"/>
        <v>0</v>
      </c>
      <c r="KB148" s="99">
        <f t="shared" si="541"/>
        <v>0</v>
      </c>
      <c r="KC148" s="99">
        <f t="shared" si="541"/>
        <v>0</v>
      </c>
      <c r="KD148" s="99">
        <f t="shared" si="541"/>
        <v>0</v>
      </c>
      <c r="KE148" s="99">
        <f t="shared" si="541"/>
        <v>0</v>
      </c>
      <c r="KF148" s="99">
        <f t="shared" si="541"/>
        <v>0</v>
      </c>
      <c r="KG148" s="99">
        <f t="shared" si="541"/>
        <v>0</v>
      </c>
      <c r="KH148" s="99">
        <f t="shared" si="541"/>
        <v>0</v>
      </c>
      <c r="KI148" s="99">
        <f t="shared" si="541"/>
        <v>0</v>
      </c>
      <c r="KJ148" s="99">
        <f t="shared" si="541"/>
        <v>0</v>
      </c>
      <c r="KK148" s="99">
        <f t="shared" si="541"/>
        <v>0</v>
      </c>
      <c r="KL148" s="99">
        <f t="shared" si="541"/>
        <v>0</v>
      </c>
      <c r="KM148" s="99">
        <f t="shared" si="541"/>
        <v>0</v>
      </c>
      <c r="KN148" s="99">
        <f t="shared" si="541"/>
        <v>0</v>
      </c>
      <c r="KO148" s="99">
        <f t="shared" si="541"/>
        <v>0</v>
      </c>
      <c r="KP148" s="99">
        <f t="shared" si="541"/>
        <v>0</v>
      </c>
      <c r="KQ148" s="99">
        <f t="shared" si="541"/>
        <v>0</v>
      </c>
      <c r="KR148" s="99">
        <f t="shared" si="541"/>
        <v>0</v>
      </c>
      <c r="KS148" s="99">
        <f t="shared" si="541"/>
        <v>0</v>
      </c>
      <c r="KT148" s="99">
        <f t="shared" si="541"/>
        <v>0</v>
      </c>
      <c r="KU148" s="99">
        <f t="shared" si="541"/>
        <v>0</v>
      </c>
      <c r="KV148" s="99">
        <f t="shared" si="541"/>
        <v>0</v>
      </c>
      <c r="KW148" s="99">
        <f t="shared" si="541"/>
        <v>0</v>
      </c>
      <c r="KX148" s="99">
        <f t="shared" si="541"/>
        <v>0</v>
      </c>
      <c r="KY148" s="99">
        <f t="shared" si="541"/>
        <v>0</v>
      </c>
      <c r="KZ148" s="99">
        <f t="shared" si="541"/>
        <v>0</v>
      </c>
      <c r="LA148" s="99">
        <f t="shared" si="541"/>
        <v>0</v>
      </c>
      <c r="LB148" s="99">
        <f t="shared" si="541"/>
        <v>0</v>
      </c>
      <c r="LC148" s="99">
        <f t="shared" si="541"/>
        <v>0</v>
      </c>
      <c r="LD148" s="99">
        <f t="shared" si="541"/>
        <v>0</v>
      </c>
      <c r="LE148" s="99">
        <f t="shared" si="541"/>
        <v>0</v>
      </c>
      <c r="LF148" s="99">
        <f t="shared" si="541"/>
        <v>0</v>
      </c>
      <c r="LG148" s="99">
        <f t="shared" si="541"/>
        <v>0</v>
      </c>
      <c r="LH148" s="99">
        <f t="shared" si="541"/>
        <v>0</v>
      </c>
      <c r="LI148" s="99">
        <f t="shared" si="541"/>
        <v>0</v>
      </c>
      <c r="LJ148" s="99">
        <f t="shared" si="541"/>
        <v>0</v>
      </c>
      <c r="LK148" s="99">
        <f t="shared" si="541"/>
        <v>0</v>
      </c>
      <c r="LL148" s="99">
        <f t="shared" si="541"/>
        <v>0</v>
      </c>
      <c r="LM148" s="99">
        <f t="shared" si="541"/>
        <v>0</v>
      </c>
      <c r="LN148" s="99">
        <f t="shared" si="541"/>
        <v>0</v>
      </c>
      <c r="LO148" s="99">
        <f t="shared" si="541"/>
        <v>0</v>
      </c>
      <c r="LP148" s="99">
        <f t="shared" si="541"/>
        <v>0</v>
      </c>
      <c r="LQ148" s="99">
        <f t="shared" si="541"/>
        <v>0</v>
      </c>
      <c r="LR148" s="99">
        <f t="shared" si="541"/>
        <v>0</v>
      </c>
      <c r="LS148" s="99">
        <f t="shared" si="541"/>
        <v>0</v>
      </c>
      <c r="LT148" s="99">
        <f t="shared" si="541"/>
        <v>0</v>
      </c>
      <c r="LU148" s="99">
        <f t="shared" si="541"/>
        <v>0</v>
      </c>
      <c r="LV148" s="99">
        <f t="shared" si="541"/>
        <v>0</v>
      </c>
      <c r="LW148" s="99">
        <f t="shared" si="541"/>
        <v>0</v>
      </c>
      <c r="LX148" s="99">
        <f t="shared" si="541"/>
        <v>0</v>
      </c>
      <c r="LY148" s="99">
        <f t="shared" si="541"/>
        <v>0</v>
      </c>
      <c r="LZ148" s="99">
        <f t="shared" si="541"/>
        <v>0</v>
      </c>
      <c r="MA148" s="99">
        <f t="shared" ref="MA148:NT148" si="542">IFERROR(+MA34/$I$148,0)</f>
        <v>0</v>
      </c>
      <c r="MB148" s="99">
        <f t="shared" si="542"/>
        <v>0</v>
      </c>
      <c r="MC148" s="99">
        <f t="shared" si="542"/>
        <v>0</v>
      </c>
      <c r="MD148" s="99">
        <f t="shared" si="542"/>
        <v>0</v>
      </c>
      <c r="ME148" s="99">
        <f t="shared" si="542"/>
        <v>0</v>
      </c>
      <c r="MF148" s="99">
        <f t="shared" si="542"/>
        <v>0</v>
      </c>
      <c r="MG148" s="99">
        <f t="shared" si="542"/>
        <v>0</v>
      </c>
      <c r="MH148" s="99">
        <f t="shared" si="542"/>
        <v>0</v>
      </c>
      <c r="MI148" s="99">
        <f t="shared" si="542"/>
        <v>0</v>
      </c>
      <c r="MJ148" s="99">
        <f t="shared" si="542"/>
        <v>0</v>
      </c>
      <c r="MK148" s="99">
        <f t="shared" si="542"/>
        <v>0</v>
      </c>
      <c r="ML148" s="99">
        <f t="shared" si="542"/>
        <v>0</v>
      </c>
      <c r="MM148" s="99">
        <f t="shared" si="542"/>
        <v>0</v>
      </c>
      <c r="MN148" s="99">
        <f t="shared" si="542"/>
        <v>0</v>
      </c>
      <c r="MO148" s="99">
        <f t="shared" si="542"/>
        <v>0</v>
      </c>
      <c r="MP148" s="99">
        <f t="shared" si="542"/>
        <v>0</v>
      </c>
      <c r="MQ148" s="99">
        <f t="shared" si="542"/>
        <v>0</v>
      </c>
      <c r="MR148" s="99">
        <f t="shared" si="542"/>
        <v>0</v>
      </c>
      <c r="MS148" s="99">
        <f t="shared" si="542"/>
        <v>0</v>
      </c>
      <c r="MT148" s="99">
        <f t="shared" si="542"/>
        <v>0</v>
      </c>
      <c r="MU148" s="99">
        <f t="shared" si="542"/>
        <v>0</v>
      </c>
      <c r="MV148" s="99">
        <f t="shared" si="542"/>
        <v>0</v>
      </c>
      <c r="MW148" s="99">
        <f t="shared" si="542"/>
        <v>0</v>
      </c>
      <c r="MX148" s="99">
        <f t="shared" si="542"/>
        <v>0</v>
      </c>
      <c r="MY148" s="99">
        <f t="shared" si="542"/>
        <v>0</v>
      </c>
      <c r="MZ148" s="99">
        <f t="shared" si="542"/>
        <v>0</v>
      </c>
      <c r="NA148" s="99">
        <f t="shared" si="542"/>
        <v>0</v>
      </c>
      <c r="NB148" s="99">
        <f t="shared" si="542"/>
        <v>0</v>
      </c>
      <c r="NC148" s="99">
        <f t="shared" si="542"/>
        <v>0</v>
      </c>
      <c r="ND148" s="99">
        <f t="shared" si="542"/>
        <v>0</v>
      </c>
      <c r="NE148" s="99">
        <f t="shared" si="542"/>
        <v>0</v>
      </c>
      <c r="NF148" s="99">
        <f t="shared" si="542"/>
        <v>0</v>
      </c>
      <c r="NG148" s="99">
        <f t="shared" si="542"/>
        <v>0</v>
      </c>
      <c r="NH148" s="99">
        <f t="shared" si="542"/>
        <v>0</v>
      </c>
      <c r="NI148" s="99">
        <f t="shared" si="542"/>
        <v>0</v>
      </c>
      <c r="NJ148" s="99">
        <f t="shared" si="542"/>
        <v>0</v>
      </c>
      <c r="NK148" s="99">
        <f t="shared" si="542"/>
        <v>0</v>
      </c>
      <c r="NL148" s="99">
        <f t="shared" si="542"/>
        <v>0</v>
      </c>
      <c r="NM148" s="99">
        <f t="shared" si="542"/>
        <v>0</v>
      </c>
      <c r="NN148" s="99">
        <f t="shared" si="542"/>
        <v>0</v>
      </c>
      <c r="NO148" s="99">
        <f t="shared" si="542"/>
        <v>0</v>
      </c>
      <c r="NP148" s="99">
        <f t="shared" si="542"/>
        <v>0</v>
      </c>
      <c r="NQ148" s="99">
        <f t="shared" si="542"/>
        <v>0</v>
      </c>
      <c r="NR148" s="99">
        <f t="shared" si="542"/>
        <v>0</v>
      </c>
      <c r="NS148" s="99">
        <f t="shared" si="542"/>
        <v>0</v>
      </c>
      <c r="NT148" s="100">
        <f t="shared" si="542"/>
        <v>0</v>
      </c>
    </row>
    <row r="149" spans="1:384" x14ac:dyDescent="0.6">
      <c r="A149" s="141" t="s">
        <v>72</v>
      </c>
      <c r="B149" s="301"/>
      <c r="C149" s="322"/>
      <c r="D149" s="88" t="s">
        <v>15</v>
      </c>
      <c r="E149" s="59">
        <v>18</v>
      </c>
      <c r="F149" s="293" t="s">
        <v>58</v>
      </c>
      <c r="G149" s="59" t="s">
        <v>47</v>
      </c>
      <c r="H149" s="60">
        <v>760</v>
      </c>
      <c r="I149" s="6">
        <f t="shared" si="475"/>
        <v>156</v>
      </c>
      <c r="J149" s="74">
        <v>0</v>
      </c>
      <c r="K149" s="65">
        <v>0</v>
      </c>
      <c r="L149" s="65">
        <v>0</v>
      </c>
      <c r="M149" s="65">
        <v>0</v>
      </c>
      <c r="N149" s="65">
        <v>0</v>
      </c>
      <c r="O149" s="75">
        <v>0</v>
      </c>
      <c r="P149" s="63">
        <v>0</v>
      </c>
      <c r="Q149" s="76">
        <f>100+56</f>
        <v>156</v>
      </c>
      <c r="R149" s="7"/>
      <c r="S149" s="95">
        <f t="shared" ref="S149:CD149" si="543">IFERROR(+S35/$I$149,0)</f>
        <v>0.39102564102564102</v>
      </c>
      <c r="T149" s="96">
        <f t="shared" si="543"/>
        <v>0.39102564102564102</v>
      </c>
      <c r="U149" s="96">
        <f t="shared" si="543"/>
        <v>0.5</v>
      </c>
      <c r="V149" s="96">
        <f t="shared" si="543"/>
        <v>0.53846153846153844</v>
      </c>
      <c r="W149" s="96">
        <f t="shared" si="543"/>
        <v>0.53205128205128205</v>
      </c>
      <c r="X149" s="96">
        <f t="shared" si="543"/>
        <v>0.51923076923076927</v>
      </c>
      <c r="Y149" s="96">
        <f t="shared" si="543"/>
        <v>0.50641025641025639</v>
      </c>
      <c r="Z149" s="96">
        <f t="shared" si="543"/>
        <v>0.50641025641025639</v>
      </c>
      <c r="AA149" s="96">
        <f t="shared" si="543"/>
        <v>0.50641025641025639</v>
      </c>
      <c r="AB149" s="96">
        <f t="shared" si="543"/>
        <v>0.5</v>
      </c>
      <c r="AC149" s="96">
        <f t="shared" si="543"/>
        <v>0.48076923076923078</v>
      </c>
      <c r="AD149" s="96">
        <f t="shared" si="543"/>
        <v>0.55128205128205132</v>
      </c>
      <c r="AE149" s="96">
        <f t="shared" si="543"/>
        <v>0.57051282051282048</v>
      </c>
      <c r="AF149" s="96">
        <f t="shared" si="543"/>
        <v>0.53205128205128205</v>
      </c>
      <c r="AG149" s="96">
        <f t="shared" si="543"/>
        <v>0.53205128205128205</v>
      </c>
      <c r="AH149" s="96">
        <f t="shared" si="543"/>
        <v>0.57051282051282048</v>
      </c>
      <c r="AI149" s="96">
        <f t="shared" si="543"/>
        <v>0.63461538461538458</v>
      </c>
      <c r="AJ149" s="96">
        <f t="shared" si="543"/>
        <v>0.67948717948717952</v>
      </c>
      <c r="AK149" s="96">
        <f t="shared" si="543"/>
        <v>0.6858974358974359</v>
      </c>
      <c r="AL149" s="96">
        <f t="shared" si="543"/>
        <v>0.6858974358974359</v>
      </c>
      <c r="AM149" s="96">
        <f t="shared" si="543"/>
        <v>0.67948717948717952</v>
      </c>
      <c r="AN149" s="96">
        <f t="shared" si="543"/>
        <v>0.67948717948717952</v>
      </c>
      <c r="AO149" s="96">
        <f t="shared" si="543"/>
        <v>0.74358974358974361</v>
      </c>
      <c r="AP149" s="96">
        <f t="shared" si="543"/>
        <v>0.74358974358974361</v>
      </c>
      <c r="AQ149" s="96">
        <f t="shared" si="543"/>
        <v>0.74358974358974361</v>
      </c>
      <c r="AR149" s="96">
        <f t="shared" si="543"/>
        <v>0.74358974358974361</v>
      </c>
      <c r="AS149" s="96">
        <f t="shared" si="543"/>
        <v>0.72435897435897434</v>
      </c>
      <c r="AT149" s="96">
        <f t="shared" si="543"/>
        <v>0.71153846153846156</v>
      </c>
      <c r="AU149" s="96">
        <f t="shared" si="543"/>
        <v>0.71153846153846156</v>
      </c>
      <c r="AV149" s="96">
        <f t="shared" si="543"/>
        <v>0.71153846153846156</v>
      </c>
      <c r="AW149" s="96">
        <f t="shared" si="543"/>
        <v>0.78846153846153844</v>
      </c>
      <c r="AX149" s="96">
        <f t="shared" si="543"/>
        <v>0.78846153846153844</v>
      </c>
      <c r="AY149" s="96">
        <f t="shared" si="543"/>
        <v>0.78846153846153844</v>
      </c>
      <c r="AZ149" s="96">
        <f t="shared" si="543"/>
        <v>0.79487179487179482</v>
      </c>
      <c r="BA149" s="96">
        <f t="shared" si="543"/>
        <v>0.77564102564102566</v>
      </c>
      <c r="BB149" s="96">
        <f t="shared" si="543"/>
        <v>0.77564102564102566</v>
      </c>
      <c r="BC149" s="96">
        <f t="shared" si="543"/>
        <v>0.77564102564102566</v>
      </c>
      <c r="BD149" s="96">
        <f t="shared" si="543"/>
        <v>0.84615384615384615</v>
      </c>
      <c r="BE149" s="96">
        <f t="shared" si="543"/>
        <v>0.85256410256410253</v>
      </c>
      <c r="BF149" s="96">
        <f t="shared" si="543"/>
        <v>0.87179487179487181</v>
      </c>
      <c r="BG149" s="96">
        <f t="shared" si="543"/>
        <v>0.87179487179487181</v>
      </c>
      <c r="BH149" s="96">
        <f t="shared" si="543"/>
        <v>0.87179487179487181</v>
      </c>
      <c r="BI149" s="96">
        <f t="shared" si="543"/>
        <v>0.87179487179487181</v>
      </c>
      <c r="BJ149" s="96">
        <f t="shared" si="543"/>
        <v>0.84615384615384615</v>
      </c>
      <c r="BK149" s="96">
        <f t="shared" si="543"/>
        <v>0.84615384615384615</v>
      </c>
      <c r="BL149" s="96">
        <f t="shared" si="543"/>
        <v>0.87179487179487181</v>
      </c>
      <c r="BM149" s="96">
        <f t="shared" si="543"/>
        <v>0.87179487179487181</v>
      </c>
      <c r="BN149" s="96">
        <f t="shared" si="543"/>
        <v>0.85897435897435892</v>
      </c>
      <c r="BO149" s="96">
        <f t="shared" si="543"/>
        <v>0.83333333333333337</v>
      </c>
      <c r="BP149" s="96">
        <f t="shared" si="543"/>
        <v>0.83333333333333337</v>
      </c>
      <c r="BQ149" s="96">
        <f t="shared" si="543"/>
        <v>0.75</v>
      </c>
      <c r="BR149" s="96">
        <f t="shared" si="543"/>
        <v>0.86538461538461542</v>
      </c>
      <c r="BS149" s="96">
        <f t="shared" si="543"/>
        <v>0.84615384615384615</v>
      </c>
      <c r="BT149" s="96">
        <f t="shared" si="543"/>
        <v>0.86538461538461542</v>
      </c>
      <c r="BU149" s="96">
        <f t="shared" si="543"/>
        <v>0.83333333333333337</v>
      </c>
      <c r="BV149" s="96">
        <f t="shared" si="543"/>
        <v>0.77564102564102566</v>
      </c>
      <c r="BW149" s="96">
        <f t="shared" si="543"/>
        <v>0.77564102564102566</v>
      </c>
      <c r="BX149" s="96">
        <f t="shared" si="543"/>
        <v>0.82051282051282048</v>
      </c>
      <c r="BY149" s="96">
        <f t="shared" si="543"/>
        <v>0.9358974358974359</v>
      </c>
      <c r="BZ149" s="96">
        <f t="shared" si="543"/>
        <v>0.90384615384615385</v>
      </c>
      <c r="CA149" s="96">
        <f t="shared" si="543"/>
        <v>0.85897435897435892</v>
      </c>
      <c r="CB149" s="96">
        <f t="shared" si="543"/>
        <v>0.84615384615384615</v>
      </c>
      <c r="CC149" s="96">
        <f t="shared" si="543"/>
        <v>0.82692307692307687</v>
      </c>
      <c r="CD149" s="96">
        <f t="shared" si="543"/>
        <v>0.82692307692307687</v>
      </c>
      <c r="CE149" s="96">
        <f t="shared" ref="CE149:EP149" si="544">IFERROR(+CE35/$I$149,0)</f>
        <v>0.78846153846153844</v>
      </c>
      <c r="CF149" s="96">
        <f t="shared" si="544"/>
        <v>0.88461538461538458</v>
      </c>
      <c r="CG149" s="96">
        <f t="shared" si="544"/>
        <v>0.8141025641025641</v>
      </c>
      <c r="CH149" s="96">
        <f t="shared" si="544"/>
        <v>0.73717948717948723</v>
      </c>
      <c r="CI149" s="96">
        <f t="shared" si="544"/>
        <v>0.71153846153846156</v>
      </c>
      <c r="CJ149" s="96">
        <f t="shared" si="544"/>
        <v>0.67307692307692313</v>
      </c>
      <c r="CK149" s="96">
        <f t="shared" si="544"/>
        <v>0.67307692307692313</v>
      </c>
      <c r="CL149" s="96">
        <f t="shared" si="544"/>
        <v>0.67948717948717952</v>
      </c>
      <c r="CM149" s="96">
        <f t="shared" si="544"/>
        <v>0.6858974358974359</v>
      </c>
      <c r="CN149" s="96">
        <f t="shared" si="544"/>
        <v>0.76282051282051277</v>
      </c>
      <c r="CO149" s="96">
        <f t="shared" si="544"/>
        <v>0.75641025641025639</v>
      </c>
      <c r="CP149" s="96">
        <f t="shared" si="544"/>
        <v>0.76923076923076927</v>
      </c>
      <c r="CQ149" s="96">
        <f t="shared" si="544"/>
        <v>0.73717948717948723</v>
      </c>
      <c r="CR149" s="96">
        <f t="shared" si="544"/>
        <v>0.73717948717948723</v>
      </c>
      <c r="CS149" s="96">
        <f t="shared" si="544"/>
        <v>0.72435897435897434</v>
      </c>
      <c r="CT149" s="96">
        <f t="shared" si="544"/>
        <v>0.73076923076923073</v>
      </c>
      <c r="CU149" s="96">
        <f t="shared" si="544"/>
        <v>0.75</v>
      </c>
      <c r="CV149" s="96">
        <f t="shared" si="544"/>
        <v>0.76282051282051277</v>
      </c>
      <c r="CW149" s="96">
        <f t="shared" si="544"/>
        <v>0.73717948717948723</v>
      </c>
      <c r="CX149" s="96">
        <f t="shared" si="544"/>
        <v>0.71794871794871795</v>
      </c>
      <c r="CY149" s="96">
        <f t="shared" si="544"/>
        <v>0.71794871794871795</v>
      </c>
      <c r="CZ149" s="96">
        <f t="shared" si="544"/>
        <v>0.80769230769230771</v>
      </c>
      <c r="DA149" s="96">
        <f t="shared" si="544"/>
        <v>0.78205128205128205</v>
      </c>
      <c r="DB149" s="96">
        <f t="shared" si="544"/>
        <v>0.78205128205128205</v>
      </c>
      <c r="DC149" s="96">
        <f t="shared" si="544"/>
        <v>0.86538461538461542</v>
      </c>
      <c r="DD149" s="96">
        <f t="shared" si="544"/>
        <v>0.83974358974358976</v>
      </c>
      <c r="DE149" s="96">
        <f t="shared" si="544"/>
        <v>0.84615384615384615</v>
      </c>
      <c r="DF149" s="96">
        <f t="shared" si="544"/>
        <v>0.84615384615384615</v>
      </c>
      <c r="DG149" s="96">
        <f t="shared" si="544"/>
        <v>0.83333333333333337</v>
      </c>
      <c r="DH149" s="96">
        <f t="shared" si="544"/>
        <v>0.84615384615384615</v>
      </c>
      <c r="DI149" s="96">
        <f t="shared" si="544"/>
        <v>0.83974358974358976</v>
      </c>
      <c r="DJ149" s="96">
        <f t="shared" si="544"/>
        <v>0.83974358974358976</v>
      </c>
      <c r="DK149" s="96">
        <f t="shared" si="544"/>
        <v>0.80769230769230771</v>
      </c>
      <c r="DL149" s="96">
        <f t="shared" si="544"/>
        <v>0.76282051282051277</v>
      </c>
      <c r="DM149" s="96">
        <f t="shared" si="544"/>
        <v>0.76282051282051277</v>
      </c>
      <c r="DN149" s="96">
        <f t="shared" si="544"/>
        <v>0.73717948717948723</v>
      </c>
      <c r="DO149" s="96">
        <f t="shared" si="544"/>
        <v>0.75</v>
      </c>
      <c r="DP149" s="96">
        <f t="shared" si="544"/>
        <v>0.71153846153846156</v>
      </c>
      <c r="DQ149" s="96">
        <f t="shared" si="544"/>
        <v>0.71794871794871795</v>
      </c>
      <c r="DR149" s="96">
        <f t="shared" si="544"/>
        <v>0.75</v>
      </c>
      <c r="DS149" s="96">
        <f t="shared" si="544"/>
        <v>0.66666666666666663</v>
      </c>
      <c r="DT149" s="96">
        <f t="shared" si="544"/>
        <v>0.66666666666666663</v>
      </c>
      <c r="DU149" s="96">
        <f t="shared" si="544"/>
        <v>0.57692307692307687</v>
      </c>
      <c r="DV149" s="96">
        <f t="shared" si="544"/>
        <v>0.57051282051282048</v>
      </c>
      <c r="DW149" s="96">
        <f t="shared" si="544"/>
        <v>0.53205128205128205</v>
      </c>
      <c r="DX149" s="96">
        <f t="shared" si="544"/>
        <v>0.53205128205128205</v>
      </c>
      <c r="DY149" s="96">
        <f t="shared" si="544"/>
        <v>0.46794871794871795</v>
      </c>
      <c r="DZ149" s="96">
        <f t="shared" si="544"/>
        <v>0.42307692307692307</v>
      </c>
      <c r="EA149" s="96">
        <f t="shared" si="544"/>
        <v>0.42307692307692307</v>
      </c>
      <c r="EB149" s="96">
        <f t="shared" si="544"/>
        <v>0.5</v>
      </c>
      <c r="EC149" s="96">
        <f t="shared" si="544"/>
        <v>0.63461538461538458</v>
      </c>
      <c r="ED149" s="96">
        <f t="shared" si="544"/>
        <v>0.57692307692307687</v>
      </c>
      <c r="EE149" s="96">
        <f t="shared" si="544"/>
        <v>0.57051282051282048</v>
      </c>
      <c r="EF149" s="96">
        <f t="shared" si="544"/>
        <v>0.57692307692307687</v>
      </c>
      <c r="EG149" s="96">
        <f t="shared" si="544"/>
        <v>0.5641025641025641</v>
      </c>
      <c r="EH149" s="96">
        <f t="shared" si="544"/>
        <v>0.5641025641025641</v>
      </c>
      <c r="EI149" s="96">
        <f t="shared" si="544"/>
        <v>0.64743589743589747</v>
      </c>
      <c r="EJ149" s="96">
        <f t="shared" si="544"/>
        <v>0.64102564102564108</v>
      </c>
      <c r="EK149" s="96">
        <f t="shared" si="544"/>
        <v>0.63461538461538458</v>
      </c>
      <c r="EL149" s="96">
        <f t="shared" si="544"/>
        <v>0.6858974358974359</v>
      </c>
      <c r="EM149" s="96">
        <f t="shared" si="544"/>
        <v>0.59615384615384615</v>
      </c>
      <c r="EN149" s="96">
        <f t="shared" si="544"/>
        <v>0.55769230769230771</v>
      </c>
      <c r="EO149" s="96">
        <f t="shared" si="544"/>
        <v>0.55769230769230771</v>
      </c>
      <c r="EP149" s="96">
        <f t="shared" si="544"/>
        <v>0.60256410256410253</v>
      </c>
      <c r="EQ149" s="96">
        <f t="shared" ref="EQ149:HB149" si="545">IFERROR(+EQ35/$I$149,0)</f>
        <v>0.63461538461538458</v>
      </c>
      <c r="ER149" s="96">
        <f t="shared" si="545"/>
        <v>0.62179487179487181</v>
      </c>
      <c r="ES149" s="96">
        <f t="shared" si="545"/>
        <v>0.62179487179487181</v>
      </c>
      <c r="ET149" s="96">
        <f t="shared" si="545"/>
        <v>0.65384615384615385</v>
      </c>
      <c r="EU149" s="96">
        <f t="shared" si="545"/>
        <v>0.62820512820512819</v>
      </c>
      <c r="EV149" s="96">
        <f t="shared" si="545"/>
        <v>0.62820512820512819</v>
      </c>
      <c r="EW149" s="96">
        <f t="shared" si="545"/>
        <v>0.65384615384615385</v>
      </c>
      <c r="EX149" s="96">
        <f t="shared" si="545"/>
        <v>0.69230769230769229</v>
      </c>
      <c r="EY149" s="96">
        <f t="shared" si="545"/>
        <v>0.60897435897435892</v>
      </c>
      <c r="EZ149" s="96">
        <f t="shared" si="545"/>
        <v>0.63461538461538458</v>
      </c>
      <c r="FA149" s="96">
        <f t="shared" si="545"/>
        <v>0.64102564102564108</v>
      </c>
      <c r="FB149" s="96">
        <f t="shared" si="545"/>
        <v>0.60897435897435892</v>
      </c>
      <c r="FC149" s="96">
        <f t="shared" si="545"/>
        <v>0.60897435897435892</v>
      </c>
      <c r="FD149" s="96">
        <f t="shared" si="545"/>
        <v>0.64102564102564108</v>
      </c>
      <c r="FE149" s="96">
        <f t="shared" si="545"/>
        <v>0.70512820512820518</v>
      </c>
      <c r="FF149" s="96">
        <f t="shared" si="545"/>
        <v>0.67948717948717952</v>
      </c>
      <c r="FG149" s="96">
        <f t="shared" si="545"/>
        <v>0.64743589743589747</v>
      </c>
      <c r="FH149" s="96">
        <f t="shared" si="545"/>
        <v>0.67948717948717952</v>
      </c>
      <c r="FI149" s="96">
        <f t="shared" si="545"/>
        <v>0.64102564102564108</v>
      </c>
      <c r="FJ149" s="96">
        <f t="shared" si="545"/>
        <v>0.64102564102564108</v>
      </c>
      <c r="FK149" s="96">
        <f t="shared" si="545"/>
        <v>0.58333333333333337</v>
      </c>
      <c r="FL149" s="96">
        <f t="shared" si="545"/>
        <v>0.58974358974358976</v>
      </c>
      <c r="FM149" s="96">
        <f t="shared" si="545"/>
        <v>0.66025641025641024</v>
      </c>
      <c r="FN149" s="96">
        <f t="shared" si="545"/>
        <v>0.62179487179487181</v>
      </c>
      <c r="FO149" s="96">
        <f t="shared" si="545"/>
        <v>0.48717948717948717</v>
      </c>
      <c r="FP149" s="96">
        <f t="shared" si="545"/>
        <v>0.45512820512820512</v>
      </c>
      <c r="FQ149" s="96">
        <f t="shared" si="545"/>
        <v>0.45512820512820512</v>
      </c>
      <c r="FR149" s="96">
        <f t="shared" si="545"/>
        <v>0.4358974358974359</v>
      </c>
      <c r="FS149" s="96">
        <f t="shared" si="545"/>
        <v>0.42307692307692307</v>
      </c>
      <c r="FT149" s="96">
        <f t="shared" si="545"/>
        <v>0.41025641025641024</v>
      </c>
      <c r="FU149" s="96">
        <f t="shared" si="545"/>
        <v>0.39102564102564102</v>
      </c>
      <c r="FV149" s="96">
        <f t="shared" si="545"/>
        <v>0.38461538461538464</v>
      </c>
      <c r="FW149" s="96">
        <f t="shared" si="545"/>
        <v>0.30128205128205127</v>
      </c>
      <c r="FX149" s="96">
        <f t="shared" si="545"/>
        <v>0.30128205128205127</v>
      </c>
      <c r="FY149" s="96">
        <f t="shared" si="545"/>
        <v>0.26282051282051283</v>
      </c>
      <c r="FZ149" s="96">
        <f t="shared" si="545"/>
        <v>0.26282051282051283</v>
      </c>
      <c r="GA149" s="96">
        <f t="shared" si="545"/>
        <v>0.32692307692307693</v>
      </c>
      <c r="GB149" s="96">
        <f t="shared" si="545"/>
        <v>0.37820512820512819</v>
      </c>
      <c r="GC149" s="96">
        <f t="shared" si="545"/>
        <v>0.44230769230769229</v>
      </c>
      <c r="GD149" s="96">
        <f t="shared" si="545"/>
        <v>0.4358974358974359</v>
      </c>
      <c r="GE149" s="96">
        <f t="shared" si="545"/>
        <v>0.4358974358974359</v>
      </c>
      <c r="GF149" s="96">
        <f t="shared" si="545"/>
        <v>0.42948717948717946</v>
      </c>
      <c r="GG149" s="96">
        <f t="shared" si="545"/>
        <v>0.42948717948717946</v>
      </c>
      <c r="GH149" s="96">
        <f t="shared" si="545"/>
        <v>0.41666666666666669</v>
      </c>
      <c r="GI149" s="96">
        <f t="shared" si="545"/>
        <v>0.42307692307692307</v>
      </c>
      <c r="GJ149" s="96">
        <f t="shared" si="545"/>
        <v>0.39743589743589741</v>
      </c>
      <c r="GK149" s="96">
        <f t="shared" si="545"/>
        <v>0.39743589743589741</v>
      </c>
      <c r="GL149" s="96">
        <f t="shared" si="545"/>
        <v>0.39743589743589741</v>
      </c>
      <c r="GM149" s="96">
        <f t="shared" si="545"/>
        <v>0.41666666666666669</v>
      </c>
      <c r="GN149" s="96">
        <f t="shared" si="545"/>
        <v>0.48076923076923078</v>
      </c>
      <c r="GO149" s="96">
        <f t="shared" si="545"/>
        <v>0.55128205128205132</v>
      </c>
      <c r="GP149" s="96">
        <f t="shared" si="545"/>
        <v>0.55128205128205132</v>
      </c>
      <c r="GQ149" s="96">
        <f t="shared" si="545"/>
        <v>0.53846153846153844</v>
      </c>
      <c r="GR149" s="96">
        <f t="shared" si="545"/>
        <v>0.51923076923076927</v>
      </c>
      <c r="GS149" s="96">
        <f t="shared" si="545"/>
        <v>0.51923076923076927</v>
      </c>
      <c r="GT149" s="96">
        <f t="shared" si="545"/>
        <v>0.58333333333333337</v>
      </c>
      <c r="GU149" s="96">
        <f t="shared" si="545"/>
        <v>0.58333333333333337</v>
      </c>
      <c r="GV149" s="96">
        <f t="shared" si="545"/>
        <v>0.57692307692307687</v>
      </c>
      <c r="GW149" s="96">
        <f t="shared" si="545"/>
        <v>0.57692307692307687</v>
      </c>
      <c r="GX149" s="96">
        <f t="shared" si="545"/>
        <v>0.54487179487179482</v>
      </c>
      <c r="GY149" s="96">
        <f t="shared" si="545"/>
        <v>0.55128205128205132</v>
      </c>
      <c r="GZ149" s="96">
        <f t="shared" si="545"/>
        <v>0.55128205128205132</v>
      </c>
      <c r="HA149" s="96">
        <f t="shared" si="545"/>
        <v>0.54487179487179482</v>
      </c>
      <c r="HB149" s="96">
        <f t="shared" si="545"/>
        <v>0.54487179487179482</v>
      </c>
      <c r="HC149" s="96">
        <f t="shared" ref="HC149:JN149" si="546">IFERROR(+HC35/$I$149,0)</f>
        <v>0.55128205128205132</v>
      </c>
      <c r="HD149" s="96">
        <f t="shared" si="546"/>
        <v>0.44871794871794873</v>
      </c>
      <c r="HE149" s="96">
        <f t="shared" si="546"/>
        <v>0.47435897435897434</v>
      </c>
      <c r="HF149" s="96">
        <f t="shared" si="546"/>
        <v>0.46794871794871795</v>
      </c>
      <c r="HG149" s="96">
        <f t="shared" si="546"/>
        <v>0.46794871794871795</v>
      </c>
      <c r="HH149" s="96">
        <f t="shared" si="546"/>
        <v>0.62179487179487181</v>
      </c>
      <c r="HI149" s="96">
        <f t="shared" si="546"/>
        <v>0.63461538461538458</v>
      </c>
      <c r="HJ149" s="96">
        <f t="shared" si="546"/>
        <v>0.62179487179487181</v>
      </c>
      <c r="HK149" s="96">
        <f t="shared" si="546"/>
        <v>0.62820512820512819</v>
      </c>
      <c r="HL149" s="96">
        <f t="shared" si="546"/>
        <v>0.61538461538461542</v>
      </c>
      <c r="HM149" s="96">
        <f t="shared" si="546"/>
        <v>0.61538461538461542</v>
      </c>
      <c r="HN149" s="96">
        <f t="shared" si="546"/>
        <v>0.61538461538461542</v>
      </c>
      <c r="HO149" s="96">
        <f t="shared" si="546"/>
        <v>0.63461538461538458</v>
      </c>
      <c r="HP149" s="96">
        <f t="shared" si="546"/>
        <v>0.63461538461538458</v>
      </c>
      <c r="HQ149" s="96">
        <f t="shared" si="546"/>
        <v>0.63461538461538458</v>
      </c>
      <c r="HR149" s="96">
        <f t="shared" si="546"/>
        <v>0.64102564102564108</v>
      </c>
      <c r="HS149" s="96">
        <f t="shared" si="546"/>
        <v>0.64102564102564108</v>
      </c>
      <c r="HT149" s="96">
        <f t="shared" si="546"/>
        <v>0.64102564102564108</v>
      </c>
      <c r="HU149" s="96">
        <f t="shared" si="546"/>
        <v>0.64102564102564108</v>
      </c>
      <c r="HV149" s="96">
        <f t="shared" si="546"/>
        <v>0.64102564102564108</v>
      </c>
      <c r="HW149" s="96">
        <f t="shared" si="546"/>
        <v>0.64102564102564108</v>
      </c>
      <c r="HX149" s="96">
        <f t="shared" si="546"/>
        <v>0.64102564102564108</v>
      </c>
      <c r="HY149" s="96">
        <f t="shared" si="546"/>
        <v>0.64743589743589747</v>
      </c>
      <c r="HZ149" s="96">
        <f t="shared" si="546"/>
        <v>0.64743589743589747</v>
      </c>
      <c r="IA149" s="96">
        <f t="shared" si="546"/>
        <v>0.64743589743589747</v>
      </c>
      <c r="IB149" s="96">
        <f t="shared" si="546"/>
        <v>0.64743589743589747</v>
      </c>
      <c r="IC149" s="96">
        <f t="shared" si="546"/>
        <v>0.64743589743589747</v>
      </c>
      <c r="ID149" s="96">
        <f t="shared" si="546"/>
        <v>0.64743589743589747</v>
      </c>
      <c r="IE149" s="96">
        <f t="shared" si="546"/>
        <v>0.64102564102564108</v>
      </c>
      <c r="IF149" s="96">
        <f t="shared" si="546"/>
        <v>0.64102564102564108</v>
      </c>
      <c r="IG149" s="96">
        <f t="shared" si="546"/>
        <v>0.64102564102564108</v>
      </c>
      <c r="IH149" s="96">
        <f t="shared" si="546"/>
        <v>0.63461538461538458</v>
      </c>
      <c r="II149" s="96">
        <f t="shared" si="546"/>
        <v>0.63461538461538458</v>
      </c>
      <c r="IJ149" s="96">
        <f t="shared" si="546"/>
        <v>0.64743589743589747</v>
      </c>
      <c r="IK149" s="96">
        <f t="shared" si="546"/>
        <v>0.65384615384615385</v>
      </c>
      <c r="IL149" s="96">
        <f t="shared" si="546"/>
        <v>0</v>
      </c>
      <c r="IM149" s="96">
        <f t="shared" si="546"/>
        <v>0</v>
      </c>
      <c r="IN149" s="96">
        <f t="shared" si="546"/>
        <v>0</v>
      </c>
      <c r="IO149" s="96">
        <f t="shared" si="546"/>
        <v>0</v>
      </c>
      <c r="IP149" s="96">
        <f t="shared" si="546"/>
        <v>0</v>
      </c>
      <c r="IQ149" s="96">
        <f t="shared" si="546"/>
        <v>0</v>
      </c>
      <c r="IR149" s="96">
        <f t="shared" si="546"/>
        <v>0</v>
      </c>
      <c r="IS149" s="96">
        <f t="shared" si="546"/>
        <v>0</v>
      </c>
      <c r="IT149" s="96">
        <f t="shared" si="546"/>
        <v>0</v>
      </c>
      <c r="IU149" s="96">
        <f t="shared" si="546"/>
        <v>0</v>
      </c>
      <c r="IV149" s="96">
        <f t="shared" si="546"/>
        <v>0</v>
      </c>
      <c r="IW149" s="96">
        <f t="shared" si="546"/>
        <v>0</v>
      </c>
      <c r="IX149" s="96">
        <f t="shared" si="546"/>
        <v>0</v>
      </c>
      <c r="IY149" s="96">
        <f t="shared" si="546"/>
        <v>0</v>
      </c>
      <c r="IZ149" s="96">
        <f t="shared" si="546"/>
        <v>0</v>
      </c>
      <c r="JA149" s="96">
        <f t="shared" si="546"/>
        <v>0</v>
      </c>
      <c r="JB149" s="96">
        <f t="shared" si="546"/>
        <v>0</v>
      </c>
      <c r="JC149" s="96">
        <f t="shared" si="546"/>
        <v>0</v>
      </c>
      <c r="JD149" s="96">
        <f t="shared" si="546"/>
        <v>0</v>
      </c>
      <c r="JE149" s="96">
        <f t="shared" si="546"/>
        <v>0</v>
      </c>
      <c r="JF149" s="96">
        <f t="shared" si="546"/>
        <v>0</v>
      </c>
      <c r="JG149" s="96">
        <f t="shared" si="546"/>
        <v>0</v>
      </c>
      <c r="JH149" s="96">
        <f t="shared" si="546"/>
        <v>0</v>
      </c>
      <c r="JI149" s="96">
        <f t="shared" si="546"/>
        <v>0</v>
      </c>
      <c r="JJ149" s="96">
        <f t="shared" si="546"/>
        <v>0</v>
      </c>
      <c r="JK149" s="96">
        <f t="shared" si="546"/>
        <v>0</v>
      </c>
      <c r="JL149" s="96">
        <f t="shared" si="546"/>
        <v>0</v>
      </c>
      <c r="JM149" s="96">
        <f t="shared" si="546"/>
        <v>0</v>
      </c>
      <c r="JN149" s="96">
        <f t="shared" si="546"/>
        <v>0</v>
      </c>
      <c r="JO149" s="96">
        <f t="shared" ref="JO149:LZ149" si="547">IFERROR(+JO35/$I$149,0)</f>
        <v>0</v>
      </c>
      <c r="JP149" s="96">
        <f t="shared" si="547"/>
        <v>0</v>
      </c>
      <c r="JQ149" s="96">
        <f t="shared" si="547"/>
        <v>0</v>
      </c>
      <c r="JR149" s="96">
        <f t="shared" si="547"/>
        <v>0</v>
      </c>
      <c r="JS149" s="96">
        <f t="shared" si="547"/>
        <v>0</v>
      </c>
      <c r="JT149" s="96">
        <f t="shared" si="547"/>
        <v>0</v>
      </c>
      <c r="JU149" s="96">
        <f t="shared" si="547"/>
        <v>0</v>
      </c>
      <c r="JV149" s="96">
        <f t="shared" si="547"/>
        <v>0</v>
      </c>
      <c r="JW149" s="96">
        <f t="shared" si="547"/>
        <v>0</v>
      </c>
      <c r="JX149" s="96">
        <f t="shared" si="547"/>
        <v>0</v>
      </c>
      <c r="JY149" s="96">
        <f t="shared" si="547"/>
        <v>0</v>
      </c>
      <c r="JZ149" s="96">
        <f t="shared" si="547"/>
        <v>0</v>
      </c>
      <c r="KA149" s="96">
        <f t="shared" si="547"/>
        <v>0</v>
      </c>
      <c r="KB149" s="96">
        <f t="shared" si="547"/>
        <v>0</v>
      </c>
      <c r="KC149" s="96">
        <f t="shared" si="547"/>
        <v>0</v>
      </c>
      <c r="KD149" s="96">
        <f t="shared" si="547"/>
        <v>0</v>
      </c>
      <c r="KE149" s="96">
        <f t="shared" si="547"/>
        <v>0</v>
      </c>
      <c r="KF149" s="96">
        <f t="shared" si="547"/>
        <v>0</v>
      </c>
      <c r="KG149" s="96">
        <f t="shared" si="547"/>
        <v>0</v>
      </c>
      <c r="KH149" s="96">
        <f t="shared" si="547"/>
        <v>0</v>
      </c>
      <c r="KI149" s="96">
        <f t="shared" si="547"/>
        <v>0</v>
      </c>
      <c r="KJ149" s="96">
        <f t="shared" si="547"/>
        <v>0</v>
      </c>
      <c r="KK149" s="96">
        <f t="shared" si="547"/>
        <v>0</v>
      </c>
      <c r="KL149" s="96">
        <f t="shared" si="547"/>
        <v>0</v>
      </c>
      <c r="KM149" s="96">
        <f t="shared" si="547"/>
        <v>0</v>
      </c>
      <c r="KN149" s="96">
        <f t="shared" si="547"/>
        <v>0</v>
      </c>
      <c r="KO149" s="96">
        <f t="shared" si="547"/>
        <v>0</v>
      </c>
      <c r="KP149" s="96">
        <f t="shared" si="547"/>
        <v>0</v>
      </c>
      <c r="KQ149" s="96">
        <f t="shared" si="547"/>
        <v>0</v>
      </c>
      <c r="KR149" s="96">
        <f t="shared" si="547"/>
        <v>0</v>
      </c>
      <c r="KS149" s="96">
        <f t="shared" si="547"/>
        <v>0</v>
      </c>
      <c r="KT149" s="96">
        <f t="shared" si="547"/>
        <v>0</v>
      </c>
      <c r="KU149" s="96">
        <f t="shared" si="547"/>
        <v>0</v>
      </c>
      <c r="KV149" s="96">
        <f t="shared" si="547"/>
        <v>0</v>
      </c>
      <c r="KW149" s="96">
        <f t="shared" si="547"/>
        <v>0</v>
      </c>
      <c r="KX149" s="96">
        <f t="shared" si="547"/>
        <v>0</v>
      </c>
      <c r="KY149" s="96">
        <f t="shared" si="547"/>
        <v>0</v>
      </c>
      <c r="KZ149" s="96">
        <f t="shared" si="547"/>
        <v>0</v>
      </c>
      <c r="LA149" s="96">
        <f t="shared" si="547"/>
        <v>0</v>
      </c>
      <c r="LB149" s="96">
        <f t="shared" si="547"/>
        <v>0</v>
      </c>
      <c r="LC149" s="96">
        <f t="shared" si="547"/>
        <v>0</v>
      </c>
      <c r="LD149" s="96">
        <f t="shared" si="547"/>
        <v>0</v>
      </c>
      <c r="LE149" s="96">
        <f t="shared" si="547"/>
        <v>0</v>
      </c>
      <c r="LF149" s="96">
        <f t="shared" si="547"/>
        <v>0</v>
      </c>
      <c r="LG149" s="96">
        <f t="shared" si="547"/>
        <v>0</v>
      </c>
      <c r="LH149" s="96">
        <f t="shared" si="547"/>
        <v>0</v>
      </c>
      <c r="LI149" s="96">
        <f t="shared" si="547"/>
        <v>0</v>
      </c>
      <c r="LJ149" s="96">
        <f t="shared" si="547"/>
        <v>0</v>
      </c>
      <c r="LK149" s="96">
        <f t="shared" si="547"/>
        <v>0</v>
      </c>
      <c r="LL149" s="96">
        <f t="shared" si="547"/>
        <v>0</v>
      </c>
      <c r="LM149" s="96">
        <f t="shared" si="547"/>
        <v>0</v>
      </c>
      <c r="LN149" s="96">
        <f t="shared" si="547"/>
        <v>0</v>
      </c>
      <c r="LO149" s="96">
        <f t="shared" si="547"/>
        <v>0</v>
      </c>
      <c r="LP149" s="96">
        <f t="shared" si="547"/>
        <v>0</v>
      </c>
      <c r="LQ149" s="96">
        <f t="shared" si="547"/>
        <v>0</v>
      </c>
      <c r="LR149" s="96">
        <f t="shared" si="547"/>
        <v>0</v>
      </c>
      <c r="LS149" s="96">
        <f t="shared" si="547"/>
        <v>0</v>
      </c>
      <c r="LT149" s="96">
        <f t="shared" si="547"/>
        <v>0</v>
      </c>
      <c r="LU149" s="96">
        <f t="shared" si="547"/>
        <v>0</v>
      </c>
      <c r="LV149" s="96">
        <f t="shared" si="547"/>
        <v>0</v>
      </c>
      <c r="LW149" s="96">
        <f t="shared" si="547"/>
        <v>0</v>
      </c>
      <c r="LX149" s="96">
        <f t="shared" si="547"/>
        <v>0</v>
      </c>
      <c r="LY149" s="96">
        <f t="shared" si="547"/>
        <v>0</v>
      </c>
      <c r="LZ149" s="96">
        <f t="shared" si="547"/>
        <v>0</v>
      </c>
      <c r="MA149" s="96">
        <f t="shared" ref="MA149:NT149" si="548">IFERROR(+MA35/$I$149,0)</f>
        <v>0</v>
      </c>
      <c r="MB149" s="96">
        <f t="shared" si="548"/>
        <v>0</v>
      </c>
      <c r="MC149" s="96">
        <f t="shared" si="548"/>
        <v>0</v>
      </c>
      <c r="MD149" s="96">
        <f t="shared" si="548"/>
        <v>0</v>
      </c>
      <c r="ME149" s="96">
        <f t="shared" si="548"/>
        <v>0</v>
      </c>
      <c r="MF149" s="96">
        <f t="shared" si="548"/>
        <v>0</v>
      </c>
      <c r="MG149" s="96">
        <f t="shared" si="548"/>
        <v>0</v>
      </c>
      <c r="MH149" s="96">
        <f t="shared" si="548"/>
        <v>0</v>
      </c>
      <c r="MI149" s="96">
        <f t="shared" si="548"/>
        <v>0</v>
      </c>
      <c r="MJ149" s="96">
        <f t="shared" si="548"/>
        <v>0</v>
      </c>
      <c r="MK149" s="96">
        <f t="shared" si="548"/>
        <v>0</v>
      </c>
      <c r="ML149" s="96">
        <f t="shared" si="548"/>
        <v>0</v>
      </c>
      <c r="MM149" s="96">
        <f t="shared" si="548"/>
        <v>0</v>
      </c>
      <c r="MN149" s="96">
        <f t="shared" si="548"/>
        <v>0</v>
      </c>
      <c r="MO149" s="96">
        <f t="shared" si="548"/>
        <v>0</v>
      </c>
      <c r="MP149" s="96">
        <f t="shared" si="548"/>
        <v>0</v>
      </c>
      <c r="MQ149" s="96">
        <f t="shared" si="548"/>
        <v>0</v>
      </c>
      <c r="MR149" s="96">
        <f t="shared" si="548"/>
        <v>0</v>
      </c>
      <c r="MS149" s="96">
        <f t="shared" si="548"/>
        <v>0</v>
      </c>
      <c r="MT149" s="96">
        <f t="shared" si="548"/>
        <v>0</v>
      </c>
      <c r="MU149" s="96">
        <f t="shared" si="548"/>
        <v>0</v>
      </c>
      <c r="MV149" s="96">
        <f t="shared" si="548"/>
        <v>0</v>
      </c>
      <c r="MW149" s="96">
        <f t="shared" si="548"/>
        <v>0</v>
      </c>
      <c r="MX149" s="96">
        <f t="shared" si="548"/>
        <v>0</v>
      </c>
      <c r="MY149" s="96">
        <f t="shared" si="548"/>
        <v>0</v>
      </c>
      <c r="MZ149" s="96">
        <f t="shared" si="548"/>
        <v>0</v>
      </c>
      <c r="NA149" s="96">
        <f t="shared" si="548"/>
        <v>0</v>
      </c>
      <c r="NB149" s="96">
        <f t="shared" si="548"/>
        <v>0</v>
      </c>
      <c r="NC149" s="96">
        <f t="shared" si="548"/>
        <v>0</v>
      </c>
      <c r="ND149" s="96">
        <f t="shared" si="548"/>
        <v>0</v>
      </c>
      <c r="NE149" s="96">
        <f t="shared" si="548"/>
        <v>0</v>
      </c>
      <c r="NF149" s="96">
        <f t="shared" si="548"/>
        <v>0</v>
      </c>
      <c r="NG149" s="96">
        <f t="shared" si="548"/>
        <v>0</v>
      </c>
      <c r="NH149" s="96">
        <f t="shared" si="548"/>
        <v>0</v>
      </c>
      <c r="NI149" s="96">
        <f t="shared" si="548"/>
        <v>0</v>
      </c>
      <c r="NJ149" s="96">
        <f t="shared" si="548"/>
        <v>0</v>
      </c>
      <c r="NK149" s="96">
        <f t="shared" si="548"/>
        <v>0</v>
      </c>
      <c r="NL149" s="96">
        <f t="shared" si="548"/>
        <v>0</v>
      </c>
      <c r="NM149" s="96">
        <f t="shared" si="548"/>
        <v>0</v>
      </c>
      <c r="NN149" s="96">
        <f t="shared" si="548"/>
        <v>0</v>
      </c>
      <c r="NO149" s="96">
        <f t="shared" si="548"/>
        <v>0</v>
      </c>
      <c r="NP149" s="96">
        <f t="shared" si="548"/>
        <v>0</v>
      </c>
      <c r="NQ149" s="96">
        <f t="shared" si="548"/>
        <v>0</v>
      </c>
      <c r="NR149" s="96">
        <f t="shared" si="548"/>
        <v>0</v>
      </c>
      <c r="NS149" s="96">
        <f t="shared" si="548"/>
        <v>0</v>
      </c>
      <c r="NT149" s="97">
        <f t="shared" si="548"/>
        <v>0</v>
      </c>
    </row>
    <row r="150" spans="1:384" x14ac:dyDescent="0.6">
      <c r="A150" s="141" t="s">
        <v>72</v>
      </c>
      <c r="B150" s="301"/>
      <c r="C150" s="322"/>
      <c r="D150" s="52" t="s">
        <v>16</v>
      </c>
      <c r="E150" s="47">
        <v>17</v>
      </c>
      <c r="F150" s="294"/>
      <c r="G150" s="47">
        <v>24</v>
      </c>
      <c r="H150" s="54">
        <v>666</v>
      </c>
      <c r="I150" s="6">
        <f t="shared" si="475"/>
        <v>840</v>
      </c>
      <c r="J150" s="32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4">
        <v>672</v>
      </c>
      <c r="Q150" s="9">
        <v>168</v>
      </c>
      <c r="R150" s="7"/>
      <c r="S150" s="39">
        <f t="shared" ref="S150:CD150" si="549">IFERROR(+S36/$I$150,0)</f>
        <v>0.37023809523809526</v>
      </c>
      <c r="T150" s="40">
        <f t="shared" si="549"/>
        <v>0.37023809523809526</v>
      </c>
      <c r="U150" s="40">
        <f t="shared" si="549"/>
        <v>0.36309523809523808</v>
      </c>
      <c r="V150" s="40">
        <f t="shared" si="549"/>
        <v>0.39523809523809522</v>
      </c>
      <c r="W150" s="40">
        <f t="shared" si="549"/>
        <v>0.39285714285714285</v>
      </c>
      <c r="X150" s="40">
        <f t="shared" si="549"/>
        <v>0.37738095238095237</v>
      </c>
      <c r="Y150" s="40">
        <f t="shared" si="549"/>
        <v>0.37261904761904763</v>
      </c>
      <c r="Z150" s="40">
        <f t="shared" si="549"/>
        <v>0.37261904761904763</v>
      </c>
      <c r="AA150" s="40">
        <f t="shared" si="549"/>
        <v>0.37619047619047619</v>
      </c>
      <c r="AB150" s="40">
        <f t="shared" si="549"/>
        <v>0.39047619047619048</v>
      </c>
      <c r="AC150" s="40">
        <f t="shared" si="549"/>
        <v>0.38095238095238093</v>
      </c>
      <c r="AD150" s="40">
        <f t="shared" si="549"/>
        <v>0.38214285714285712</v>
      </c>
      <c r="AE150" s="40">
        <f t="shared" si="549"/>
        <v>0.37380952380952381</v>
      </c>
      <c r="AF150" s="40">
        <f t="shared" si="549"/>
        <v>0.37261904761904763</v>
      </c>
      <c r="AG150" s="40">
        <f t="shared" si="549"/>
        <v>0.37261904761904763</v>
      </c>
      <c r="AH150" s="40">
        <f t="shared" si="549"/>
        <v>0.34761904761904761</v>
      </c>
      <c r="AI150" s="40">
        <f t="shared" si="549"/>
        <v>0.35952380952380952</v>
      </c>
      <c r="AJ150" s="40">
        <f t="shared" si="549"/>
        <v>0.36666666666666664</v>
      </c>
      <c r="AK150" s="40">
        <f t="shared" si="549"/>
        <v>0.38095238095238093</v>
      </c>
      <c r="AL150" s="40">
        <f t="shared" si="549"/>
        <v>0.36904761904761907</v>
      </c>
      <c r="AM150" s="40">
        <f t="shared" si="549"/>
        <v>0.36666666666666664</v>
      </c>
      <c r="AN150" s="40">
        <f t="shared" si="549"/>
        <v>0.36666666666666664</v>
      </c>
      <c r="AO150" s="40">
        <f t="shared" si="549"/>
        <v>0.36666666666666664</v>
      </c>
      <c r="AP150" s="40">
        <f t="shared" si="549"/>
        <v>0.36666666666666664</v>
      </c>
      <c r="AQ150" s="40">
        <f t="shared" si="549"/>
        <v>0.35119047619047616</v>
      </c>
      <c r="AR150" s="40">
        <f t="shared" si="549"/>
        <v>0.35119047619047616</v>
      </c>
      <c r="AS150" s="40">
        <f t="shared" si="549"/>
        <v>0.34642857142857142</v>
      </c>
      <c r="AT150" s="40">
        <f t="shared" si="549"/>
        <v>0.34285714285714286</v>
      </c>
      <c r="AU150" s="40">
        <f t="shared" si="549"/>
        <v>0.34285714285714286</v>
      </c>
      <c r="AV150" s="40">
        <f t="shared" si="549"/>
        <v>0.34285714285714286</v>
      </c>
      <c r="AW150" s="40">
        <f t="shared" si="549"/>
        <v>0.38333333333333336</v>
      </c>
      <c r="AX150" s="40">
        <f t="shared" si="549"/>
        <v>0.43809523809523809</v>
      </c>
      <c r="AY150" s="40">
        <f t="shared" si="549"/>
        <v>0.43690476190476191</v>
      </c>
      <c r="AZ150" s="40">
        <f t="shared" si="549"/>
        <v>0.42976190476190479</v>
      </c>
      <c r="BA150" s="40">
        <f t="shared" si="549"/>
        <v>0.4238095238095238</v>
      </c>
      <c r="BB150" s="40">
        <f t="shared" si="549"/>
        <v>0.4238095238095238</v>
      </c>
      <c r="BC150" s="40">
        <f t="shared" si="549"/>
        <v>0.42261904761904762</v>
      </c>
      <c r="BD150" s="40">
        <f t="shared" si="549"/>
        <v>0.49166666666666664</v>
      </c>
      <c r="BE150" s="40">
        <f t="shared" si="549"/>
        <v>0.56190476190476191</v>
      </c>
      <c r="BF150" s="40">
        <f t="shared" si="549"/>
        <v>0.56785714285714284</v>
      </c>
      <c r="BG150" s="40">
        <f t="shared" si="549"/>
        <v>0.56666666666666665</v>
      </c>
      <c r="BH150" s="40">
        <f t="shared" si="549"/>
        <v>0.56666666666666665</v>
      </c>
      <c r="BI150" s="40">
        <f t="shared" si="549"/>
        <v>0.56666666666666665</v>
      </c>
      <c r="BJ150" s="40">
        <f t="shared" si="549"/>
        <v>0.55952380952380953</v>
      </c>
      <c r="BK150" s="40">
        <f t="shared" si="549"/>
        <v>0.54523809523809519</v>
      </c>
      <c r="BL150" s="40">
        <f t="shared" si="549"/>
        <v>0.58809523809523812</v>
      </c>
      <c r="BM150" s="40">
        <f t="shared" si="549"/>
        <v>0.5892857142857143</v>
      </c>
      <c r="BN150" s="40">
        <f t="shared" si="549"/>
        <v>0.61071428571428577</v>
      </c>
      <c r="BO150" s="40">
        <f t="shared" si="549"/>
        <v>0.60119047619047616</v>
      </c>
      <c r="BP150" s="40">
        <f t="shared" si="549"/>
        <v>0.60119047619047616</v>
      </c>
      <c r="BQ150" s="40">
        <f t="shared" si="549"/>
        <v>0.60119047619047616</v>
      </c>
      <c r="BR150" s="40">
        <f t="shared" si="549"/>
        <v>0.61785714285714288</v>
      </c>
      <c r="BS150" s="40">
        <f t="shared" si="549"/>
        <v>0.62142857142857144</v>
      </c>
      <c r="BT150" s="40">
        <f t="shared" si="549"/>
        <v>0.60952380952380958</v>
      </c>
      <c r="BU150" s="40">
        <f t="shared" si="549"/>
        <v>0.5892857142857143</v>
      </c>
      <c r="BV150" s="40">
        <f t="shared" si="549"/>
        <v>0.57976190476190481</v>
      </c>
      <c r="BW150" s="40">
        <f t="shared" si="549"/>
        <v>0.57976190476190481</v>
      </c>
      <c r="BX150" s="40">
        <f t="shared" si="549"/>
        <v>0.57499999999999996</v>
      </c>
      <c r="BY150" s="40">
        <f t="shared" si="549"/>
        <v>0.57261904761904758</v>
      </c>
      <c r="BZ150" s="40">
        <f t="shared" si="549"/>
        <v>0.56309523809523809</v>
      </c>
      <c r="CA150" s="40">
        <f t="shared" si="549"/>
        <v>0.55833333333333335</v>
      </c>
      <c r="CB150" s="40">
        <f t="shared" si="549"/>
        <v>0.55119047619047623</v>
      </c>
      <c r="CC150" s="40">
        <f t="shared" si="549"/>
        <v>0.54166666666666663</v>
      </c>
      <c r="CD150" s="40">
        <f t="shared" si="549"/>
        <v>0.54166666666666663</v>
      </c>
      <c r="CE150" s="40">
        <f t="shared" ref="CE150:EP150" si="550">IFERROR(+CE36/$I$150,0)</f>
        <v>0.53333333333333333</v>
      </c>
      <c r="CF150" s="40">
        <f t="shared" si="550"/>
        <v>0.53928571428571426</v>
      </c>
      <c r="CG150" s="40">
        <f t="shared" si="550"/>
        <v>0.51904761904761909</v>
      </c>
      <c r="CH150" s="40">
        <f t="shared" si="550"/>
        <v>0.50595238095238093</v>
      </c>
      <c r="CI150" s="40">
        <f t="shared" si="550"/>
        <v>0.50238095238095237</v>
      </c>
      <c r="CJ150" s="40">
        <f t="shared" si="550"/>
        <v>0.49047619047619045</v>
      </c>
      <c r="CK150" s="40">
        <f t="shared" si="550"/>
        <v>0.49047619047619045</v>
      </c>
      <c r="CL150" s="40">
        <f t="shared" si="550"/>
        <v>0.51428571428571423</v>
      </c>
      <c r="CM150" s="40">
        <f t="shared" si="550"/>
        <v>0.52023809523809528</v>
      </c>
      <c r="CN150" s="40">
        <f t="shared" si="550"/>
        <v>0.51666666666666672</v>
      </c>
      <c r="CO150" s="40">
        <f t="shared" si="550"/>
        <v>0.51666666666666672</v>
      </c>
      <c r="CP150" s="40">
        <f t="shared" si="550"/>
        <v>0.50357142857142856</v>
      </c>
      <c r="CQ150" s="40">
        <f t="shared" si="550"/>
        <v>0.49404761904761907</v>
      </c>
      <c r="CR150" s="40">
        <f t="shared" si="550"/>
        <v>0.49404761904761907</v>
      </c>
      <c r="CS150" s="40">
        <f t="shared" si="550"/>
        <v>0.47023809523809523</v>
      </c>
      <c r="CT150" s="40">
        <f t="shared" si="550"/>
        <v>0.49880952380952381</v>
      </c>
      <c r="CU150" s="40">
        <f t="shared" si="550"/>
        <v>0.50952380952380949</v>
      </c>
      <c r="CV150" s="40">
        <f t="shared" si="550"/>
        <v>0.51190476190476186</v>
      </c>
      <c r="CW150" s="40">
        <f t="shared" si="550"/>
        <v>0.51071428571428568</v>
      </c>
      <c r="CX150" s="40">
        <f t="shared" si="550"/>
        <v>0.50119047619047619</v>
      </c>
      <c r="CY150" s="40">
        <f t="shared" si="550"/>
        <v>0.50119047619047619</v>
      </c>
      <c r="CZ150" s="40">
        <f t="shared" si="550"/>
        <v>0.5</v>
      </c>
      <c r="DA150" s="40">
        <f t="shared" si="550"/>
        <v>0.49761904761904763</v>
      </c>
      <c r="DB150" s="40">
        <f t="shared" si="550"/>
        <v>0.48214285714285715</v>
      </c>
      <c r="DC150" s="40">
        <f t="shared" si="550"/>
        <v>0.48571428571428571</v>
      </c>
      <c r="DD150" s="40">
        <f t="shared" si="550"/>
        <v>0.47976190476190478</v>
      </c>
      <c r="DE150" s="40">
        <f t="shared" si="550"/>
        <v>0.46190476190476193</v>
      </c>
      <c r="DF150" s="40">
        <f t="shared" si="550"/>
        <v>0.46190476190476193</v>
      </c>
      <c r="DG150" s="40">
        <f t="shared" si="550"/>
        <v>0.44166666666666665</v>
      </c>
      <c r="DH150" s="40">
        <f t="shared" si="550"/>
        <v>0.4511904761904762</v>
      </c>
      <c r="DI150" s="40">
        <f t="shared" si="550"/>
        <v>0.45</v>
      </c>
      <c r="DJ150" s="40">
        <f t="shared" si="550"/>
        <v>0.45238095238095238</v>
      </c>
      <c r="DK150" s="40">
        <f t="shared" si="550"/>
        <v>0.43809523809523809</v>
      </c>
      <c r="DL150" s="40">
        <f t="shared" si="550"/>
        <v>0.42619047619047618</v>
      </c>
      <c r="DM150" s="40">
        <f t="shared" si="550"/>
        <v>0.42619047619047618</v>
      </c>
      <c r="DN150" s="40">
        <f t="shared" si="550"/>
        <v>0.43928571428571428</v>
      </c>
      <c r="DO150" s="40">
        <f t="shared" si="550"/>
        <v>0.44166666666666665</v>
      </c>
      <c r="DP150" s="40">
        <f t="shared" si="550"/>
        <v>0.42857142857142855</v>
      </c>
      <c r="DQ150" s="40">
        <f t="shared" si="550"/>
        <v>0.44047619047619047</v>
      </c>
      <c r="DR150" s="40">
        <f t="shared" si="550"/>
        <v>0.43333333333333335</v>
      </c>
      <c r="DS150" s="40">
        <f t="shared" si="550"/>
        <v>0.42499999999999999</v>
      </c>
      <c r="DT150" s="40">
        <f t="shared" si="550"/>
        <v>0.42499999999999999</v>
      </c>
      <c r="DU150" s="40">
        <f t="shared" si="550"/>
        <v>0.43571428571428572</v>
      </c>
      <c r="DV150" s="40">
        <f t="shared" si="550"/>
        <v>0.42738095238095236</v>
      </c>
      <c r="DW150" s="40">
        <f t="shared" si="550"/>
        <v>0.43928571428571428</v>
      </c>
      <c r="DX150" s="40">
        <f t="shared" si="550"/>
        <v>0.44047619047619047</v>
      </c>
      <c r="DY150" s="40">
        <f t="shared" si="550"/>
        <v>0.42738095238095236</v>
      </c>
      <c r="DZ150" s="40">
        <f t="shared" si="550"/>
        <v>0.41428571428571431</v>
      </c>
      <c r="EA150" s="40">
        <f t="shared" si="550"/>
        <v>0.41428571428571431</v>
      </c>
      <c r="EB150" s="40">
        <f t="shared" si="550"/>
        <v>0.39761904761904759</v>
      </c>
      <c r="EC150" s="40">
        <f t="shared" si="550"/>
        <v>0.4</v>
      </c>
      <c r="ED150" s="40">
        <f t="shared" si="550"/>
        <v>0.41785714285714287</v>
      </c>
      <c r="EE150" s="40">
        <f t="shared" si="550"/>
        <v>0.43333333333333335</v>
      </c>
      <c r="EF150" s="40">
        <f t="shared" si="550"/>
        <v>0.43571428571428572</v>
      </c>
      <c r="EG150" s="40">
        <f t="shared" si="550"/>
        <v>0.42857142857142855</v>
      </c>
      <c r="EH150" s="40">
        <f t="shared" si="550"/>
        <v>0.42857142857142855</v>
      </c>
      <c r="EI150" s="40">
        <f t="shared" si="550"/>
        <v>0.45357142857142857</v>
      </c>
      <c r="EJ150" s="40">
        <f t="shared" si="550"/>
        <v>0.47738095238095241</v>
      </c>
      <c r="EK150" s="40">
        <f t="shared" si="550"/>
        <v>0.46547619047619049</v>
      </c>
      <c r="EL150" s="40">
        <f t="shared" si="550"/>
        <v>0.4869047619047619</v>
      </c>
      <c r="EM150" s="40">
        <f t="shared" si="550"/>
        <v>0.47380952380952379</v>
      </c>
      <c r="EN150" s="40">
        <f t="shared" si="550"/>
        <v>0.4642857142857143</v>
      </c>
      <c r="EO150" s="40">
        <f t="shared" si="550"/>
        <v>0.4642857142857143</v>
      </c>
      <c r="EP150" s="40">
        <f t="shared" si="550"/>
        <v>0.4238095238095238</v>
      </c>
      <c r="EQ150" s="40">
        <f t="shared" ref="EQ150:HB150" si="551">IFERROR(+EQ36/$I$150,0)</f>
        <v>0.42142857142857143</v>
      </c>
      <c r="ER150" s="40">
        <f t="shared" si="551"/>
        <v>0.44523809523809521</v>
      </c>
      <c r="ES150" s="40">
        <f t="shared" si="551"/>
        <v>0.44523809523809521</v>
      </c>
      <c r="ET150" s="40">
        <f t="shared" si="551"/>
        <v>0.46309523809523812</v>
      </c>
      <c r="EU150" s="40">
        <f t="shared" si="551"/>
        <v>0.4595238095238095</v>
      </c>
      <c r="EV150" s="40">
        <f t="shared" si="551"/>
        <v>0.4595238095238095</v>
      </c>
      <c r="EW150" s="40">
        <f t="shared" si="551"/>
        <v>0.45476190476190476</v>
      </c>
      <c r="EX150" s="40">
        <f t="shared" si="551"/>
        <v>0.47738095238095241</v>
      </c>
      <c r="EY150" s="40">
        <f t="shared" si="551"/>
        <v>0.49166666666666664</v>
      </c>
      <c r="EZ150" s="40">
        <f t="shared" si="551"/>
        <v>0.48333333333333334</v>
      </c>
      <c r="FA150" s="40">
        <f t="shared" si="551"/>
        <v>0.49761904761904763</v>
      </c>
      <c r="FB150" s="40">
        <f t="shared" si="551"/>
        <v>0.48452380952380952</v>
      </c>
      <c r="FC150" s="40">
        <f t="shared" si="551"/>
        <v>0.48452380952380952</v>
      </c>
      <c r="FD150" s="40">
        <f t="shared" si="551"/>
        <v>0.50476190476190474</v>
      </c>
      <c r="FE150" s="40">
        <f t="shared" si="551"/>
        <v>0.5357142857142857</v>
      </c>
      <c r="FF150" s="40">
        <f t="shared" si="551"/>
        <v>0.53095238095238095</v>
      </c>
      <c r="FG150" s="40">
        <f t="shared" si="551"/>
        <v>0.51904761904761909</v>
      </c>
      <c r="FH150" s="40">
        <f t="shared" si="551"/>
        <v>0.51309523809523805</v>
      </c>
      <c r="FI150" s="40">
        <f t="shared" si="551"/>
        <v>0.50119047619047619</v>
      </c>
      <c r="FJ150" s="40">
        <f t="shared" si="551"/>
        <v>0.50119047619047619</v>
      </c>
      <c r="FK150" s="40">
        <f t="shared" si="551"/>
        <v>0.50714285714285712</v>
      </c>
      <c r="FL150" s="40">
        <f t="shared" si="551"/>
        <v>0.5535714285714286</v>
      </c>
      <c r="FM150" s="40">
        <f t="shared" si="551"/>
        <v>0.544047619047619</v>
      </c>
      <c r="FN150" s="40">
        <f t="shared" si="551"/>
        <v>0.52261904761904765</v>
      </c>
      <c r="FO150" s="40">
        <f t="shared" si="551"/>
        <v>0.50238095238095237</v>
      </c>
      <c r="FP150" s="40">
        <f t="shared" si="551"/>
        <v>0.50952380952380949</v>
      </c>
      <c r="FQ150" s="40">
        <f t="shared" si="551"/>
        <v>0.50952380952380949</v>
      </c>
      <c r="FR150" s="40">
        <f t="shared" si="551"/>
        <v>0.53333333333333333</v>
      </c>
      <c r="FS150" s="40">
        <f t="shared" si="551"/>
        <v>0.51428571428571423</v>
      </c>
      <c r="FT150" s="40">
        <f t="shared" si="551"/>
        <v>0.50238095238095237</v>
      </c>
      <c r="FU150" s="40">
        <f t="shared" si="551"/>
        <v>0.50119047619047619</v>
      </c>
      <c r="FV150" s="40">
        <f t="shared" si="551"/>
        <v>0.47976190476190478</v>
      </c>
      <c r="FW150" s="40">
        <f t="shared" si="551"/>
        <v>0.47619047619047616</v>
      </c>
      <c r="FX150" s="40">
        <f t="shared" si="551"/>
        <v>0.47619047619047616</v>
      </c>
      <c r="FY150" s="40">
        <f t="shared" si="551"/>
        <v>0.4595238095238095</v>
      </c>
      <c r="FZ150" s="40">
        <f t="shared" si="551"/>
        <v>0.46904761904761905</v>
      </c>
      <c r="GA150" s="40">
        <f t="shared" si="551"/>
        <v>0.47261904761904761</v>
      </c>
      <c r="GB150" s="40">
        <f t="shared" si="551"/>
        <v>0.47619047619047616</v>
      </c>
      <c r="GC150" s="40">
        <f t="shared" si="551"/>
        <v>0.50595238095238093</v>
      </c>
      <c r="GD150" s="40">
        <f t="shared" si="551"/>
        <v>0.50238095238095237</v>
      </c>
      <c r="GE150" s="40">
        <f t="shared" si="551"/>
        <v>0.50238095238095237</v>
      </c>
      <c r="GF150" s="40">
        <f t="shared" si="551"/>
        <v>0.50357142857142856</v>
      </c>
      <c r="GG150" s="40">
        <f t="shared" si="551"/>
        <v>0.50952380952380949</v>
      </c>
      <c r="GH150" s="40">
        <f t="shared" si="551"/>
        <v>0.5083333333333333</v>
      </c>
      <c r="GI150" s="40">
        <f t="shared" si="551"/>
        <v>0.50714285714285712</v>
      </c>
      <c r="GJ150" s="40">
        <f t="shared" si="551"/>
        <v>0.50952380952380949</v>
      </c>
      <c r="GK150" s="40">
        <f t="shared" si="551"/>
        <v>0.50595238095238093</v>
      </c>
      <c r="GL150" s="40">
        <f t="shared" si="551"/>
        <v>0.50595238095238093</v>
      </c>
      <c r="GM150" s="40">
        <f t="shared" si="551"/>
        <v>0.49285714285714288</v>
      </c>
      <c r="GN150" s="40">
        <f t="shared" si="551"/>
        <v>0.50714285714285712</v>
      </c>
      <c r="GO150" s="40">
        <f t="shared" si="551"/>
        <v>0.51309523809523805</v>
      </c>
      <c r="GP150" s="40">
        <f t="shared" si="551"/>
        <v>0.52261904761904765</v>
      </c>
      <c r="GQ150" s="40">
        <f t="shared" si="551"/>
        <v>0.50952380952380949</v>
      </c>
      <c r="GR150" s="40">
        <f t="shared" si="551"/>
        <v>0.51190476190476186</v>
      </c>
      <c r="GS150" s="40">
        <f t="shared" si="551"/>
        <v>0.51190476190476186</v>
      </c>
      <c r="GT150" s="40">
        <f t="shared" si="551"/>
        <v>0.49880952380952381</v>
      </c>
      <c r="GU150" s="40">
        <f t="shared" si="551"/>
        <v>0.51190476190476186</v>
      </c>
      <c r="GV150" s="40">
        <f t="shared" si="551"/>
        <v>0.57023809523809521</v>
      </c>
      <c r="GW150" s="40">
        <f t="shared" si="551"/>
        <v>0.57976190476190481</v>
      </c>
      <c r="GX150" s="40">
        <f t="shared" si="551"/>
        <v>0.56904761904761902</v>
      </c>
      <c r="GY150" s="40">
        <f t="shared" si="551"/>
        <v>0.56071428571428572</v>
      </c>
      <c r="GZ150" s="40">
        <f t="shared" si="551"/>
        <v>0.56071428571428572</v>
      </c>
      <c r="HA150" s="40">
        <f t="shared" si="551"/>
        <v>0.56428571428571428</v>
      </c>
      <c r="HB150" s="40">
        <f t="shared" si="551"/>
        <v>0.58452380952380956</v>
      </c>
      <c r="HC150" s="40">
        <f t="shared" ref="HC150:JN150" si="552">IFERROR(+HC36/$I$150,0)</f>
        <v>0.58809523809523812</v>
      </c>
      <c r="HD150" s="40">
        <f t="shared" si="552"/>
        <v>0.58809523809523812</v>
      </c>
      <c r="HE150" s="40">
        <f t="shared" si="552"/>
        <v>0.57023809523809521</v>
      </c>
      <c r="HF150" s="40">
        <f t="shared" si="552"/>
        <v>0.56428571428571428</v>
      </c>
      <c r="HG150" s="40">
        <f t="shared" si="552"/>
        <v>0.56428571428571428</v>
      </c>
      <c r="HH150" s="40">
        <f t="shared" si="552"/>
        <v>0.59166666666666667</v>
      </c>
      <c r="HI150" s="40">
        <f t="shared" si="552"/>
        <v>0.61428571428571432</v>
      </c>
      <c r="HJ150" s="40">
        <f t="shared" si="552"/>
        <v>0.67261904761904767</v>
      </c>
      <c r="HK150" s="40">
        <f t="shared" si="552"/>
        <v>0.68928571428571428</v>
      </c>
      <c r="HL150" s="40">
        <f t="shared" si="552"/>
        <v>0.68333333333333335</v>
      </c>
      <c r="HM150" s="40">
        <f t="shared" si="552"/>
        <v>0.68333333333333335</v>
      </c>
      <c r="HN150" s="40">
        <f t="shared" si="552"/>
        <v>0.68333333333333335</v>
      </c>
      <c r="HO150" s="40">
        <f t="shared" si="552"/>
        <v>0.70476190476190481</v>
      </c>
      <c r="HP150" s="40">
        <f t="shared" si="552"/>
        <v>0.70833333333333337</v>
      </c>
      <c r="HQ150" s="40">
        <f t="shared" si="552"/>
        <v>0.705952380952381</v>
      </c>
      <c r="HR150" s="40">
        <f t="shared" si="552"/>
        <v>0.72023809523809523</v>
      </c>
      <c r="HS150" s="40">
        <f t="shared" si="552"/>
        <v>0.72380952380952379</v>
      </c>
      <c r="HT150" s="40">
        <f t="shared" si="552"/>
        <v>0.71547619047619049</v>
      </c>
      <c r="HU150" s="40">
        <f t="shared" si="552"/>
        <v>0.71547619047619049</v>
      </c>
      <c r="HV150" s="40">
        <f t="shared" si="552"/>
        <v>0.71309523809523812</v>
      </c>
      <c r="HW150" s="40">
        <f t="shared" si="552"/>
        <v>0.72738095238095235</v>
      </c>
      <c r="HX150" s="40">
        <f t="shared" si="552"/>
        <v>0.78333333333333333</v>
      </c>
      <c r="HY150" s="40">
        <f t="shared" si="552"/>
        <v>0.83809523809523812</v>
      </c>
      <c r="HZ150" s="40">
        <f t="shared" si="552"/>
        <v>0.82857142857142863</v>
      </c>
      <c r="IA150" s="40">
        <f t="shared" si="552"/>
        <v>0.82023809523809521</v>
      </c>
      <c r="IB150" s="40">
        <f t="shared" si="552"/>
        <v>0.82023809523809521</v>
      </c>
      <c r="IC150" s="40">
        <f t="shared" si="552"/>
        <v>0.82499999999999996</v>
      </c>
      <c r="ID150" s="40">
        <f t="shared" si="552"/>
        <v>0.83452380952380956</v>
      </c>
      <c r="IE150" s="40">
        <f t="shared" si="552"/>
        <v>0.830952380952381</v>
      </c>
      <c r="IF150" s="40">
        <f t="shared" si="552"/>
        <v>0.83571428571428574</v>
      </c>
      <c r="IG150" s="40">
        <f t="shared" si="552"/>
        <v>0.82857142857142863</v>
      </c>
      <c r="IH150" s="40">
        <f t="shared" si="552"/>
        <v>0.82738095238095233</v>
      </c>
      <c r="II150" s="40">
        <f t="shared" si="552"/>
        <v>0.82738095238095233</v>
      </c>
      <c r="IJ150" s="40">
        <f t="shared" si="552"/>
        <v>0.82261904761904758</v>
      </c>
      <c r="IK150" s="40">
        <f t="shared" si="552"/>
        <v>0.84166666666666667</v>
      </c>
      <c r="IL150" s="40">
        <f t="shared" si="552"/>
        <v>0</v>
      </c>
      <c r="IM150" s="40">
        <f t="shared" si="552"/>
        <v>0</v>
      </c>
      <c r="IN150" s="40">
        <f t="shared" si="552"/>
        <v>0</v>
      </c>
      <c r="IO150" s="40">
        <f t="shared" si="552"/>
        <v>0</v>
      </c>
      <c r="IP150" s="40">
        <f t="shared" si="552"/>
        <v>0</v>
      </c>
      <c r="IQ150" s="40">
        <f t="shared" si="552"/>
        <v>0</v>
      </c>
      <c r="IR150" s="40">
        <f t="shared" si="552"/>
        <v>0</v>
      </c>
      <c r="IS150" s="40">
        <f t="shared" si="552"/>
        <v>0</v>
      </c>
      <c r="IT150" s="40">
        <f t="shared" si="552"/>
        <v>0</v>
      </c>
      <c r="IU150" s="40">
        <f t="shared" si="552"/>
        <v>0</v>
      </c>
      <c r="IV150" s="40">
        <f t="shared" si="552"/>
        <v>0</v>
      </c>
      <c r="IW150" s="40">
        <f t="shared" si="552"/>
        <v>0</v>
      </c>
      <c r="IX150" s="40">
        <f t="shared" si="552"/>
        <v>0</v>
      </c>
      <c r="IY150" s="40">
        <f t="shared" si="552"/>
        <v>0</v>
      </c>
      <c r="IZ150" s="40">
        <f t="shared" si="552"/>
        <v>0</v>
      </c>
      <c r="JA150" s="40">
        <f t="shared" si="552"/>
        <v>0</v>
      </c>
      <c r="JB150" s="40">
        <f t="shared" si="552"/>
        <v>0</v>
      </c>
      <c r="JC150" s="40">
        <f t="shared" si="552"/>
        <v>0</v>
      </c>
      <c r="JD150" s="40">
        <f t="shared" si="552"/>
        <v>0</v>
      </c>
      <c r="JE150" s="40">
        <f t="shared" si="552"/>
        <v>0</v>
      </c>
      <c r="JF150" s="40">
        <f t="shared" si="552"/>
        <v>0</v>
      </c>
      <c r="JG150" s="40">
        <f t="shared" si="552"/>
        <v>0</v>
      </c>
      <c r="JH150" s="40">
        <f t="shared" si="552"/>
        <v>0</v>
      </c>
      <c r="JI150" s="40">
        <f t="shared" si="552"/>
        <v>0</v>
      </c>
      <c r="JJ150" s="40">
        <f t="shared" si="552"/>
        <v>0</v>
      </c>
      <c r="JK150" s="40">
        <f t="shared" si="552"/>
        <v>0</v>
      </c>
      <c r="JL150" s="40">
        <f t="shared" si="552"/>
        <v>0</v>
      </c>
      <c r="JM150" s="40">
        <f t="shared" si="552"/>
        <v>0</v>
      </c>
      <c r="JN150" s="40">
        <f t="shared" si="552"/>
        <v>0</v>
      </c>
      <c r="JO150" s="40">
        <f t="shared" ref="JO150:LZ150" si="553">IFERROR(+JO36/$I$150,0)</f>
        <v>0</v>
      </c>
      <c r="JP150" s="40">
        <f t="shared" si="553"/>
        <v>0</v>
      </c>
      <c r="JQ150" s="40">
        <f t="shared" si="553"/>
        <v>0</v>
      </c>
      <c r="JR150" s="40">
        <f t="shared" si="553"/>
        <v>0</v>
      </c>
      <c r="JS150" s="40">
        <f t="shared" si="553"/>
        <v>0</v>
      </c>
      <c r="JT150" s="40">
        <f t="shared" si="553"/>
        <v>0</v>
      </c>
      <c r="JU150" s="40">
        <f t="shared" si="553"/>
        <v>0</v>
      </c>
      <c r="JV150" s="40">
        <f t="shared" si="553"/>
        <v>0</v>
      </c>
      <c r="JW150" s="40">
        <f t="shared" si="553"/>
        <v>0</v>
      </c>
      <c r="JX150" s="40">
        <f t="shared" si="553"/>
        <v>0</v>
      </c>
      <c r="JY150" s="40">
        <f t="shared" si="553"/>
        <v>0</v>
      </c>
      <c r="JZ150" s="40">
        <f t="shared" si="553"/>
        <v>0</v>
      </c>
      <c r="KA150" s="40">
        <f t="shared" si="553"/>
        <v>0</v>
      </c>
      <c r="KB150" s="40">
        <f t="shared" si="553"/>
        <v>0</v>
      </c>
      <c r="KC150" s="40">
        <f t="shared" si="553"/>
        <v>0</v>
      </c>
      <c r="KD150" s="40">
        <f t="shared" si="553"/>
        <v>0</v>
      </c>
      <c r="KE150" s="40">
        <f t="shared" si="553"/>
        <v>0</v>
      </c>
      <c r="KF150" s="40">
        <f t="shared" si="553"/>
        <v>0</v>
      </c>
      <c r="KG150" s="40">
        <f t="shared" si="553"/>
        <v>0</v>
      </c>
      <c r="KH150" s="40">
        <f t="shared" si="553"/>
        <v>0</v>
      </c>
      <c r="KI150" s="40">
        <f t="shared" si="553"/>
        <v>0</v>
      </c>
      <c r="KJ150" s="40">
        <f t="shared" si="553"/>
        <v>0</v>
      </c>
      <c r="KK150" s="40">
        <f t="shared" si="553"/>
        <v>0</v>
      </c>
      <c r="KL150" s="40">
        <f t="shared" si="553"/>
        <v>0</v>
      </c>
      <c r="KM150" s="40">
        <f t="shared" si="553"/>
        <v>0</v>
      </c>
      <c r="KN150" s="40">
        <f t="shared" si="553"/>
        <v>0</v>
      </c>
      <c r="KO150" s="40">
        <f t="shared" si="553"/>
        <v>0</v>
      </c>
      <c r="KP150" s="40">
        <f t="shared" si="553"/>
        <v>0</v>
      </c>
      <c r="KQ150" s="40">
        <f t="shared" si="553"/>
        <v>0</v>
      </c>
      <c r="KR150" s="40">
        <f t="shared" si="553"/>
        <v>0</v>
      </c>
      <c r="KS150" s="40">
        <f t="shared" si="553"/>
        <v>0</v>
      </c>
      <c r="KT150" s="40">
        <f t="shared" si="553"/>
        <v>0</v>
      </c>
      <c r="KU150" s="40">
        <f t="shared" si="553"/>
        <v>0</v>
      </c>
      <c r="KV150" s="40">
        <f t="shared" si="553"/>
        <v>0</v>
      </c>
      <c r="KW150" s="40">
        <f t="shared" si="553"/>
        <v>0</v>
      </c>
      <c r="KX150" s="40">
        <f t="shared" si="553"/>
        <v>0</v>
      </c>
      <c r="KY150" s="40">
        <f t="shared" si="553"/>
        <v>0</v>
      </c>
      <c r="KZ150" s="40">
        <f t="shared" si="553"/>
        <v>0</v>
      </c>
      <c r="LA150" s="40">
        <f t="shared" si="553"/>
        <v>0</v>
      </c>
      <c r="LB150" s="40">
        <f t="shared" si="553"/>
        <v>0</v>
      </c>
      <c r="LC150" s="40">
        <f t="shared" si="553"/>
        <v>0</v>
      </c>
      <c r="LD150" s="40">
        <f t="shared" si="553"/>
        <v>0</v>
      </c>
      <c r="LE150" s="40">
        <f t="shared" si="553"/>
        <v>0</v>
      </c>
      <c r="LF150" s="40">
        <f t="shared" si="553"/>
        <v>0</v>
      </c>
      <c r="LG150" s="40">
        <f t="shared" si="553"/>
        <v>0</v>
      </c>
      <c r="LH150" s="40">
        <f t="shared" si="553"/>
        <v>0</v>
      </c>
      <c r="LI150" s="40">
        <f t="shared" si="553"/>
        <v>0</v>
      </c>
      <c r="LJ150" s="40">
        <f t="shared" si="553"/>
        <v>0</v>
      </c>
      <c r="LK150" s="40">
        <f t="shared" si="553"/>
        <v>0</v>
      </c>
      <c r="LL150" s="40">
        <f t="shared" si="553"/>
        <v>0</v>
      </c>
      <c r="LM150" s="40">
        <f t="shared" si="553"/>
        <v>0</v>
      </c>
      <c r="LN150" s="40">
        <f t="shared" si="553"/>
        <v>0</v>
      </c>
      <c r="LO150" s="40">
        <f t="shared" si="553"/>
        <v>0</v>
      </c>
      <c r="LP150" s="40">
        <f t="shared" si="553"/>
        <v>0</v>
      </c>
      <c r="LQ150" s="40">
        <f t="shared" si="553"/>
        <v>0</v>
      </c>
      <c r="LR150" s="40">
        <f t="shared" si="553"/>
        <v>0</v>
      </c>
      <c r="LS150" s="40">
        <f t="shared" si="553"/>
        <v>0</v>
      </c>
      <c r="LT150" s="40">
        <f t="shared" si="553"/>
        <v>0</v>
      </c>
      <c r="LU150" s="40">
        <f t="shared" si="553"/>
        <v>0</v>
      </c>
      <c r="LV150" s="40">
        <f t="shared" si="553"/>
        <v>0</v>
      </c>
      <c r="LW150" s="40">
        <f t="shared" si="553"/>
        <v>0</v>
      </c>
      <c r="LX150" s="40">
        <f t="shared" si="553"/>
        <v>0</v>
      </c>
      <c r="LY150" s="40">
        <f t="shared" si="553"/>
        <v>0</v>
      </c>
      <c r="LZ150" s="40">
        <f t="shared" si="553"/>
        <v>0</v>
      </c>
      <c r="MA150" s="40">
        <f t="shared" ref="MA150:NT150" si="554">IFERROR(+MA36/$I$150,0)</f>
        <v>0</v>
      </c>
      <c r="MB150" s="40">
        <f t="shared" si="554"/>
        <v>0</v>
      </c>
      <c r="MC150" s="40">
        <f t="shared" si="554"/>
        <v>0</v>
      </c>
      <c r="MD150" s="40">
        <f t="shared" si="554"/>
        <v>0</v>
      </c>
      <c r="ME150" s="40">
        <f t="shared" si="554"/>
        <v>0</v>
      </c>
      <c r="MF150" s="40">
        <f t="shared" si="554"/>
        <v>0</v>
      </c>
      <c r="MG150" s="40">
        <f t="shared" si="554"/>
        <v>0</v>
      </c>
      <c r="MH150" s="40">
        <f t="shared" si="554"/>
        <v>0</v>
      </c>
      <c r="MI150" s="40">
        <f t="shared" si="554"/>
        <v>0</v>
      </c>
      <c r="MJ150" s="40">
        <f t="shared" si="554"/>
        <v>0</v>
      </c>
      <c r="MK150" s="40">
        <f t="shared" si="554"/>
        <v>0</v>
      </c>
      <c r="ML150" s="40">
        <f t="shared" si="554"/>
        <v>0</v>
      </c>
      <c r="MM150" s="40">
        <f t="shared" si="554"/>
        <v>0</v>
      </c>
      <c r="MN150" s="40">
        <f t="shared" si="554"/>
        <v>0</v>
      </c>
      <c r="MO150" s="40">
        <f t="shared" si="554"/>
        <v>0</v>
      </c>
      <c r="MP150" s="40">
        <f t="shared" si="554"/>
        <v>0</v>
      </c>
      <c r="MQ150" s="40">
        <f t="shared" si="554"/>
        <v>0</v>
      </c>
      <c r="MR150" s="40">
        <f t="shared" si="554"/>
        <v>0</v>
      </c>
      <c r="MS150" s="40">
        <f t="shared" si="554"/>
        <v>0</v>
      </c>
      <c r="MT150" s="40">
        <f t="shared" si="554"/>
        <v>0</v>
      </c>
      <c r="MU150" s="40">
        <f t="shared" si="554"/>
        <v>0</v>
      </c>
      <c r="MV150" s="40">
        <f t="shared" si="554"/>
        <v>0</v>
      </c>
      <c r="MW150" s="40">
        <f t="shared" si="554"/>
        <v>0</v>
      </c>
      <c r="MX150" s="40">
        <f t="shared" si="554"/>
        <v>0</v>
      </c>
      <c r="MY150" s="40">
        <f t="shared" si="554"/>
        <v>0</v>
      </c>
      <c r="MZ150" s="40">
        <f t="shared" si="554"/>
        <v>0</v>
      </c>
      <c r="NA150" s="40">
        <f t="shared" si="554"/>
        <v>0</v>
      </c>
      <c r="NB150" s="40">
        <f t="shared" si="554"/>
        <v>0</v>
      </c>
      <c r="NC150" s="40">
        <f t="shared" si="554"/>
        <v>0</v>
      </c>
      <c r="ND150" s="40">
        <f t="shared" si="554"/>
        <v>0</v>
      </c>
      <c r="NE150" s="40">
        <f t="shared" si="554"/>
        <v>0</v>
      </c>
      <c r="NF150" s="40">
        <f t="shared" si="554"/>
        <v>0</v>
      </c>
      <c r="NG150" s="40">
        <f t="shared" si="554"/>
        <v>0</v>
      </c>
      <c r="NH150" s="40">
        <f t="shared" si="554"/>
        <v>0</v>
      </c>
      <c r="NI150" s="40">
        <f t="shared" si="554"/>
        <v>0</v>
      </c>
      <c r="NJ150" s="40">
        <f t="shared" si="554"/>
        <v>0</v>
      </c>
      <c r="NK150" s="40">
        <f t="shared" si="554"/>
        <v>0</v>
      </c>
      <c r="NL150" s="40">
        <f t="shared" si="554"/>
        <v>0</v>
      </c>
      <c r="NM150" s="40">
        <f t="shared" si="554"/>
        <v>0</v>
      </c>
      <c r="NN150" s="40">
        <f t="shared" si="554"/>
        <v>0</v>
      </c>
      <c r="NO150" s="40">
        <f t="shared" si="554"/>
        <v>0</v>
      </c>
      <c r="NP150" s="40">
        <f t="shared" si="554"/>
        <v>0</v>
      </c>
      <c r="NQ150" s="40">
        <f t="shared" si="554"/>
        <v>0</v>
      </c>
      <c r="NR150" s="40">
        <f t="shared" si="554"/>
        <v>0</v>
      </c>
      <c r="NS150" s="40">
        <f t="shared" si="554"/>
        <v>0</v>
      </c>
      <c r="NT150" s="41">
        <f t="shared" si="554"/>
        <v>0</v>
      </c>
    </row>
    <row r="151" spans="1:384" x14ac:dyDescent="0.6">
      <c r="A151" s="141" t="s">
        <v>72</v>
      </c>
      <c r="B151" s="301"/>
      <c r="C151" s="322"/>
      <c r="D151" s="52" t="s">
        <v>17</v>
      </c>
      <c r="E151" s="47">
        <v>16</v>
      </c>
      <c r="F151" s="294"/>
      <c r="G151" s="47" t="s">
        <v>48</v>
      </c>
      <c r="H151" s="54">
        <v>666</v>
      </c>
      <c r="I151" s="6">
        <f t="shared" si="475"/>
        <v>864</v>
      </c>
      <c r="J151" s="32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4">
        <v>765</v>
      </c>
      <c r="Q151" s="9">
        <v>99</v>
      </c>
      <c r="R151" s="7"/>
      <c r="S151" s="39">
        <f t="shared" ref="S151:CD151" si="555">IFERROR(+S37/$I$151,0)</f>
        <v>0.3576388888888889</v>
      </c>
      <c r="T151" s="40">
        <f t="shared" si="555"/>
        <v>0.3576388888888889</v>
      </c>
      <c r="U151" s="40">
        <f t="shared" si="555"/>
        <v>0.35648148148148145</v>
      </c>
      <c r="V151" s="40">
        <f t="shared" si="555"/>
        <v>0.36574074074074076</v>
      </c>
      <c r="W151" s="40">
        <f t="shared" si="555"/>
        <v>0.38194444444444442</v>
      </c>
      <c r="X151" s="40">
        <f t="shared" si="555"/>
        <v>0.37384259259259262</v>
      </c>
      <c r="Y151" s="40">
        <f t="shared" si="555"/>
        <v>0.3611111111111111</v>
      </c>
      <c r="Z151" s="40">
        <f t="shared" si="555"/>
        <v>0.3611111111111111</v>
      </c>
      <c r="AA151" s="40">
        <f t="shared" si="555"/>
        <v>0.3576388888888889</v>
      </c>
      <c r="AB151" s="40">
        <f t="shared" si="555"/>
        <v>0.36689814814814814</v>
      </c>
      <c r="AC151" s="40">
        <f t="shared" si="555"/>
        <v>0.3611111111111111</v>
      </c>
      <c r="AD151" s="40">
        <f t="shared" si="555"/>
        <v>0.37152777777777779</v>
      </c>
      <c r="AE151" s="40">
        <f t="shared" si="555"/>
        <v>0.42476851851851855</v>
      </c>
      <c r="AF151" s="40">
        <f t="shared" si="555"/>
        <v>0.41666666666666669</v>
      </c>
      <c r="AG151" s="40">
        <f t="shared" si="555"/>
        <v>0.41666666666666669</v>
      </c>
      <c r="AH151" s="40">
        <f t="shared" si="555"/>
        <v>0.41782407407407407</v>
      </c>
      <c r="AI151" s="40">
        <f t="shared" si="555"/>
        <v>0.42129629629629628</v>
      </c>
      <c r="AJ151" s="40">
        <f t="shared" si="555"/>
        <v>0.44212962962962965</v>
      </c>
      <c r="AK151" s="40">
        <f t="shared" si="555"/>
        <v>0.44212962962962965</v>
      </c>
      <c r="AL151" s="40">
        <f t="shared" si="555"/>
        <v>0.43171296296296297</v>
      </c>
      <c r="AM151" s="40">
        <f t="shared" si="555"/>
        <v>0.40277777777777779</v>
      </c>
      <c r="AN151" s="40">
        <f t="shared" si="555"/>
        <v>0.40277777777777779</v>
      </c>
      <c r="AO151" s="40">
        <f t="shared" si="555"/>
        <v>0.38773148148148145</v>
      </c>
      <c r="AP151" s="40">
        <f t="shared" si="555"/>
        <v>0.38773148148148145</v>
      </c>
      <c r="AQ151" s="40">
        <f t="shared" si="555"/>
        <v>0.37847222222222221</v>
      </c>
      <c r="AR151" s="40">
        <f t="shared" si="555"/>
        <v>0.37847222222222221</v>
      </c>
      <c r="AS151" s="40">
        <f t="shared" si="555"/>
        <v>0.38773148148148145</v>
      </c>
      <c r="AT151" s="40">
        <f t="shared" si="555"/>
        <v>0.375</v>
      </c>
      <c r="AU151" s="40">
        <f t="shared" si="555"/>
        <v>0.375</v>
      </c>
      <c r="AV151" s="40">
        <f t="shared" si="555"/>
        <v>0.37384259259259262</v>
      </c>
      <c r="AW151" s="40">
        <f t="shared" si="555"/>
        <v>0.41087962962962965</v>
      </c>
      <c r="AX151" s="40">
        <f t="shared" si="555"/>
        <v>0.40277777777777779</v>
      </c>
      <c r="AY151" s="40">
        <f t="shared" si="555"/>
        <v>0.40972222222222221</v>
      </c>
      <c r="AZ151" s="40">
        <f t="shared" si="555"/>
        <v>0.39351851851851855</v>
      </c>
      <c r="BA151" s="40">
        <f t="shared" si="555"/>
        <v>0.39004629629629628</v>
      </c>
      <c r="BB151" s="40">
        <f t="shared" si="555"/>
        <v>0.39004629629629628</v>
      </c>
      <c r="BC151" s="40">
        <f t="shared" si="555"/>
        <v>0.40393518518518517</v>
      </c>
      <c r="BD151" s="40">
        <f t="shared" si="555"/>
        <v>0.41203703703703703</v>
      </c>
      <c r="BE151" s="40">
        <f t="shared" si="555"/>
        <v>0.4375</v>
      </c>
      <c r="BF151" s="40">
        <f t="shared" si="555"/>
        <v>0.43402777777777779</v>
      </c>
      <c r="BG151" s="40">
        <f t="shared" si="555"/>
        <v>0.4201388888888889</v>
      </c>
      <c r="BH151" s="40">
        <f t="shared" si="555"/>
        <v>0.4201388888888889</v>
      </c>
      <c r="BI151" s="40">
        <f t="shared" si="555"/>
        <v>0.4201388888888889</v>
      </c>
      <c r="BJ151" s="40">
        <f t="shared" si="555"/>
        <v>0.40972222222222221</v>
      </c>
      <c r="BK151" s="40">
        <f t="shared" si="555"/>
        <v>0.40393518518518517</v>
      </c>
      <c r="BL151" s="40">
        <f t="shared" si="555"/>
        <v>0.40740740740740738</v>
      </c>
      <c r="BM151" s="40">
        <f t="shared" si="555"/>
        <v>0.41550925925925924</v>
      </c>
      <c r="BN151" s="40">
        <f t="shared" si="555"/>
        <v>0.42129629629629628</v>
      </c>
      <c r="BO151" s="40">
        <f t="shared" si="555"/>
        <v>0.40740740740740738</v>
      </c>
      <c r="BP151" s="40">
        <f t="shared" si="555"/>
        <v>0.40740740740740738</v>
      </c>
      <c r="BQ151" s="40">
        <f t="shared" si="555"/>
        <v>0.40740740740740738</v>
      </c>
      <c r="BR151" s="40">
        <f t="shared" si="555"/>
        <v>0.43518518518518517</v>
      </c>
      <c r="BS151" s="40">
        <f t="shared" si="555"/>
        <v>0.44328703703703703</v>
      </c>
      <c r="BT151" s="40">
        <f t="shared" si="555"/>
        <v>0.44328703703703703</v>
      </c>
      <c r="BU151" s="40">
        <f t="shared" si="555"/>
        <v>0.4201388888888889</v>
      </c>
      <c r="BV151" s="40">
        <f t="shared" si="555"/>
        <v>0.4201388888888889</v>
      </c>
      <c r="BW151" s="40">
        <f t="shared" si="555"/>
        <v>0.4201388888888889</v>
      </c>
      <c r="BX151" s="40">
        <f t="shared" si="555"/>
        <v>0.40625</v>
      </c>
      <c r="BY151" s="40">
        <f t="shared" si="555"/>
        <v>0.40972222222222221</v>
      </c>
      <c r="BZ151" s="40">
        <f t="shared" si="555"/>
        <v>0.3923611111111111</v>
      </c>
      <c r="CA151" s="40">
        <f t="shared" si="555"/>
        <v>0.3923611111111111</v>
      </c>
      <c r="CB151" s="40">
        <f t="shared" si="555"/>
        <v>0.37152777777777779</v>
      </c>
      <c r="CC151" s="40">
        <f t="shared" si="555"/>
        <v>0.36805555555555558</v>
      </c>
      <c r="CD151" s="40">
        <f t="shared" si="555"/>
        <v>0.36805555555555558</v>
      </c>
      <c r="CE151" s="40">
        <f t="shared" ref="CE151:EP151" si="556">IFERROR(+CE37/$I$151,0)</f>
        <v>0.37268518518518517</v>
      </c>
      <c r="CF151" s="40">
        <f t="shared" si="556"/>
        <v>0.37384259259259262</v>
      </c>
      <c r="CG151" s="40">
        <f t="shared" si="556"/>
        <v>0.3611111111111111</v>
      </c>
      <c r="CH151" s="40">
        <f t="shared" si="556"/>
        <v>0.35648148148148145</v>
      </c>
      <c r="CI151" s="40">
        <f t="shared" si="556"/>
        <v>0.34490740740740738</v>
      </c>
      <c r="CJ151" s="40">
        <f t="shared" si="556"/>
        <v>0.33333333333333331</v>
      </c>
      <c r="CK151" s="40">
        <f t="shared" si="556"/>
        <v>0.33333333333333331</v>
      </c>
      <c r="CL151" s="40">
        <f t="shared" si="556"/>
        <v>0.38425925925925924</v>
      </c>
      <c r="CM151" s="40">
        <f t="shared" si="556"/>
        <v>0.3888888888888889</v>
      </c>
      <c r="CN151" s="40">
        <f t="shared" si="556"/>
        <v>0.37847222222222221</v>
      </c>
      <c r="CO151" s="40">
        <f t="shared" si="556"/>
        <v>0.37731481481481483</v>
      </c>
      <c r="CP151" s="40">
        <f t="shared" si="556"/>
        <v>0.37847222222222221</v>
      </c>
      <c r="CQ151" s="40">
        <f t="shared" si="556"/>
        <v>0.375</v>
      </c>
      <c r="CR151" s="40">
        <f t="shared" si="556"/>
        <v>0.375</v>
      </c>
      <c r="CS151" s="40">
        <f t="shared" si="556"/>
        <v>0.36805555555555558</v>
      </c>
      <c r="CT151" s="40">
        <f t="shared" si="556"/>
        <v>0.37962962962962965</v>
      </c>
      <c r="CU151" s="40">
        <f t="shared" si="556"/>
        <v>0.36805555555555558</v>
      </c>
      <c r="CV151" s="40">
        <f t="shared" si="556"/>
        <v>0.37152777777777779</v>
      </c>
      <c r="CW151" s="40">
        <f t="shared" si="556"/>
        <v>0.34837962962962965</v>
      </c>
      <c r="CX151" s="40">
        <f t="shared" si="556"/>
        <v>0.33912037037037035</v>
      </c>
      <c r="CY151" s="40">
        <f t="shared" si="556"/>
        <v>0.33912037037037035</v>
      </c>
      <c r="CZ151" s="40">
        <f t="shared" si="556"/>
        <v>0.33796296296296297</v>
      </c>
      <c r="DA151" s="40">
        <f t="shared" si="556"/>
        <v>0.35532407407407407</v>
      </c>
      <c r="DB151" s="40">
        <f t="shared" si="556"/>
        <v>0.34606481481481483</v>
      </c>
      <c r="DC151" s="40">
        <f t="shared" si="556"/>
        <v>0.34606481481481483</v>
      </c>
      <c r="DD151" s="40">
        <f t="shared" si="556"/>
        <v>0.32291666666666669</v>
      </c>
      <c r="DE151" s="40">
        <f t="shared" si="556"/>
        <v>0.32060185185185186</v>
      </c>
      <c r="DF151" s="40">
        <f t="shared" si="556"/>
        <v>0.32060185185185186</v>
      </c>
      <c r="DG151" s="40">
        <f t="shared" si="556"/>
        <v>0.32291666666666669</v>
      </c>
      <c r="DH151" s="40">
        <f t="shared" si="556"/>
        <v>0.33680555555555558</v>
      </c>
      <c r="DI151" s="40">
        <f t="shared" si="556"/>
        <v>0.33217592592592593</v>
      </c>
      <c r="DJ151" s="40">
        <f t="shared" si="556"/>
        <v>0.3298611111111111</v>
      </c>
      <c r="DK151" s="40">
        <f t="shared" si="556"/>
        <v>0.32870370370370372</v>
      </c>
      <c r="DL151" s="40">
        <f t="shared" si="556"/>
        <v>0.32523148148148145</v>
      </c>
      <c r="DM151" s="40">
        <f t="shared" si="556"/>
        <v>0.32523148148148145</v>
      </c>
      <c r="DN151" s="40">
        <f t="shared" si="556"/>
        <v>0.32175925925925924</v>
      </c>
      <c r="DO151" s="40">
        <f t="shared" si="556"/>
        <v>0.33449074074074076</v>
      </c>
      <c r="DP151" s="40">
        <f t="shared" si="556"/>
        <v>0.32407407407407407</v>
      </c>
      <c r="DQ151" s="40">
        <f t="shared" si="556"/>
        <v>0.34722222222222221</v>
      </c>
      <c r="DR151" s="40">
        <f t="shared" si="556"/>
        <v>0.34027777777777779</v>
      </c>
      <c r="DS151" s="40">
        <f t="shared" si="556"/>
        <v>0.33564814814814814</v>
      </c>
      <c r="DT151" s="40">
        <f t="shared" si="556"/>
        <v>0.33564814814814814</v>
      </c>
      <c r="DU151" s="40">
        <f t="shared" si="556"/>
        <v>0.34722222222222221</v>
      </c>
      <c r="DV151" s="40">
        <f t="shared" si="556"/>
        <v>0.37268518518518517</v>
      </c>
      <c r="DW151" s="40">
        <f t="shared" si="556"/>
        <v>0.375</v>
      </c>
      <c r="DX151" s="40">
        <f t="shared" si="556"/>
        <v>0.38425925925925924</v>
      </c>
      <c r="DY151" s="40">
        <f t="shared" si="556"/>
        <v>0.37615740740740738</v>
      </c>
      <c r="DZ151" s="40">
        <f t="shared" si="556"/>
        <v>0.36805555555555558</v>
      </c>
      <c r="EA151" s="40">
        <f t="shared" si="556"/>
        <v>0.36805555555555558</v>
      </c>
      <c r="EB151" s="40">
        <f t="shared" si="556"/>
        <v>0.35185185185185186</v>
      </c>
      <c r="EC151" s="40">
        <f t="shared" si="556"/>
        <v>0.38425925925925924</v>
      </c>
      <c r="ED151" s="40">
        <f t="shared" si="556"/>
        <v>0.37962962962962965</v>
      </c>
      <c r="EE151" s="40">
        <f t="shared" si="556"/>
        <v>0.37962962962962965</v>
      </c>
      <c r="EF151" s="40">
        <f t="shared" si="556"/>
        <v>0.39583333333333331</v>
      </c>
      <c r="EG151" s="40">
        <f t="shared" si="556"/>
        <v>0.37847222222222221</v>
      </c>
      <c r="EH151" s="40">
        <f t="shared" si="556"/>
        <v>0.37847222222222221</v>
      </c>
      <c r="EI151" s="40">
        <f t="shared" si="556"/>
        <v>0.37384259259259262</v>
      </c>
      <c r="EJ151" s="40">
        <f t="shared" si="556"/>
        <v>0.37268518518518517</v>
      </c>
      <c r="EK151" s="40">
        <f t="shared" si="556"/>
        <v>0.36458333333333331</v>
      </c>
      <c r="EL151" s="40">
        <f t="shared" si="556"/>
        <v>0.35879629629629628</v>
      </c>
      <c r="EM151" s="40">
        <f t="shared" si="556"/>
        <v>0.33101851851851855</v>
      </c>
      <c r="EN151" s="40">
        <f t="shared" si="556"/>
        <v>0.31944444444444442</v>
      </c>
      <c r="EO151" s="40">
        <f t="shared" si="556"/>
        <v>0.31944444444444442</v>
      </c>
      <c r="EP151" s="40">
        <f t="shared" si="556"/>
        <v>0.31134259259259262</v>
      </c>
      <c r="EQ151" s="40">
        <f t="shared" ref="EQ151:HB151" si="557">IFERROR(+EQ37/$I$151,0)</f>
        <v>0.31365740740740738</v>
      </c>
      <c r="ER151" s="40">
        <f t="shared" si="557"/>
        <v>0.32291666666666669</v>
      </c>
      <c r="ES151" s="40">
        <f t="shared" si="557"/>
        <v>0.31018518518518517</v>
      </c>
      <c r="ET151" s="40">
        <f t="shared" si="557"/>
        <v>0.30092592592592593</v>
      </c>
      <c r="EU151" s="40">
        <f t="shared" si="557"/>
        <v>0.30208333333333331</v>
      </c>
      <c r="EV151" s="40">
        <f t="shared" si="557"/>
        <v>0.30208333333333331</v>
      </c>
      <c r="EW151" s="40">
        <f t="shared" si="557"/>
        <v>0.31481481481481483</v>
      </c>
      <c r="EX151" s="40">
        <f t="shared" si="557"/>
        <v>0.32060185185185186</v>
      </c>
      <c r="EY151" s="40">
        <f t="shared" si="557"/>
        <v>0.31944444444444442</v>
      </c>
      <c r="EZ151" s="40">
        <f t="shared" si="557"/>
        <v>0.31597222222222221</v>
      </c>
      <c r="FA151" s="40">
        <f t="shared" si="557"/>
        <v>0.32407407407407407</v>
      </c>
      <c r="FB151" s="40">
        <f t="shared" si="557"/>
        <v>0.32291666666666669</v>
      </c>
      <c r="FC151" s="40">
        <f t="shared" si="557"/>
        <v>0.32291666666666669</v>
      </c>
      <c r="FD151" s="40">
        <f t="shared" si="557"/>
        <v>0.32407407407407407</v>
      </c>
      <c r="FE151" s="40">
        <f t="shared" si="557"/>
        <v>0.32754629629629628</v>
      </c>
      <c r="FF151" s="40">
        <f t="shared" si="557"/>
        <v>0.30902777777777779</v>
      </c>
      <c r="FG151" s="40">
        <f t="shared" si="557"/>
        <v>0.31134259259259262</v>
      </c>
      <c r="FH151" s="40">
        <f t="shared" si="557"/>
        <v>0.35416666666666669</v>
      </c>
      <c r="FI151" s="40">
        <f t="shared" si="557"/>
        <v>0.34606481481481483</v>
      </c>
      <c r="FJ151" s="40">
        <f t="shared" si="557"/>
        <v>0.34606481481481483</v>
      </c>
      <c r="FK151" s="40">
        <f t="shared" si="557"/>
        <v>0.35069444444444442</v>
      </c>
      <c r="FL151" s="40">
        <f t="shared" si="557"/>
        <v>0.36342592592592593</v>
      </c>
      <c r="FM151" s="40">
        <f t="shared" si="557"/>
        <v>0.36458333333333331</v>
      </c>
      <c r="FN151" s="40">
        <f t="shared" si="557"/>
        <v>0.34259259259259262</v>
      </c>
      <c r="FO151" s="40">
        <f t="shared" si="557"/>
        <v>0.31597222222222221</v>
      </c>
      <c r="FP151" s="40">
        <f t="shared" si="557"/>
        <v>0.30555555555555558</v>
      </c>
      <c r="FQ151" s="40">
        <f t="shared" si="557"/>
        <v>0.30555555555555558</v>
      </c>
      <c r="FR151" s="40">
        <f t="shared" si="557"/>
        <v>0.31481481481481483</v>
      </c>
      <c r="FS151" s="40">
        <f t="shared" si="557"/>
        <v>0.31134259259259262</v>
      </c>
      <c r="FT151" s="40">
        <f t="shared" si="557"/>
        <v>0.30671296296296297</v>
      </c>
      <c r="FU151" s="40">
        <f t="shared" si="557"/>
        <v>0.30555555555555558</v>
      </c>
      <c r="FV151" s="40">
        <f t="shared" si="557"/>
        <v>0.32060185185185186</v>
      </c>
      <c r="FW151" s="40">
        <f t="shared" si="557"/>
        <v>0.3125</v>
      </c>
      <c r="FX151" s="40">
        <f t="shared" si="557"/>
        <v>0.3125</v>
      </c>
      <c r="FY151" s="40">
        <f t="shared" si="557"/>
        <v>0.31018518518518517</v>
      </c>
      <c r="FZ151" s="40">
        <f t="shared" si="557"/>
        <v>0.33217592592592593</v>
      </c>
      <c r="GA151" s="40">
        <f t="shared" si="557"/>
        <v>0.32870370370370372</v>
      </c>
      <c r="GB151" s="40">
        <f t="shared" si="557"/>
        <v>0.34490740740740738</v>
      </c>
      <c r="GC151" s="40">
        <f t="shared" si="557"/>
        <v>0.36574074074074076</v>
      </c>
      <c r="GD151" s="40">
        <f t="shared" si="557"/>
        <v>0.35648148148148145</v>
      </c>
      <c r="GE151" s="40">
        <f t="shared" si="557"/>
        <v>0.35648148148148145</v>
      </c>
      <c r="GF151" s="40">
        <f t="shared" si="557"/>
        <v>0.38657407407407407</v>
      </c>
      <c r="GG151" s="40">
        <f t="shared" si="557"/>
        <v>0.39004629629629628</v>
      </c>
      <c r="GH151" s="40">
        <f t="shared" si="557"/>
        <v>0.38425925925925924</v>
      </c>
      <c r="GI151" s="40">
        <f t="shared" si="557"/>
        <v>0.38425925925925924</v>
      </c>
      <c r="GJ151" s="40">
        <f t="shared" si="557"/>
        <v>0.37847222222222221</v>
      </c>
      <c r="GK151" s="40">
        <f t="shared" si="557"/>
        <v>0.37037037037037035</v>
      </c>
      <c r="GL151" s="40">
        <f t="shared" si="557"/>
        <v>0.37037037037037035</v>
      </c>
      <c r="GM151" s="40">
        <f t="shared" si="557"/>
        <v>0.36805555555555558</v>
      </c>
      <c r="GN151" s="40">
        <f t="shared" si="557"/>
        <v>0.37152777777777779</v>
      </c>
      <c r="GO151" s="40">
        <f t="shared" si="557"/>
        <v>0.44560185185185186</v>
      </c>
      <c r="GP151" s="40">
        <f t="shared" si="557"/>
        <v>0.44444444444444442</v>
      </c>
      <c r="GQ151" s="40">
        <f t="shared" si="557"/>
        <v>0.42245370370370372</v>
      </c>
      <c r="GR151" s="40">
        <f t="shared" si="557"/>
        <v>0.40856481481481483</v>
      </c>
      <c r="GS151" s="40">
        <f t="shared" si="557"/>
        <v>0.40856481481481483</v>
      </c>
      <c r="GT151" s="40">
        <f t="shared" si="557"/>
        <v>0.40393518518518517</v>
      </c>
      <c r="GU151" s="40">
        <f t="shared" si="557"/>
        <v>0.50231481481481477</v>
      </c>
      <c r="GV151" s="40">
        <f t="shared" si="557"/>
        <v>0.50347222222222221</v>
      </c>
      <c r="GW151" s="40">
        <f t="shared" si="557"/>
        <v>0.50462962962962965</v>
      </c>
      <c r="GX151" s="40">
        <f t="shared" si="557"/>
        <v>0.50347222222222221</v>
      </c>
      <c r="GY151" s="40">
        <f t="shared" si="557"/>
        <v>0.49884259259259262</v>
      </c>
      <c r="GZ151" s="40">
        <f t="shared" si="557"/>
        <v>0.49884259259259262</v>
      </c>
      <c r="HA151" s="40">
        <f t="shared" si="557"/>
        <v>0.49189814814814814</v>
      </c>
      <c r="HB151" s="40">
        <f t="shared" si="557"/>
        <v>0.49189814814814814</v>
      </c>
      <c r="HC151" s="40">
        <f t="shared" ref="HC151:JN151" si="558">IFERROR(+HC37/$I$151,0)</f>
        <v>0.48726851851851855</v>
      </c>
      <c r="HD151" s="40">
        <f t="shared" si="558"/>
        <v>0.50231481481481477</v>
      </c>
      <c r="HE151" s="40">
        <f t="shared" si="558"/>
        <v>0.50810185185185186</v>
      </c>
      <c r="HF151" s="40">
        <f t="shared" si="558"/>
        <v>0.50462962962962965</v>
      </c>
      <c r="HG151" s="40">
        <f t="shared" si="558"/>
        <v>0.50462962962962965</v>
      </c>
      <c r="HH151" s="40">
        <f t="shared" si="558"/>
        <v>0.50694444444444442</v>
      </c>
      <c r="HI151" s="40">
        <f t="shared" si="558"/>
        <v>0.50694444444444442</v>
      </c>
      <c r="HJ151" s="40">
        <f t="shared" si="558"/>
        <v>0.50347222222222221</v>
      </c>
      <c r="HK151" s="40">
        <f t="shared" si="558"/>
        <v>0.50347222222222221</v>
      </c>
      <c r="HL151" s="40">
        <f t="shared" si="558"/>
        <v>0.50231481481481477</v>
      </c>
      <c r="HM151" s="40">
        <f t="shared" si="558"/>
        <v>0.49884259259259262</v>
      </c>
      <c r="HN151" s="40">
        <f t="shared" si="558"/>
        <v>0.49884259259259262</v>
      </c>
      <c r="HO151" s="40">
        <f t="shared" si="558"/>
        <v>0.50231481481481477</v>
      </c>
      <c r="HP151" s="40">
        <f t="shared" si="558"/>
        <v>0.51851851851851849</v>
      </c>
      <c r="HQ151" s="40">
        <f t="shared" si="558"/>
        <v>0.63310185185185186</v>
      </c>
      <c r="HR151" s="40">
        <f t="shared" si="558"/>
        <v>0.63194444444444442</v>
      </c>
      <c r="HS151" s="40">
        <f t="shared" si="558"/>
        <v>0.64814814814814814</v>
      </c>
      <c r="HT151" s="40">
        <f t="shared" si="558"/>
        <v>0.64120370370370372</v>
      </c>
      <c r="HU151" s="40">
        <f t="shared" si="558"/>
        <v>0.64120370370370372</v>
      </c>
      <c r="HV151" s="40">
        <f t="shared" si="558"/>
        <v>0.64120370370370372</v>
      </c>
      <c r="HW151" s="40">
        <f t="shared" si="558"/>
        <v>0.66898148148148151</v>
      </c>
      <c r="HX151" s="40">
        <f t="shared" si="558"/>
        <v>0.68402777777777779</v>
      </c>
      <c r="HY151" s="40">
        <f t="shared" si="558"/>
        <v>0.75347222222222221</v>
      </c>
      <c r="HZ151" s="40">
        <f t="shared" si="558"/>
        <v>0.74768518518518523</v>
      </c>
      <c r="IA151" s="40">
        <f t="shared" si="558"/>
        <v>0.72453703703703709</v>
      </c>
      <c r="IB151" s="40">
        <f t="shared" si="558"/>
        <v>0.72453703703703709</v>
      </c>
      <c r="IC151" s="40">
        <f t="shared" si="558"/>
        <v>0.72916666666666663</v>
      </c>
      <c r="ID151" s="40">
        <f t="shared" si="558"/>
        <v>0.74421296296296291</v>
      </c>
      <c r="IE151" s="40">
        <f t="shared" si="558"/>
        <v>0.73958333333333337</v>
      </c>
      <c r="IF151" s="40">
        <f t="shared" si="558"/>
        <v>0.77083333333333337</v>
      </c>
      <c r="IG151" s="40">
        <f t="shared" si="558"/>
        <v>0.76041666666666663</v>
      </c>
      <c r="IH151" s="40">
        <f t="shared" si="558"/>
        <v>0.75115740740740744</v>
      </c>
      <c r="II151" s="40">
        <f t="shared" si="558"/>
        <v>0.75115740740740744</v>
      </c>
      <c r="IJ151" s="40">
        <f t="shared" si="558"/>
        <v>0.75231481481481477</v>
      </c>
      <c r="IK151" s="40">
        <f t="shared" si="558"/>
        <v>0.75578703703703709</v>
      </c>
      <c r="IL151" s="40">
        <f t="shared" si="558"/>
        <v>0</v>
      </c>
      <c r="IM151" s="40">
        <f t="shared" si="558"/>
        <v>0</v>
      </c>
      <c r="IN151" s="40">
        <f t="shared" si="558"/>
        <v>0</v>
      </c>
      <c r="IO151" s="40">
        <f t="shared" si="558"/>
        <v>0</v>
      </c>
      <c r="IP151" s="40">
        <f t="shared" si="558"/>
        <v>0</v>
      </c>
      <c r="IQ151" s="40">
        <f t="shared" si="558"/>
        <v>0</v>
      </c>
      <c r="IR151" s="40">
        <f t="shared" si="558"/>
        <v>0</v>
      </c>
      <c r="IS151" s="40">
        <f t="shared" si="558"/>
        <v>0</v>
      </c>
      <c r="IT151" s="40">
        <f t="shared" si="558"/>
        <v>0</v>
      </c>
      <c r="IU151" s="40">
        <f t="shared" si="558"/>
        <v>0</v>
      </c>
      <c r="IV151" s="40">
        <f t="shared" si="558"/>
        <v>0</v>
      </c>
      <c r="IW151" s="40">
        <f t="shared" si="558"/>
        <v>0</v>
      </c>
      <c r="IX151" s="40">
        <f t="shared" si="558"/>
        <v>0</v>
      </c>
      <c r="IY151" s="40">
        <f t="shared" si="558"/>
        <v>0</v>
      </c>
      <c r="IZ151" s="40">
        <f t="shared" si="558"/>
        <v>0</v>
      </c>
      <c r="JA151" s="40">
        <f t="shared" si="558"/>
        <v>0</v>
      </c>
      <c r="JB151" s="40">
        <f t="shared" si="558"/>
        <v>0</v>
      </c>
      <c r="JC151" s="40">
        <f t="shared" si="558"/>
        <v>0</v>
      </c>
      <c r="JD151" s="40">
        <f t="shared" si="558"/>
        <v>0</v>
      </c>
      <c r="JE151" s="40">
        <f t="shared" si="558"/>
        <v>0</v>
      </c>
      <c r="JF151" s="40">
        <f t="shared" si="558"/>
        <v>0</v>
      </c>
      <c r="JG151" s="40">
        <f t="shared" si="558"/>
        <v>0</v>
      </c>
      <c r="JH151" s="40">
        <f t="shared" si="558"/>
        <v>0</v>
      </c>
      <c r="JI151" s="40">
        <f t="shared" si="558"/>
        <v>0</v>
      </c>
      <c r="JJ151" s="40">
        <f t="shared" si="558"/>
        <v>0</v>
      </c>
      <c r="JK151" s="40">
        <f t="shared" si="558"/>
        <v>0</v>
      </c>
      <c r="JL151" s="40">
        <f t="shared" si="558"/>
        <v>0</v>
      </c>
      <c r="JM151" s="40">
        <f t="shared" si="558"/>
        <v>0</v>
      </c>
      <c r="JN151" s="40">
        <f t="shared" si="558"/>
        <v>0</v>
      </c>
      <c r="JO151" s="40">
        <f t="shared" ref="JO151:LZ151" si="559">IFERROR(+JO37/$I$151,0)</f>
        <v>0</v>
      </c>
      <c r="JP151" s="40">
        <f t="shared" si="559"/>
        <v>0</v>
      </c>
      <c r="JQ151" s="40">
        <f t="shared" si="559"/>
        <v>0</v>
      </c>
      <c r="JR151" s="40">
        <f t="shared" si="559"/>
        <v>0</v>
      </c>
      <c r="JS151" s="40">
        <f t="shared" si="559"/>
        <v>0</v>
      </c>
      <c r="JT151" s="40">
        <f t="shared" si="559"/>
        <v>0</v>
      </c>
      <c r="JU151" s="40">
        <f t="shared" si="559"/>
        <v>0</v>
      </c>
      <c r="JV151" s="40">
        <f t="shared" si="559"/>
        <v>0</v>
      </c>
      <c r="JW151" s="40">
        <f t="shared" si="559"/>
        <v>0</v>
      </c>
      <c r="JX151" s="40">
        <f t="shared" si="559"/>
        <v>0</v>
      </c>
      <c r="JY151" s="40">
        <f t="shared" si="559"/>
        <v>0</v>
      </c>
      <c r="JZ151" s="40">
        <f t="shared" si="559"/>
        <v>0</v>
      </c>
      <c r="KA151" s="40">
        <f t="shared" si="559"/>
        <v>0</v>
      </c>
      <c r="KB151" s="40">
        <f t="shared" si="559"/>
        <v>0</v>
      </c>
      <c r="KC151" s="40">
        <f t="shared" si="559"/>
        <v>0</v>
      </c>
      <c r="KD151" s="40">
        <f t="shared" si="559"/>
        <v>0</v>
      </c>
      <c r="KE151" s="40">
        <f t="shared" si="559"/>
        <v>0</v>
      </c>
      <c r="KF151" s="40">
        <f t="shared" si="559"/>
        <v>0</v>
      </c>
      <c r="KG151" s="40">
        <f t="shared" si="559"/>
        <v>0</v>
      </c>
      <c r="KH151" s="40">
        <f t="shared" si="559"/>
        <v>0</v>
      </c>
      <c r="KI151" s="40">
        <f t="shared" si="559"/>
        <v>0</v>
      </c>
      <c r="KJ151" s="40">
        <f t="shared" si="559"/>
        <v>0</v>
      </c>
      <c r="KK151" s="40">
        <f t="shared" si="559"/>
        <v>0</v>
      </c>
      <c r="KL151" s="40">
        <f t="shared" si="559"/>
        <v>0</v>
      </c>
      <c r="KM151" s="40">
        <f t="shared" si="559"/>
        <v>0</v>
      </c>
      <c r="KN151" s="40">
        <f t="shared" si="559"/>
        <v>0</v>
      </c>
      <c r="KO151" s="40">
        <f t="shared" si="559"/>
        <v>0</v>
      </c>
      <c r="KP151" s="40">
        <f t="shared" si="559"/>
        <v>0</v>
      </c>
      <c r="KQ151" s="40">
        <f t="shared" si="559"/>
        <v>0</v>
      </c>
      <c r="KR151" s="40">
        <f t="shared" si="559"/>
        <v>0</v>
      </c>
      <c r="KS151" s="40">
        <f t="shared" si="559"/>
        <v>0</v>
      </c>
      <c r="KT151" s="40">
        <f t="shared" si="559"/>
        <v>0</v>
      </c>
      <c r="KU151" s="40">
        <f t="shared" si="559"/>
        <v>0</v>
      </c>
      <c r="KV151" s="40">
        <f t="shared" si="559"/>
        <v>0</v>
      </c>
      <c r="KW151" s="40">
        <f t="shared" si="559"/>
        <v>0</v>
      </c>
      <c r="KX151" s="40">
        <f t="shared" si="559"/>
        <v>0</v>
      </c>
      <c r="KY151" s="40">
        <f t="shared" si="559"/>
        <v>0</v>
      </c>
      <c r="KZ151" s="40">
        <f t="shared" si="559"/>
        <v>0</v>
      </c>
      <c r="LA151" s="40">
        <f t="shared" si="559"/>
        <v>0</v>
      </c>
      <c r="LB151" s="40">
        <f t="shared" si="559"/>
        <v>0</v>
      </c>
      <c r="LC151" s="40">
        <f t="shared" si="559"/>
        <v>0</v>
      </c>
      <c r="LD151" s="40">
        <f t="shared" si="559"/>
        <v>0</v>
      </c>
      <c r="LE151" s="40">
        <f t="shared" si="559"/>
        <v>0</v>
      </c>
      <c r="LF151" s="40">
        <f t="shared" si="559"/>
        <v>0</v>
      </c>
      <c r="LG151" s="40">
        <f t="shared" si="559"/>
        <v>0</v>
      </c>
      <c r="LH151" s="40">
        <f t="shared" si="559"/>
        <v>0</v>
      </c>
      <c r="LI151" s="40">
        <f t="shared" si="559"/>
        <v>0</v>
      </c>
      <c r="LJ151" s="40">
        <f t="shared" si="559"/>
        <v>0</v>
      </c>
      <c r="LK151" s="40">
        <f t="shared" si="559"/>
        <v>0</v>
      </c>
      <c r="LL151" s="40">
        <f t="shared" si="559"/>
        <v>0</v>
      </c>
      <c r="LM151" s="40">
        <f t="shared" si="559"/>
        <v>0</v>
      </c>
      <c r="LN151" s="40">
        <f t="shared" si="559"/>
        <v>0</v>
      </c>
      <c r="LO151" s="40">
        <f t="shared" si="559"/>
        <v>0</v>
      </c>
      <c r="LP151" s="40">
        <f t="shared" si="559"/>
        <v>0</v>
      </c>
      <c r="LQ151" s="40">
        <f t="shared" si="559"/>
        <v>0</v>
      </c>
      <c r="LR151" s="40">
        <f t="shared" si="559"/>
        <v>0</v>
      </c>
      <c r="LS151" s="40">
        <f t="shared" si="559"/>
        <v>0</v>
      </c>
      <c r="LT151" s="40">
        <f t="shared" si="559"/>
        <v>0</v>
      </c>
      <c r="LU151" s="40">
        <f t="shared" si="559"/>
        <v>0</v>
      </c>
      <c r="LV151" s="40">
        <f t="shared" si="559"/>
        <v>0</v>
      </c>
      <c r="LW151" s="40">
        <f t="shared" si="559"/>
        <v>0</v>
      </c>
      <c r="LX151" s="40">
        <f t="shared" si="559"/>
        <v>0</v>
      </c>
      <c r="LY151" s="40">
        <f t="shared" si="559"/>
        <v>0</v>
      </c>
      <c r="LZ151" s="40">
        <f t="shared" si="559"/>
        <v>0</v>
      </c>
      <c r="MA151" s="40">
        <f t="shared" ref="MA151:NT151" si="560">IFERROR(+MA37/$I$151,0)</f>
        <v>0</v>
      </c>
      <c r="MB151" s="40">
        <f t="shared" si="560"/>
        <v>0</v>
      </c>
      <c r="MC151" s="40">
        <f t="shared" si="560"/>
        <v>0</v>
      </c>
      <c r="MD151" s="40">
        <f t="shared" si="560"/>
        <v>0</v>
      </c>
      <c r="ME151" s="40">
        <f t="shared" si="560"/>
        <v>0</v>
      </c>
      <c r="MF151" s="40">
        <f t="shared" si="560"/>
        <v>0</v>
      </c>
      <c r="MG151" s="40">
        <f t="shared" si="560"/>
        <v>0</v>
      </c>
      <c r="MH151" s="40">
        <f t="shared" si="560"/>
        <v>0</v>
      </c>
      <c r="MI151" s="40">
        <f t="shared" si="560"/>
        <v>0</v>
      </c>
      <c r="MJ151" s="40">
        <f t="shared" si="560"/>
        <v>0</v>
      </c>
      <c r="MK151" s="40">
        <f t="shared" si="560"/>
        <v>0</v>
      </c>
      <c r="ML151" s="40">
        <f t="shared" si="560"/>
        <v>0</v>
      </c>
      <c r="MM151" s="40">
        <f t="shared" si="560"/>
        <v>0</v>
      </c>
      <c r="MN151" s="40">
        <f t="shared" si="560"/>
        <v>0</v>
      </c>
      <c r="MO151" s="40">
        <f t="shared" si="560"/>
        <v>0</v>
      </c>
      <c r="MP151" s="40">
        <f t="shared" si="560"/>
        <v>0</v>
      </c>
      <c r="MQ151" s="40">
        <f t="shared" si="560"/>
        <v>0</v>
      </c>
      <c r="MR151" s="40">
        <f t="shared" si="560"/>
        <v>0</v>
      </c>
      <c r="MS151" s="40">
        <f t="shared" si="560"/>
        <v>0</v>
      </c>
      <c r="MT151" s="40">
        <f t="shared" si="560"/>
        <v>0</v>
      </c>
      <c r="MU151" s="40">
        <f t="shared" si="560"/>
        <v>0</v>
      </c>
      <c r="MV151" s="40">
        <f t="shared" si="560"/>
        <v>0</v>
      </c>
      <c r="MW151" s="40">
        <f t="shared" si="560"/>
        <v>0</v>
      </c>
      <c r="MX151" s="40">
        <f t="shared" si="560"/>
        <v>0</v>
      </c>
      <c r="MY151" s="40">
        <f t="shared" si="560"/>
        <v>0</v>
      </c>
      <c r="MZ151" s="40">
        <f t="shared" si="560"/>
        <v>0</v>
      </c>
      <c r="NA151" s="40">
        <f t="shared" si="560"/>
        <v>0</v>
      </c>
      <c r="NB151" s="40">
        <f t="shared" si="560"/>
        <v>0</v>
      </c>
      <c r="NC151" s="40">
        <f t="shared" si="560"/>
        <v>0</v>
      </c>
      <c r="ND151" s="40">
        <f t="shared" si="560"/>
        <v>0</v>
      </c>
      <c r="NE151" s="40">
        <f t="shared" si="560"/>
        <v>0</v>
      </c>
      <c r="NF151" s="40">
        <f t="shared" si="560"/>
        <v>0</v>
      </c>
      <c r="NG151" s="40">
        <f t="shared" si="560"/>
        <v>0</v>
      </c>
      <c r="NH151" s="40">
        <f t="shared" si="560"/>
        <v>0</v>
      </c>
      <c r="NI151" s="40">
        <f t="shared" si="560"/>
        <v>0</v>
      </c>
      <c r="NJ151" s="40">
        <f t="shared" si="560"/>
        <v>0</v>
      </c>
      <c r="NK151" s="40">
        <f t="shared" si="560"/>
        <v>0</v>
      </c>
      <c r="NL151" s="40">
        <f t="shared" si="560"/>
        <v>0</v>
      </c>
      <c r="NM151" s="40">
        <f t="shared" si="560"/>
        <v>0</v>
      </c>
      <c r="NN151" s="40">
        <f t="shared" si="560"/>
        <v>0</v>
      </c>
      <c r="NO151" s="40">
        <f t="shared" si="560"/>
        <v>0</v>
      </c>
      <c r="NP151" s="40">
        <f t="shared" si="560"/>
        <v>0</v>
      </c>
      <c r="NQ151" s="40">
        <f t="shared" si="560"/>
        <v>0</v>
      </c>
      <c r="NR151" s="40">
        <f t="shared" si="560"/>
        <v>0</v>
      </c>
      <c r="NS151" s="40">
        <f t="shared" si="560"/>
        <v>0</v>
      </c>
      <c r="NT151" s="41">
        <f t="shared" si="560"/>
        <v>0</v>
      </c>
    </row>
    <row r="152" spans="1:384" x14ac:dyDescent="0.6">
      <c r="A152" s="141" t="s">
        <v>72</v>
      </c>
      <c r="B152" s="301"/>
      <c r="C152" s="322"/>
      <c r="D152" s="300" t="s">
        <v>18</v>
      </c>
      <c r="E152" s="47">
        <v>12</v>
      </c>
      <c r="F152" s="294"/>
      <c r="G152" s="47" t="s">
        <v>50</v>
      </c>
      <c r="H152" s="54">
        <v>666</v>
      </c>
      <c r="I152" s="6">
        <f>SUM(J152:Q152)</f>
        <v>496</v>
      </c>
      <c r="J152" s="32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4">
        <v>442</v>
      </c>
      <c r="Q152" s="9">
        <v>54</v>
      </c>
      <c r="R152" s="7"/>
      <c r="S152" s="39">
        <f t="shared" ref="S152:CD152" si="561">IFERROR(+S38/$I$152,0)</f>
        <v>0.45967741935483869</v>
      </c>
      <c r="T152" s="40">
        <f t="shared" si="561"/>
        <v>0.45967741935483869</v>
      </c>
      <c r="U152" s="40">
        <f t="shared" si="561"/>
        <v>0.46370967741935482</v>
      </c>
      <c r="V152" s="40">
        <f t="shared" si="561"/>
        <v>0.46774193548387094</v>
      </c>
      <c r="W152" s="40">
        <f t="shared" si="561"/>
        <v>0.46572580645161288</v>
      </c>
      <c r="X152" s="40">
        <f t="shared" si="561"/>
        <v>0.45766129032258063</v>
      </c>
      <c r="Y152" s="40">
        <f t="shared" si="561"/>
        <v>0.44959677419354838</v>
      </c>
      <c r="Z152" s="40">
        <f t="shared" si="561"/>
        <v>0.44959677419354838</v>
      </c>
      <c r="AA152" s="40">
        <f t="shared" si="561"/>
        <v>0.44354838709677419</v>
      </c>
      <c r="AB152" s="40">
        <f t="shared" si="561"/>
        <v>0.48790322580645162</v>
      </c>
      <c r="AC152" s="40">
        <f t="shared" si="561"/>
        <v>0.49596774193548387</v>
      </c>
      <c r="AD152" s="40">
        <f t="shared" si="561"/>
        <v>0.5</v>
      </c>
      <c r="AE152" s="40">
        <f t="shared" si="561"/>
        <v>0.5625</v>
      </c>
      <c r="AF152" s="40">
        <f t="shared" si="561"/>
        <v>0.54838709677419351</v>
      </c>
      <c r="AG152" s="40">
        <f t="shared" si="561"/>
        <v>0.54838709677419351</v>
      </c>
      <c r="AH152" s="40">
        <f t="shared" si="561"/>
        <v>0.57258064516129037</v>
      </c>
      <c r="AI152" s="40">
        <f t="shared" si="561"/>
        <v>0.57056451612903225</v>
      </c>
      <c r="AJ152" s="40">
        <f t="shared" si="561"/>
        <v>0.61491935483870963</v>
      </c>
      <c r="AK152" s="40">
        <f t="shared" si="561"/>
        <v>0.63104838709677424</v>
      </c>
      <c r="AL152" s="40">
        <f t="shared" si="561"/>
        <v>0.61895161290322576</v>
      </c>
      <c r="AM152" s="40">
        <f t="shared" si="561"/>
        <v>0.61491935483870963</v>
      </c>
      <c r="AN152" s="40">
        <f t="shared" si="561"/>
        <v>0.61491935483870963</v>
      </c>
      <c r="AO152" s="40">
        <f t="shared" si="561"/>
        <v>0.657258064516129</v>
      </c>
      <c r="AP152" s="40">
        <f t="shared" si="561"/>
        <v>0.657258064516129</v>
      </c>
      <c r="AQ152" s="40">
        <f t="shared" si="561"/>
        <v>0.70564516129032262</v>
      </c>
      <c r="AR152" s="40">
        <f t="shared" si="561"/>
        <v>0.70564516129032262</v>
      </c>
      <c r="AS152" s="40">
        <f t="shared" si="561"/>
        <v>0.69758064516129037</v>
      </c>
      <c r="AT152" s="40">
        <f t="shared" si="561"/>
        <v>0.66935483870967738</v>
      </c>
      <c r="AU152" s="40">
        <f t="shared" si="561"/>
        <v>0.66935483870967738</v>
      </c>
      <c r="AV152" s="40">
        <f t="shared" si="561"/>
        <v>0.65322580645161288</v>
      </c>
      <c r="AW152" s="40">
        <f t="shared" si="561"/>
        <v>0.66129032258064513</v>
      </c>
      <c r="AX152" s="40">
        <f t="shared" si="561"/>
        <v>0.780241935483871</v>
      </c>
      <c r="AY152" s="40">
        <f t="shared" si="561"/>
        <v>0.782258064516129</v>
      </c>
      <c r="AZ152" s="40">
        <f t="shared" si="561"/>
        <v>0.80645161290322576</v>
      </c>
      <c r="BA152" s="40">
        <f t="shared" si="561"/>
        <v>0.79233870967741937</v>
      </c>
      <c r="BB152" s="40">
        <f t="shared" si="561"/>
        <v>0.79233870967741937</v>
      </c>
      <c r="BC152" s="40">
        <f t="shared" si="561"/>
        <v>0.79838709677419351</v>
      </c>
      <c r="BD152" s="40">
        <f t="shared" si="561"/>
        <v>0.81451612903225812</v>
      </c>
      <c r="BE152" s="40">
        <f t="shared" si="561"/>
        <v>0.875</v>
      </c>
      <c r="BF152" s="40">
        <f t="shared" si="561"/>
        <v>0.87096774193548387</v>
      </c>
      <c r="BG152" s="40">
        <f t="shared" si="561"/>
        <v>0.842741935483871</v>
      </c>
      <c r="BH152" s="40">
        <f t="shared" si="561"/>
        <v>0.842741935483871</v>
      </c>
      <c r="BI152" s="40">
        <f t="shared" si="561"/>
        <v>0.842741935483871</v>
      </c>
      <c r="BJ152" s="40">
        <f t="shared" si="561"/>
        <v>0.83266129032258063</v>
      </c>
      <c r="BK152" s="40">
        <f t="shared" si="561"/>
        <v>0.8286290322580645</v>
      </c>
      <c r="BL152" s="40">
        <f t="shared" si="561"/>
        <v>0.80645161290322576</v>
      </c>
      <c r="BM152" s="40">
        <f t="shared" si="561"/>
        <v>0.80241935483870963</v>
      </c>
      <c r="BN152" s="40">
        <f t="shared" si="561"/>
        <v>0.76209677419354838</v>
      </c>
      <c r="BO152" s="40">
        <f t="shared" si="561"/>
        <v>0.69959677419354838</v>
      </c>
      <c r="BP152" s="40">
        <f t="shared" si="561"/>
        <v>0.69959677419354838</v>
      </c>
      <c r="BQ152" s="40">
        <f t="shared" si="561"/>
        <v>0.69758064516129037</v>
      </c>
      <c r="BR152" s="40">
        <f t="shared" si="561"/>
        <v>0.78830645161290325</v>
      </c>
      <c r="BS152" s="40">
        <f t="shared" si="561"/>
        <v>0.88306451612903225</v>
      </c>
      <c r="BT152" s="40">
        <f t="shared" si="561"/>
        <v>0.875</v>
      </c>
      <c r="BU152" s="40">
        <f t="shared" si="561"/>
        <v>0.86895161290322576</v>
      </c>
      <c r="BV152" s="40">
        <f t="shared" si="561"/>
        <v>0.86088709677419351</v>
      </c>
      <c r="BW152" s="40">
        <f t="shared" si="561"/>
        <v>0.86088709677419351</v>
      </c>
      <c r="BX152" s="40">
        <f t="shared" si="561"/>
        <v>0.85080645161290325</v>
      </c>
      <c r="BY152" s="40">
        <f t="shared" si="561"/>
        <v>0.84879032258064513</v>
      </c>
      <c r="BZ152" s="40">
        <f t="shared" si="561"/>
        <v>0.83266129032258063</v>
      </c>
      <c r="CA152" s="40">
        <f t="shared" si="561"/>
        <v>0.83266129032258063</v>
      </c>
      <c r="CB152" s="40">
        <f t="shared" si="561"/>
        <v>0.80846774193548387</v>
      </c>
      <c r="CC152" s="40">
        <f t="shared" si="561"/>
        <v>0.79032258064516125</v>
      </c>
      <c r="CD152" s="40">
        <f t="shared" si="561"/>
        <v>0.79032258064516125</v>
      </c>
      <c r="CE152" s="40">
        <f t="shared" ref="CE152:EP152" si="562">IFERROR(+CE38/$I$152,0)</f>
        <v>0.77419354838709675</v>
      </c>
      <c r="CF152" s="40">
        <f t="shared" si="562"/>
        <v>0.89717741935483875</v>
      </c>
      <c r="CG152" s="40">
        <f t="shared" si="562"/>
        <v>0.85483870967741937</v>
      </c>
      <c r="CH152" s="40">
        <f t="shared" si="562"/>
        <v>0.82459677419354838</v>
      </c>
      <c r="CI152" s="40">
        <f t="shared" si="562"/>
        <v>0.85685483870967738</v>
      </c>
      <c r="CJ152" s="40">
        <f t="shared" si="562"/>
        <v>0.84072580645161288</v>
      </c>
      <c r="CK152" s="40">
        <f t="shared" si="562"/>
        <v>0.84072580645161288</v>
      </c>
      <c r="CL152" s="40">
        <f t="shared" si="562"/>
        <v>0.842741935483871</v>
      </c>
      <c r="CM152" s="40">
        <f t="shared" si="562"/>
        <v>0.842741935483871</v>
      </c>
      <c r="CN152" s="40">
        <f t="shared" si="562"/>
        <v>0.88508064516129037</v>
      </c>
      <c r="CO152" s="40">
        <f t="shared" si="562"/>
        <v>0.8911290322580645</v>
      </c>
      <c r="CP152" s="40">
        <f t="shared" si="562"/>
        <v>0.907258064516129</v>
      </c>
      <c r="CQ152" s="40">
        <f t="shared" si="562"/>
        <v>0.89314516129032262</v>
      </c>
      <c r="CR152" s="40">
        <f t="shared" si="562"/>
        <v>0.89314516129032262</v>
      </c>
      <c r="CS152" s="40">
        <f t="shared" si="562"/>
        <v>0.88911290322580649</v>
      </c>
      <c r="CT152" s="40">
        <f t="shared" si="562"/>
        <v>0.88911290322580649</v>
      </c>
      <c r="CU152" s="40">
        <f t="shared" si="562"/>
        <v>0.86088709677419351</v>
      </c>
      <c r="CV152" s="40">
        <f t="shared" si="562"/>
        <v>0.86693548387096775</v>
      </c>
      <c r="CW152" s="40">
        <f t="shared" si="562"/>
        <v>0.844758064516129</v>
      </c>
      <c r="CX152" s="40">
        <f t="shared" si="562"/>
        <v>0.83669354838709675</v>
      </c>
      <c r="CY152" s="40">
        <f t="shared" si="562"/>
        <v>0.83669354838709675</v>
      </c>
      <c r="CZ152" s="40">
        <f t="shared" si="562"/>
        <v>0.83467741935483875</v>
      </c>
      <c r="DA152" s="40">
        <f t="shared" si="562"/>
        <v>0.84072580645161288</v>
      </c>
      <c r="DB152" s="40">
        <f t="shared" si="562"/>
        <v>0.81451612903225812</v>
      </c>
      <c r="DC152" s="40">
        <f t="shared" si="562"/>
        <v>0.85685483870967738</v>
      </c>
      <c r="DD152" s="40">
        <f t="shared" si="562"/>
        <v>0.83266129032258063</v>
      </c>
      <c r="DE152" s="40">
        <f t="shared" si="562"/>
        <v>0.81451612903225812</v>
      </c>
      <c r="DF152" s="40">
        <f t="shared" si="562"/>
        <v>0.81451612903225812</v>
      </c>
      <c r="DG152" s="40">
        <f t="shared" si="562"/>
        <v>0.80241935483870963</v>
      </c>
      <c r="DH152" s="40">
        <f t="shared" si="562"/>
        <v>0.82056451612903225</v>
      </c>
      <c r="DI152" s="40">
        <f t="shared" si="562"/>
        <v>0.78629032258064513</v>
      </c>
      <c r="DJ152" s="40">
        <f t="shared" si="562"/>
        <v>0.842741935483871</v>
      </c>
      <c r="DK152" s="40">
        <f t="shared" si="562"/>
        <v>0.80040322580645162</v>
      </c>
      <c r="DL152" s="40">
        <f t="shared" si="562"/>
        <v>0.76209677419354838</v>
      </c>
      <c r="DM152" s="40">
        <f t="shared" si="562"/>
        <v>0.76209677419354838</v>
      </c>
      <c r="DN152" s="40">
        <f t="shared" si="562"/>
        <v>0.78629032258064513</v>
      </c>
      <c r="DO152" s="40">
        <f t="shared" si="562"/>
        <v>0.80443548387096775</v>
      </c>
      <c r="DP152" s="40">
        <f t="shared" si="562"/>
        <v>0.7661290322580645</v>
      </c>
      <c r="DQ152" s="40">
        <f t="shared" si="562"/>
        <v>0.87701612903225812</v>
      </c>
      <c r="DR152" s="40">
        <f t="shared" si="562"/>
        <v>0.8911290322580645</v>
      </c>
      <c r="DS152" s="40">
        <f t="shared" si="562"/>
        <v>0.87096774193548387</v>
      </c>
      <c r="DT152" s="40">
        <f t="shared" si="562"/>
        <v>0.87096774193548387</v>
      </c>
      <c r="DU152" s="40">
        <f t="shared" si="562"/>
        <v>0.84677419354838712</v>
      </c>
      <c r="DV152" s="40">
        <f t="shared" si="562"/>
        <v>0.86895161290322576</v>
      </c>
      <c r="DW152" s="40">
        <f t="shared" si="562"/>
        <v>0.8588709677419355</v>
      </c>
      <c r="DX152" s="40">
        <f t="shared" si="562"/>
        <v>0.8588709677419355</v>
      </c>
      <c r="DY152" s="40">
        <f t="shared" si="562"/>
        <v>0.84072580645161288</v>
      </c>
      <c r="DZ152" s="40">
        <f t="shared" si="562"/>
        <v>0.80443548387096775</v>
      </c>
      <c r="EA152" s="40">
        <f t="shared" si="562"/>
        <v>0.80443548387096775</v>
      </c>
      <c r="EB152" s="40">
        <f t="shared" si="562"/>
        <v>0.75201612903225812</v>
      </c>
      <c r="EC152" s="40">
        <f t="shared" si="562"/>
        <v>0.780241935483871</v>
      </c>
      <c r="ED152" s="40">
        <f t="shared" si="562"/>
        <v>0.7963709677419355</v>
      </c>
      <c r="EE152" s="40">
        <f t="shared" si="562"/>
        <v>0.7963709677419355</v>
      </c>
      <c r="EF152" s="40">
        <f t="shared" si="562"/>
        <v>0.844758064516129</v>
      </c>
      <c r="EG152" s="40">
        <f t="shared" si="562"/>
        <v>0.79838709677419351</v>
      </c>
      <c r="EH152" s="40">
        <f t="shared" si="562"/>
        <v>0.79838709677419351</v>
      </c>
      <c r="EI152" s="40">
        <f t="shared" si="562"/>
        <v>0.780241935483871</v>
      </c>
      <c r="EJ152" s="40">
        <f t="shared" si="562"/>
        <v>0.80443548387096775</v>
      </c>
      <c r="EK152" s="40">
        <f t="shared" si="562"/>
        <v>0.76209677419354838</v>
      </c>
      <c r="EL152" s="40">
        <f t="shared" si="562"/>
        <v>0.76411290322580649</v>
      </c>
      <c r="EM152" s="40">
        <f t="shared" si="562"/>
        <v>0.719758064516129</v>
      </c>
      <c r="EN152" s="40">
        <f t="shared" si="562"/>
        <v>0.68346774193548387</v>
      </c>
      <c r="EO152" s="40">
        <f t="shared" si="562"/>
        <v>0.68346774193548387</v>
      </c>
      <c r="EP152" s="40">
        <f t="shared" si="562"/>
        <v>0.65927419354838712</v>
      </c>
      <c r="EQ152" s="40">
        <f t="shared" ref="EQ152:HB152" si="563">IFERROR(+EQ38/$I$152,0)</f>
        <v>0.64717741935483875</v>
      </c>
      <c r="ER152" s="40">
        <f t="shared" si="563"/>
        <v>0.66733870967741937</v>
      </c>
      <c r="ES152" s="40">
        <f t="shared" si="563"/>
        <v>0.717741935483871</v>
      </c>
      <c r="ET152" s="40">
        <f t="shared" si="563"/>
        <v>0.74395161290322576</v>
      </c>
      <c r="EU152" s="40">
        <f t="shared" si="563"/>
        <v>0.719758064516129</v>
      </c>
      <c r="EV152" s="40">
        <f t="shared" si="563"/>
        <v>0.719758064516129</v>
      </c>
      <c r="EW152" s="40">
        <f t="shared" si="563"/>
        <v>0.72983870967741937</v>
      </c>
      <c r="EX152" s="40">
        <f t="shared" si="563"/>
        <v>0.75806451612903225</v>
      </c>
      <c r="EY152" s="40">
        <f t="shared" si="563"/>
        <v>0.71572580645161288</v>
      </c>
      <c r="EZ152" s="40">
        <f t="shared" si="563"/>
        <v>0.73588709677419351</v>
      </c>
      <c r="FA152" s="40">
        <f t="shared" si="563"/>
        <v>0.69354838709677424</v>
      </c>
      <c r="FB152" s="40">
        <f t="shared" si="563"/>
        <v>0.66532258064516125</v>
      </c>
      <c r="FC152" s="40">
        <f t="shared" si="563"/>
        <v>0.66532258064516125</v>
      </c>
      <c r="FD152" s="40">
        <f t="shared" si="563"/>
        <v>0.66330645161290325</v>
      </c>
      <c r="FE152" s="40">
        <f t="shared" si="563"/>
        <v>0.74395161290322576</v>
      </c>
      <c r="FF152" s="40">
        <f t="shared" si="563"/>
        <v>0.75604838709677424</v>
      </c>
      <c r="FG152" s="40">
        <f t="shared" si="563"/>
        <v>0.80040322580645162</v>
      </c>
      <c r="FH152" s="40">
        <f t="shared" si="563"/>
        <v>0.77419354838709675</v>
      </c>
      <c r="FI152" s="40">
        <f t="shared" si="563"/>
        <v>0.75</v>
      </c>
      <c r="FJ152" s="40">
        <f t="shared" si="563"/>
        <v>0.75</v>
      </c>
      <c r="FK152" s="40">
        <f t="shared" si="563"/>
        <v>0.74193548387096775</v>
      </c>
      <c r="FL152" s="40">
        <f t="shared" si="563"/>
        <v>0.77016129032258063</v>
      </c>
      <c r="FM152" s="40">
        <f t="shared" si="563"/>
        <v>0.80443548387096775</v>
      </c>
      <c r="FN152" s="40">
        <f t="shared" si="563"/>
        <v>0.77822580645161288</v>
      </c>
      <c r="FO152" s="40">
        <f t="shared" si="563"/>
        <v>0.7661290322580645</v>
      </c>
      <c r="FP152" s="40">
        <f t="shared" si="563"/>
        <v>0.49193548387096775</v>
      </c>
      <c r="FQ152" s="40">
        <f t="shared" si="563"/>
        <v>0.49193548387096775</v>
      </c>
      <c r="FR152" s="40">
        <f t="shared" si="563"/>
        <v>0.60080645161290325</v>
      </c>
      <c r="FS152" s="40">
        <f t="shared" si="563"/>
        <v>0.63911290322580649</v>
      </c>
      <c r="FT152" s="40">
        <f t="shared" si="563"/>
        <v>0.7036290322580645</v>
      </c>
      <c r="FU152" s="40">
        <f t="shared" si="563"/>
        <v>0.73790322580645162</v>
      </c>
      <c r="FV152" s="40">
        <f t="shared" si="563"/>
        <v>0.72983870967741937</v>
      </c>
      <c r="FW152" s="40">
        <f t="shared" si="563"/>
        <v>0.67338709677419351</v>
      </c>
      <c r="FX152" s="40">
        <f t="shared" si="563"/>
        <v>0.67338709677419351</v>
      </c>
      <c r="FY152" s="40">
        <f t="shared" si="563"/>
        <v>0.68145161290322576</v>
      </c>
      <c r="FZ152" s="40">
        <f t="shared" si="563"/>
        <v>0.76209677419354838</v>
      </c>
      <c r="GA152" s="40">
        <f t="shared" si="563"/>
        <v>0.75201612903225812</v>
      </c>
      <c r="GB152" s="40">
        <f t="shared" si="563"/>
        <v>0.78830645161290325</v>
      </c>
      <c r="GC152" s="40">
        <f t="shared" si="563"/>
        <v>0.86290322580645162</v>
      </c>
      <c r="GD152" s="40">
        <f t="shared" si="563"/>
        <v>0.8125</v>
      </c>
      <c r="GE152" s="40">
        <f t="shared" si="563"/>
        <v>0.8125</v>
      </c>
      <c r="GF152" s="40">
        <f t="shared" si="563"/>
        <v>0.84072580645161288</v>
      </c>
      <c r="GG152" s="40">
        <f t="shared" si="563"/>
        <v>0.87903225806451613</v>
      </c>
      <c r="GH152" s="40">
        <f t="shared" si="563"/>
        <v>0.89516129032258063</v>
      </c>
      <c r="GI152" s="40">
        <f t="shared" si="563"/>
        <v>0.8911290322580645</v>
      </c>
      <c r="GJ152" s="40">
        <f t="shared" si="563"/>
        <v>0.80846774193548387</v>
      </c>
      <c r="GK152" s="40">
        <f t="shared" si="563"/>
        <v>0.79032258064516125</v>
      </c>
      <c r="GL152" s="40">
        <f t="shared" si="563"/>
        <v>0.79032258064516125</v>
      </c>
      <c r="GM152" s="40">
        <f t="shared" si="563"/>
        <v>0.76209677419354838</v>
      </c>
      <c r="GN152" s="40">
        <f t="shared" si="563"/>
        <v>0.82056451612903225</v>
      </c>
      <c r="GO152" s="40">
        <f t="shared" si="563"/>
        <v>0.83064516129032262</v>
      </c>
      <c r="GP152" s="40">
        <f t="shared" si="563"/>
        <v>0.83870967741935487</v>
      </c>
      <c r="GQ152" s="40">
        <f t="shared" si="563"/>
        <v>0.7963709677419355</v>
      </c>
      <c r="GR152" s="40">
        <f t="shared" si="563"/>
        <v>0.78830645161290325</v>
      </c>
      <c r="GS152" s="40">
        <f t="shared" si="563"/>
        <v>0.78830645161290325</v>
      </c>
      <c r="GT152" s="40">
        <f t="shared" si="563"/>
        <v>0.77419354838709675</v>
      </c>
      <c r="GU152" s="40">
        <f t="shared" si="563"/>
        <v>0.81653225806451613</v>
      </c>
      <c r="GV152" s="40">
        <f t="shared" si="563"/>
        <v>0.83064516129032262</v>
      </c>
      <c r="GW152" s="40">
        <f t="shared" si="563"/>
        <v>0.8286290322580645</v>
      </c>
      <c r="GX152" s="40">
        <f t="shared" si="563"/>
        <v>0.7963709677419355</v>
      </c>
      <c r="GY152" s="40">
        <f t="shared" si="563"/>
        <v>0.77217741935483875</v>
      </c>
      <c r="GZ152" s="40">
        <f t="shared" si="563"/>
        <v>0.77217741935483875</v>
      </c>
      <c r="HA152" s="40">
        <f t="shared" si="563"/>
        <v>0.77822580645161288</v>
      </c>
      <c r="HB152" s="40">
        <f t="shared" si="563"/>
        <v>0.782258064516129</v>
      </c>
      <c r="HC152" s="40">
        <f t="shared" ref="HC152:JN152" si="564">IFERROR(+HC38/$I$152,0)</f>
        <v>0.75604838709677424</v>
      </c>
      <c r="HD152" s="40">
        <f t="shared" si="564"/>
        <v>0.81048387096774188</v>
      </c>
      <c r="HE152" s="40">
        <f t="shared" si="564"/>
        <v>0.73790322580645162</v>
      </c>
      <c r="HF152" s="40">
        <f t="shared" si="564"/>
        <v>0.70564516129032262</v>
      </c>
      <c r="HG152" s="40">
        <f t="shared" si="564"/>
        <v>0.70564516129032262</v>
      </c>
      <c r="HH152" s="40">
        <f t="shared" si="564"/>
        <v>0.71370967741935487</v>
      </c>
      <c r="HI152" s="40">
        <f t="shared" si="564"/>
        <v>0.74798387096774188</v>
      </c>
      <c r="HJ152" s="40">
        <f t="shared" si="564"/>
        <v>0.76411290322580649</v>
      </c>
      <c r="HK152" s="40">
        <f t="shared" si="564"/>
        <v>0.76411290322580649</v>
      </c>
      <c r="HL152" s="40">
        <f t="shared" si="564"/>
        <v>0.7338709677419355</v>
      </c>
      <c r="HM152" s="40">
        <f t="shared" si="564"/>
        <v>0.70564516129032262</v>
      </c>
      <c r="HN152" s="40">
        <f t="shared" si="564"/>
        <v>0.70564516129032262</v>
      </c>
      <c r="HO152" s="40">
        <f t="shared" si="564"/>
        <v>0.79032258064516125</v>
      </c>
      <c r="HP152" s="40">
        <f t="shared" si="564"/>
        <v>0.80241935483870963</v>
      </c>
      <c r="HQ152" s="40">
        <f t="shared" si="564"/>
        <v>0.71572580645161288</v>
      </c>
      <c r="HR152" s="40">
        <f t="shared" si="564"/>
        <v>0.80645161290322576</v>
      </c>
      <c r="HS152" s="40">
        <f t="shared" si="564"/>
        <v>0.80241935483870963</v>
      </c>
      <c r="HT152" s="40">
        <f t="shared" si="564"/>
        <v>0.7963709677419355</v>
      </c>
      <c r="HU152" s="40">
        <f t="shared" si="564"/>
        <v>0.7963709677419355</v>
      </c>
      <c r="HV152" s="40">
        <f t="shared" si="564"/>
        <v>0.79838709677419351</v>
      </c>
      <c r="HW152" s="40">
        <f t="shared" si="564"/>
        <v>0.81451612903225812</v>
      </c>
      <c r="HX152" s="40">
        <f t="shared" si="564"/>
        <v>0.80846774193548387</v>
      </c>
      <c r="HY152" s="40">
        <f t="shared" si="564"/>
        <v>0.80846774193548387</v>
      </c>
      <c r="HZ152" s="40">
        <f t="shared" si="564"/>
        <v>0.79435483870967738</v>
      </c>
      <c r="IA152" s="40">
        <f t="shared" si="564"/>
        <v>0.780241935483871</v>
      </c>
      <c r="IB152" s="40">
        <f t="shared" si="564"/>
        <v>0.780241935483871</v>
      </c>
      <c r="IC152" s="40">
        <f t="shared" si="564"/>
        <v>0.79435483870967738</v>
      </c>
      <c r="ID152" s="40">
        <f t="shared" si="564"/>
        <v>0.83064516129032262</v>
      </c>
      <c r="IE152" s="40">
        <f t="shared" si="564"/>
        <v>0.81854838709677424</v>
      </c>
      <c r="IF152" s="40">
        <f t="shared" si="564"/>
        <v>0.81451612903225812</v>
      </c>
      <c r="IG152" s="40">
        <f t="shared" si="564"/>
        <v>0.77822580645161288</v>
      </c>
      <c r="IH152" s="40">
        <f t="shared" si="564"/>
        <v>0.76411290322580649</v>
      </c>
      <c r="II152" s="40">
        <f t="shared" si="564"/>
        <v>0.76411290322580649</v>
      </c>
      <c r="IJ152" s="40">
        <f t="shared" si="564"/>
        <v>0.78629032258064513</v>
      </c>
      <c r="IK152" s="40">
        <f t="shared" si="564"/>
        <v>0.80846774193548387</v>
      </c>
      <c r="IL152" s="40">
        <f t="shared" si="564"/>
        <v>0</v>
      </c>
      <c r="IM152" s="40">
        <f t="shared" si="564"/>
        <v>0</v>
      </c>
      <c r="IN152" s="40">
        <f t="shared" si="564"/>
        <v>0</v>
      </c>
      <c r="IO152" s="40">
        <f t="shared" si="564"/>
        <v>0</v>
      </c>
      <c r="IP152" s="40">
        <f t="shared" si="564"/>
        <v>0</v>
      </c>
      <c r="IQ152" s="40">
        <f t="shared" si="564"/>
        <v>0</v>
      </c>
      <c r="IR152" s="40">
        <f t="shared" si="564"/>
        <v>0</v>
      </c>
      <c r="IS152" s="40">
        <f t="shared" si="564"/>
        <v>0</v>
      </c>
      <c r="IT152" s="40">
        <f t="shared" si="564"/>
        <v>0</v>
      </c>
      <c r="IU152" s="40">
        <f t="shared" si="564"/>
        <v>0</v>
      </c>
      <c r="IV152" s="40">
        <f t="shared" si="564"/>
        <v>0</v>
      </c>
      <c r="IW152" s="40">
        <f t="shared" si="564"/>
        <v>0</v>
      </c>
      <c r="IX152" s="40">
        <f t="shared" si="564"/>
        <v>0</v>
      </c>
      <c r="IY152" s="40">
        <f t="shared" si="564"/>
        <v>0</v>
      </c>
      <c r="IZ152" s="40">
        <f t="shared" si="564"/>
        <v>0</v>
      </c>
      <c r="JA152" s="40">
        <f t="shared" si="564"/>
        <v>0</v>
      </c>
      <c r="JB152" s="40">
        <f t="shared" si="564"/>
        <v>0</v>
      </c>
      <c r="JC152" s="40">
        <f t="shared" si="564"/>
        <v>0</v>
      </c>
      <c r="JD152" s="40">
        <f t="shared" si="564"/>
        <v>0</v>
      </c>
      <c r="JE152" s="40">
        <f t="shared" si="564"/>
        <v>0</v>
      </c>
      <c r="JF152" s="40">
        <f t="shared" si="564"/>
        <v>0</v>
      </c>
      <c r="JG152" s="40">
        <f t="shared" si="564"/>
        <v>0</v>
      </c>
      <c r="JH152" s="40">
        <f t="shared" si="564"/>
        <v>0</v>
      </c>
      <c r="JI152" s="40">
        <f t="shared" si="564"/>
        <v>0</v>
      </c>
      <c r="JJ152" s="40">
        <f t="shared" si="564"/>
        <v>0</v>
      </c>
      <c r="JK152" s="40">
        <f t="shared" si="564"/>
        <v>0</v>
      </c>
      <c r="JL152" s="40">
        <f t="shared" si="564"/>
        <v>0</v>
      </c>
      <c r="JM152" s="40">
        <f t="shared" si="564"/>
        <v>0</v>
      </c>
      <c r="JN152" s="40">
        <f t="shared" si="564"/>
        <v>0</v>
      </c>
      <c r="JO152" s="40">
        <f t="shared" ref="JO152:LZ152" si="565">IFERROR(+JO38/$I$152,0)</f>
        <v>0</v>
      </c>
      <c r="JP152" s="40">
        <f t="shared" si="565"/>
        <v>0</v>
      </c>
      <c r="JQ152" s="40">
        <f t="shared" si="565"/>
        <v>0</v>
      </c>
      <c r="JR152" s="40">
        <f t="shared" si="565"/>
        <v>0</v>
      </c>
      <c r="JS152" s="40">
        <f t="shared" si="565"/>
        <v>0</v>
      </c>
      <c r="JT152" s="40">
        <f t="shared" si="565"/>
        <v>0</v>
      </c>
      <c r="JU152" s="40">
        <f t="shared" si="565"/>
        <v>0</v>
      </c>
      <c r="JV152" s="40">
        <f t="shared" si="565"/>
        <v>0</v>
      </c>
      <c r="JW152" s="40">
        <f t="shared" si="565"/>
        <v>0</v>
      </c>
      <c r="JX152" s="40">
        <f t="shared" si="565"/>
        <v>0</v>
      </c>
      <c r="JY152" s="40">
        <f t="shared" si="565"/>
        <v>0</v>
      </c>
      <c r="JZ152" s="40">
        <f t="shared" si="565"/>
        <v>0</v>
      </c>
      <c r="KA152" s="40">
        <f t="shared" si="565"/>
        <v>0</v>
      </c>
      <c r="KB152" s="40">
        <f t="shared" si="565"/>
        <v>0</v>
      </c>
      <c r="KC152" s="40">
        <f t="shared" si="565"/>
        <v>0</v>
      </c>
      <c r="KD152" s="40">
        <f t="shared" si="565"/>
        <v>0</v>
      </c>
      <c r="KE152" s="40">
        <f t="shared" si="565"/>
        <v>0</v>
      </c>
      <c r="KF152" s="40">
        <f t="shared" si="565"/>
        <v>0</v>
      </c>
      <c r="KG152" s="40">
        <f t="shared" si="565"/>
        <v>0</v>
      </c>
      <c r="KH152" s="40">
        <f t="shared" si="565"/>
        <v>0</v>
      </c>
      <c r="KI152" s="40">
        <f t="shared" si="565"/>
        <v>0</v>
      </c>
      <c r="KJ152" s="40">
        <f t="shared" si="565"/>
        <v>0</v>
      </c>
      <c r="KK152" s="40">
        <f t="shared" si="565"/>
        <v>0</v>
      </c>
      <c r="KL152" s="40">
        <f t="shared" si="565"/>
        <v>0</v>
      </c>
      <c r="KM152" s="40">
        <f t="shared" si="565"/>
        <v>0</v>
      </c>
      <c r="KN152" s="40">
        <f t="shared" si="565"/>
        <v>0</v>
      </c>
      <c r="KO152" s="40">
        <f t="shared" si="565"/>
        <v>0</v>
      </c>
      <c r="KP152" s="40">
        <f t="shared" si="565"/>
        <v>0</v>
      </c>
      <c r="KQ152" s="40">
        <f t="shared" si="565"/>
        <v>0</v>
      </c>
      <c r="KR152" s="40">
        <f t="shared" si="565"/>
        <v>0</v>
      </c>
      <c r="KS152" s="40">
        <f t="shared" si="565"/>
        <v>0</v>
      </c>
      <c r="KT152" s="40">
        <f t="shared" si="565"/>
        <v>0</v>
      </c>
      <c r="KU152" s="40">
        <f t="shared" si="565"/>
        <v>0</v>
      </c>
      <c r="KV152" s="40">
        <f t="shared" si="565"/>
        <v>0</v>
      </c>
      <c r="KW152" s="40">
        <f t="shared" si="565"/>
        <v>0</v>
      </c>
      <c r="KX152" s="40">
        <f t="shared" si="565"/>
        <v>0</v>
      </c>
      <c r="KY152" s="40">
        <f t="shared" si="565"/>
        <v>0</v>
      </c>
      <c r="KZ152" s="40">
        <f t="shared" si="565"/>
        <v>0</v>
      </c>
      <c r="LA152" s="40">
        <f t="shared" si="565"/>
        <v>0</v>
      </c>
      <c r="LB152" s="40">
        <f t="shared" si="565"/>
        <v>0</v>
      </c>
      <c r="LC152" s="40">
        <f t="shared" si="565"/>
        <v>0</v>
      </c>
      <c r="LD152" s="40">
        <f t="shared" si="565"/>
        <v>0</v>
      </c>
      <c r="LE152" s="40">
        <f t="shared" si="565"/>
        <v>0</v>
      </c>
      <c r="LF152" s="40">
        <f t="shared" si="565"/>
        <v>0</v>
      </c>
      <c r="LG152" s="40">
        <f t="shared" si="565"/>
        <v>0</v>
      </c>
      <c r="LH152" s="40">
        <f t="shared" si="565"/>
        <v>0</v>
      </c>
      <c r="LI152" s="40">
        <f t="shared" si="565"/>
        <v>0</v>
      </c>
      <c r="LJ152" s="40">
        <f t="shared" si="565"/>
        <v>0</v>
      </c>
      <c r="LK152" s="40">
        <f t="shared" si="565"/>
        <v>0</v>
      </c>
      <c r="LL152" s="40">
        <f t="shared" si="565"/>
        <v>0</v>
      </c>
      <c r="LM152" s="40">
        <f t="shared" si="565"/>
        <v>0</v>
      </c>
      <c r="LN152" s="40">
        <f t="shared" si="565"/>
        <v>0</v>
      </c>
      <c r="LO152" s="40">
        <f t="shared" si="565"/>
        <v>0</v>
      </c>
      <c r="LP152" s="40">
        <f t="shared" si="565"/>
        <v>0</v>
      </c>
      <c r="LQ152" s="40">
        <f t="shared" si="565"/>
        <v>0</v>
      </c>
      <c r="LR152" s="40">
        <f t="shared" si="565"/>
        <v>0</v>
      </c>
      <c r="LS152" s="40">
        <f t="shared" si="565"/>
        <v>0</v>
      </c>
      <c r="LT152" s="40">
        <f t="shared" si="565"/>
        <v>0</v>
      </c>
      <c r="LU152" s="40">
        <f t="shared" si="565"/>
        <v>0</v>
      </c>
      <c r="LV152" s="40">
        <f t="shared" si="565"/>
        <v>0</v>
      </c>
      <c r="LW152" s="40">
        <f t="shared" si="565"/>
        <v>0</v>
      </c>
      <c r="LX152" s="40">
        <f t="shared" si="565"/>
        <v>0</v>
      </c>
      <c r="LY152" s="40">
        <f t="shared" si="565"/>
        <v>0</v>
      </c>
      <c r="LZ152" s="40">
        <f t="shared" si="565"/>
        <v>0</v>
      </c>
      <c r="MA152" s="40">
        <f t="shared" ref="MA152:NT152" si="566">IFERROR(+MA38/$I$152,0)</f>
        <v>0</v>
      </c>
      <c r="MB152" s="40">
        <f t="shared" si="566"/>
        <v>0</v>
      </c>
      <c r="MC152" s="40">
        <f t="shared" si="566"/>
        <v>0</v>
      </c>
      <c r="MD152" s="40">
        <f t="shared" si="566"/>
        <v>0</v>
      </c>
      <c r="ME152" s="40">
        <f t="shared" si="566"/>
        <v>0</v>
      </c>
      <c r="MF152" s="40">
        <f t="shared" si="566"/>
        <v>0</v>
      </c>
      <c r="MG152" s="40">
        <f t="shared" si="566"/>
        <v>0</v>
      </c>
      <c r="MH152" s="40">
        <f t="shared" si="566"/>
        <v>0</v>
      </c>
      <c r="MI152" s="40">
        <f t="shared" si="566"/>
        <v>0</v>
      </c>
      <c r="MJ152" s="40">
        <f t="shared" si="566"/>
        <v>0</v>
      </c>
      <c r="MK152" s="40">
        <f t="shared" si="566"/>
        <v>0</v>
      </c>
      <c r="ML152" s="40">
        <f t="shared" si="566"/>
        <v>0</v>
      </c>
      <c r="MM152" s="40">
        <f t="shared" si="566"/>
        <v>0</v>
      </c>
      <c r="MN152" s="40">
        <f t="shared" si="566"/>
        <v>0</v>
      </c>
      <c r="MO152" s="40">
        <f t="shared" si="566"/>
        <v>0</v>
      </c>
      <c r="MP152" s="40">
        <f t="shared" si="566"/>
        <v>0</v>
      </c>
      <c r="MQ152" s="40">
        <f t="shared" si="566"/>
        <v>0</v>
      </c>
      <c r="MR152" s="40">
        <f t="shared" si="566"/>
        <v>0</v>
      </c>
      <c r="MS152" s="40">
        <f t="shared" si="566"/>
        <v>0</v>
      </c>
      <c r="MT152" s="40">
        <f t="shared" si="566"/>
        <v>0</v>
      </c>
      <c r="MU152" s="40">
        <f t="shared" si="566"/>
        <v>0</v>
      </c>
      <c r="MV152" s="40">
        <f t="shared" si="566"/>
        <v>0</v>
      </c>
      <c r="MW152" s="40">
        <f t="shared" si="566"/>
        <v>0</v>
      </c>
      <c r="MX152" s="40">
        <f t="shared" si="566"/>
        <v>0</v>
      </c>
      <c r="MY152" s="40">
        <f t="shared" si="566"/>
        <v>0</v>
      </c>
      <c r="MZ152" s="40">
        <f t="shared" si="566"/>
        <v>0</v>
      </c>
      <c r="NA152" s="40">
        <f t="shared" si="566"/>
        <v>0</v>
      </c>
      <c r="NB152" s="40">
        <f t="shared" si="566"/>
        <v>0</v>
      </c>
      <c r="NC152" s="40">
        <f t="shared" si="566"/>
        <v>0</v>
      </c>
      <c r="ND152" s="40">
        <f t="shared" si="566"/>
        <v>0</v>
      </c>
      <c r="NE152" s="40">
        <f t="shared" si="566"/>
        <v>0</v>
      </c>
      <c r="NF152" s="40">
        <f t="shared" si="566"/>
        <v>0</v>
      </c>
      <c r="NG152" s="40">
        <f t="shared" si="566"/>
        <v>0</v>
      </c>
      <c r="NH152" s="40">
        <f t="shared" si="566"/>
        <v>0</v>
      </c>
      <c r="NI152" s="40">
        <f t="shared" si="566"/>
        <v>0</v>
      </c>
      <c r="NJ152" s="40">
        <f t="shared" si="566"/>
        <v>0</v>
      </c>
      <c r="NK152" s="40">
        <f t="shared" si="566"/>
        <v>0</v>
      </c>
      <c r="NL152" s="40">
        <f t="shared" si="566"/>
        <v>0</v>
      </c>
      <c r="NM152" s="40">
        <f t="shared" si="566"/>
        <v>0</v>
      </c>
      <c r="NN152" s="40">
        <f t="shared" si="566"/>
        <v>0</v>
      </c>
      <c r="NO152" s="40">
        <f t="shared" si="566"/>
        <v>0</v>
      </c>
      <c r="NP152" s="40">
        <f t="shared" si="566"/>
        <v>0</v>
      </c>
      <c r="NQ152" s="40">
        <f t="shared" si="566"/>
        <v>0</v>
      </c>
      <c r="NR152" s="40">
        <f t="shared" si="566"/>
        <v>0</v>
      </c>
      <c r="NS152" s="40">
        <f t="shared" si="566"/>
        <v>0</v>
      </c>
      <c r="NT152" s="41">
        <f t="shared" si="566"/>
        <v>0</v>
      </c>
    </row>
    <row r="153" spans="1:384" x14ac:dyDescent="0.6">
      <c r="A153" s="141" t="s">
        <v>72</v>
      </c>
      <c r="B153" s="301"/>
      <c r="C153" s="322"/>
      <c r="D153" s="299"/>
      <c r="E153" s="47">
        <v>15</v>
      </c>
      <c r="F153" s="294"/>
      <c r="G153" s="47">
        <v>32</v>
      </c>
      <c r="H153" s="54">
        <v>666</v>
      </c>
      <c r="I153" s="6">
        <f>SUM(J153:Q153)</f>
        <v>766</v>
      </c>
      <c r="J153" s="32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4">
        <v>766</v>
      </c>
      <c r="Q153" s="9">
        <v>0</v>
      </c>
      <c r="R153" s="7"/>
      <c r="S153" s="39">
        <f t="shared" ref="S153:CD153" si="567">IFERROR(+S39/$I$153,0)</f>
        <v>0.61488250652741516</v>
      </c>
      <c r="T153" s="40">
        <f t="shared" si="567"/>
        <v>0.61488250652741516</v>
      </c>
      <c r="U153" s="40">
        <f t="shared" si="567"/>
        <v>0.61096605744125332</v>
      </c>
      <c r="V153" s="40">
        <f t="shared" si="567"/>
        <v>0.6566579634464752</v>
      </c>
      <c r="W153" s="40">
        <f t="shared" si="567"/>
        <v>0.65404699738903394</v>
      </c>
      <c r="X153" s="40">
        <f t="shared" si="567"/>
        <v>0.66710182767624016</v>
      </c>
      <c r="Y153" s="40">
        <f t="shared" si="567"/>
        <v>0.64099216710182771</v>
      </c>
      <c r="Z153" s="40">
        <f t="shared" si="567"/>
        <v>0.64099216710182771</v>
      </c>
      <c r="AA153" s="40">
        <f t="shared" si="567"/>
        <v>0.66579634464751958</v>
      </c>
      <c r="AB153" s="40">
        <f t="shared" si="567"/>
        <v>0.6866840731070496</v>
      </c>
      <c r="AC153" s="40">
        <f t="shared" si="567"/>
        <v>0.68276762402088775</v>
      </c>
      <c r="AD153" s="40">
        <f t="shared" si="567"/>
        <v>0.70234986945169708</v>
      </c>
      <c r="AE153" s="40">
        <f t="shared" si="567"/>
        <v>0.71671018276762399</v>
      </c>
      <c r="AF153" s="40">
        <f t="shared" si="567"/>
        <v>0.70496083550913835</v>
      </c>
      <c r="AG153" s="40">
        <f t="shared" si="567"/>
        <v>0.70496083550913835</v>
      </c>
      <c r="AH153" s="40">
        <f t="shared" si="567"/>
        <v>0.73368146214099217</v>
      </c>
      <c r="AI153" s="40">
        <f t="shared" si="567"/>
        <v>0.73498694516971275</v>
      </c>
      <c r="AJ153" s="40">
        <f t="shared" si="567"/>
        <v>0.74673629242819839</v>
      </c>
      <c r="AK153" s="40">
        <f t="shared" si="567"/>
        <v>0.78981723237597912</v>
      </c>
      <c r="AL153" s="40">
        <f t="shared" si="567"/>
        <v>0.78590078328981727</v>
      </c>
      <c r="AM153" s="40">
        <f t="shared" si="567"/>
        <v>0.78198433420365532</v>
      </c>
      <c r="AN153" s="40">
        <f t="shared" si="567"/>
        <v>0.78198433420365532</v>
      </c>
      <c r="AO153" s="40">
        <f t="shared" si="567"/>
        <v>0.79634464751958223</v>
      </c>
      <c r="AP153" s="40">
        <f t="shared" si="567"/>
        <v>0.79634464751958223</v>
      </c>
      <c r="AQ153" s="40">
        <f t="shared" si="567"/>
        <v>0.78851174934725854</v>
      </c>
      <c r="AR153" s="40">
        <f t="shared" si="567"/>
        <v>0.78851174934725854</v>
      </c>
      <c r="AS153" s="40">
        <f t="shared" si="567"/>
        <v>0.79242819843342038</v>
      </c>
      <c r="AT153" s="40">
        <f t="shared" si="567"/>
        <v>0.78590078328981727</v>
      </c>
      <c r="AU153" s="40">
        <f t="shared" si="567"/>
        <v>0.78590078328981727</v>
      </c>
      <c r="AV153" s="40">
        <f t="shared" si="567"/>
        <v>0.78590078328981727</v>
      </c>
      <c r="AW153" s="40">
        <f t="shared" si="567"/>
        <v>0.78851174934725854</v>
      </c>
      <c r="AX153" s="40">
        <f t="shared" si="567"/>
        <v>0.77937336814621405</v>
      </c>
      <c r="AY153" s="40">
        <f t="shared" si="567"/>
        <v>0.78198433420365532</v>
      </c>
      <c r="AZ153" s="40">
        <f t="shared" si="567"/>
        <v>0.77545691906005221</v>
      </c>
      <c r="BA153" s="40">
        <f t="shared" si="567"/>
        <v>0.75587467362924277</v>
      </c>
      <c r="BB153" s="40">
        <f t="shared" si="567"/>
        <v>0.75587467362924277</v>
      </c>
      <c r="BC153" s="40">
        <f t="shared" si="567"/>
        <v>0.76762402088772841</v>
      </c>
      <c r="BD153" s="40">
        <f t="shared" si="567"/>
        <v>0.77415143603133163</v>
      </c>
      <c r="BE153" s="40">
        <f t="shared" si="567"/>
        <v>0.7610966057441253</v>
      </c>
      <c r="BF153" s="40">
        <f t="shared" si="567"/>
        <v>0.76240208877284599</v>
      </c>
      <c r="BG153" s="40">
        <f t="shared" si="567"/>
        <v>0.75195822454308092</v>
      </c>
      <c r="BH153" s="40">
        <f t="shared" si="567"/>
        <v>0.75195822454308092</v>
      </c>
      <c r="BI153" s="40">
        <f t="shared" si="567"/>
        <v>0.75195822454308092</v>
      </c>
      <c r="BJ153" s="40">
        <f t="shared" si="567"/>
        <v>0.7389033942558747</v>
      </c>
      <c r="BK153" s="40">
        <f t="shared" si="567"/>
        <v>0.74151436031331597</v>
      </c>
      <c r="BL153" s="40">
        <f t="shared" si="567"/>
        <v>0.72454308093994779</v>
      </c>
      <c r="BM153" s="40">
        <f t="shared" si="567"/>
        <v>0.7389033942558747</v>
      </c>
      <c r="BN153" s="40">
        <f t="shared" si="567"/>
        <v>0.73498694516971275</v>
      </c>
      <c r="BO153" s="40">
        <f t="shared" si="567"/>
        <v>0.72062663185378595</v>
      </c>
      <c r="BP153" s="40">
        <f t="shared" si="567"/>
        <v>0.72062663185378595</v>
      </c>
      <c r="BQ153" s="40">
        <f t="shared" si="567"/>
        <v>0.72193211488250653</v>
      </c>
      <c r="BR153" s="40">
        <f t="shared" si="567"/>
        <v>0.76240208877284599</v>
      </c>
      <c r="BS153" s="40">
        <f t="shared" si="567"/>
        <v>0.73629242819843344</v>
      </c>
      <c r="BT153" s="40">
        <f t="shared" si="567"/>
        <v>0.73498694516971275</v>
      </c>
      <c r="BU153" s="40">
        <f t="shared" si="567"/>
        <v>0.71148825065274146</v>
      </c>
      <c r="BV153" s="40">
        <f t="shared" si="567"/>
        <v>0.70365535248041777</v>
      </c>
      <c r="BW153" s="40">
        <f t="shared" si="567"/>
        <v>0.70365535248041777</v>
      </c>
      <c r="BX153" s="40">
        <f t="shared" si="567"/>
        <v>0.72715404699738906</v>
      </c>
      <c r="BY153" s="40">
        <f t="shared" si="567"/>
        <v>0.77415143603133163</v>
      </c>
      <c r="BZ153" s="40">
        <f t="shared" si="567"/>
        <v>0.76240208877284599</v>
      </c>
      <c r="CA153" s="40">
        <f t="shared" si="567"/>
        <v>0.76240208877284599</v>
      </c>
      <c r="CB153" s="40">
        <f t="shared" si="567"/>
        <v>0.74020887728459528</v>
      </c>
      <c r="CC153" s="40">
        <f t="shared" si="567"/>
        <v>0.71932114882506526</v>
      </c>
      <c r="CD153" s="40">
        <f t="shared" si="567"/>
        <v>0.71932114882506526</v>
      </c>
      <c r="CE153" s="40">
        <f t="shared" ref="CE153:EP153" si="568">IFERROR(+CE39/$I$153,0)</f>
        <v>0.71932114882506526</v>
      </c>
      <c r="CF153" s="40">
        <f t="shared" si="568"/>
        <v>0.73368146214099217</v>
      </c>
      <c r="CG153" s="40">
        <f t="shared" si="568"/>
        <v>0.69321148825065271</v>
      </c>
      <c r="CH153" s="40">
        <f t="shared" si="568"/>
        <v>0.69190600522193213</v>
      </c>
      <c r="CI153" s="40">
        <f t="shared" si="568"/>
        <v>0.67624020887728464</v>
      </c>
      <c r="CJ153" s="40">
        <f t="shared" si="568"/>
        <v>0.65926892950391647</v>
      </c>
      <c r="CK153" s="40">
        <f t="shared" si="568"/>
        <v>0.65926892950391647</v>
      </c>
      <c r="CL153" s="40">
        <f t="shared" si="568"/>
        <v>0.71932114882506526</v>
      </c>
      <c r="CM153" s="40">
        <f t="shared" si="568"/>
        <v>0.81984334203655351</v>
      </c>
      <c r="CN153" s="40">
        <f t="shared" si="568"/>
        <v>0.8054830287206266</v>
      </c>
      <c r="CO153" s="40">
        <f t="shared" si="568"/>
        <v>0.80678851174934729</v>
      </c>
      <c r="CP153" s="40">
        <f t="shared" si="568"/>
        <v>0.78459530026109658</v>
      </c>
      <c r="CQ153" s="40">
        <f t="shared" si="568"/>
        <v>0.77937336814621405</v>
      </c>
      <c r="CR153" s="40">
        <f t="shared" si="568"/>
        <v>0.77937336814621405</v>
      </c>
      <c r="CS153" s="40">
        <f t="shared" si="568"/>
        <v>0.77154046997389036</v>
      </c>
      <c r="CT153" s="40">
        <f t="shared" si="568"/>
        <v>0.77154046997389036</v>
      </c>
      <c r="CU153" s="40">
        <f t="shared" si="568"/>
        <v>0.74020887728459528</v>
      </c>
      <c r="CV153" s="40">
        <f t="shared" si="568"/>
        <v>0.76762402088772841</v>
      </c>
      <c r="CW153" s="40">
        <f t="shared" si="568"/>
        <v>0.74804177545691908</v>
      </c>
      <c r="CX153" s="40">
        <f t="shared" si="568"/>
        <v>0.72715404699738906</v>
      </c>
      <c r="CY153" s="40">
        <f t="shared" si="568"/>
        <v>0.72715404699738906</v>
      </c>
      <c r="CZ153" s="40">
        <f t="shared" si="568"/>
        <v>0.72584856396866837</v>
      </c>
      <c r="DA153" s="40">
        <f t="shared" si="568"/>
        <v>0.73368146214099217</v>
      </c>
      <c r="DB153" s="40">
        <f t="shared" si="568"/>
        <v>0.71540469973890342</v>
      </c>
      <c r="DC153" s="40">
        <f t="shared" si="568"/>
        <v>0.72715404699738906</v>
      </c>
      <c r="DD153" s="40">
        <f t="shared" si="568"/>
        <v>0.70757180156657962</v>
      </c>
      <c r="DE153" s="40">
        <f t="shared" si="568"/>
        <v>0.67754569190600522</v>
      </c>
      <c r="DF153" s="40">
        <f t="shared" si="568"/>
        <v>0.67754569190600522</v>
      </c>
      <c r="DG153" s="40">
        <f t="shared" si="568"/>
        <v>0.68146214099216706</v>
      </c>
      <c r="DH153" s="40">
        <f t="shared" si="568"/>
        <v>0.66579634464751958</v>
      </c>
      <c r="DI153" s="40">
        <f t="shared" si="568"/>
        <v>0.70365535248041777</v>
      </c>
      <c r="DJ153" s="40">
        <f t="shared" si="568"/>
        <v>0.69843342036553524</v>
      </c>
      <c r="DK153" s="40">
        <f t="shared" si="568"/>
        <v>0.67624020887728464</v>
      </c>
      <c r="DL153" s="40">
        <f t="shared" si="568"/>
        <v>0.66579634464751958</v>
      </c>
      <c r="DM153" s="40">
        <f t="shared" si="568"/>
        <v>0.66579634464751958</v>
      </c>
      <c r="DN153" s="40">
        <f t="shared" si="568"/>
        <v>0.64621409921671014</v>
      </c>
      <c r="DO153" s="40">
        <f t="shared" si="568"/>
        <v>0.73368146214099217</v>
      </c>
      <c r="DP153" s="40">
        <f t="shared" si="568"/>
        <v>0.71540469973890342</v>
      </c>
      <c r="DQ153" s="40">
        <f t="shared" si="568"/>
        <v>0.72062663185378595</v>
      </c>
      <c r="DR153" s="40">
        <f t="shared" si="568"/>
        <v>0.69843342036553524</v>
      </c>
      <c r="DS153" s="40">
        <f t="shared" si="568"/>
        <v>0.67362924281984338</v>
      </c>
      <c r="DT153" s="40">
        <f t="shared" si="568"/>
        <v>0.67362924281984338</v>
      </c>
      <c r="DU153" s="40">
        <f t="shared" si="568"/>
        <v>0.63707571801566576</v>
      </c>
      <c r="DV153" s="40">
        <f t="shared" si="568"/>
        <v>0.65796344647519578</v>
      </c>
      <c r="DW153" s="40">
        <f t="shared" si="568"/>
        <v>0.63838120104438645</v>
      </c>
      <c r="DX153" s="40">
        <f t="shared" si="568"/>
        <v>0.63838120104438645</v>
      </c>
      <c r="DY153" s="40">
        <f t="shared" si="568"/>
        <v>0.62532637075718012</v>
      </c>
      <c r="DZ153" s="40">
        <f t="shared" si="568"/>
        <v>0.60835509138381205</v>
      </c>
      <c r="EA153" s="40">
        <f t="shared" si="568"/>
        <v>0.60835509138381205</v>
      </c>
      <c r="EB153" s="40">
        <f t="shared" si="568"/>
        <v>0.61618798955613574</v>
      </c>
      <c r="EC153" s="40">
        <f t="shared" si="568"/>
        <v>0.62271540469973885</v>
      </c>
      <c r="ED153" s="40">
        <f t="shared" si="568"/>
        <v>0.60966057441253263</v>
      </c>
      <c r="EE153" s="40">
        <f t="shared" si="568"/>
        <v>0.69582245430809397</v>
      </c>
      <c r="EF153" s="40">
        <f t="shared" si="568"/>
        <v>0.67362924281984338</v>
      </c>
      <c r="EG153" s="40">
        <f t="shared" si="568"/>
        <v>0.64621409921671014</v>
      </c>
      <c r="EH153" s="40">
        <f t="shared" si="568"/>
        <v>0.64621409921671014</v>
      </c>
      <c r="EI153" s="40">
        <f t="shared" si="568"/>
        <v>0.63838120104438645</v>
      </c>
      <c r="EJ153" s="40">
        <f t="shared" si="568"/>
        <v>0.67362924281984338</v>
      </c>
      <c r="EK153" s="40">
        <f t="shared" si="568"/>
        <v>0.6566579634464752</v>
      </c>
      <c r="EL153" s="40">
        <f t="shared" si="568"/>
        <v>0.65274151436031336</v>
      </c>
      <c r="EM153" s="40">
        <f t="shared" si="568"/>
        <v>0.59791122715404699</v>
      </c>
      <c r="EN153" s="40">
        <f t="shared" si="568"/>
        <v>0.58485639686684077</v>
      </c>
      <c r="EO153" s="40">
        <f t="shared" si="568"/>
        <v>0.58485639686684077</v>
      </c>
      <c r="EP153" s="40">
        <f t="shared" si="568"/>
        <v>0.57310704960835512</v>
      </c>
      <c r="EQ153" s="40">
        <f t="shared" ref="EQ153:HB153" si="569">IFERROR(+EQ39/$I$153,0)</f>
        <v>0.57180156657963443</v>
      </c>
      <c r="ER153" s="40">
        <f t="shared" si="569"/>
        <v>0.5744125326370757</v>
      </c>
      <c r="ES153" s="40">
        <f t="shared" si="569"/>
        <v>0.59138381201044388</v>
      </c>
      <c r="ET153" s="40">
        <f t="shared" si="569"/>
        <v>0.61488250652741516</v>
      </c>
      <c r="EU153" s="40">
        <f t="shared" si="569"/>
        <v>0.59268929503916445</v>
      </c>
      <c r="EV153" s="40">
        <f t="shared" si="569"/>
        <v>0.59268929503916445</v>
      </c>
      <c r="EW153" s="40">
        <f t="shared" si="569"/>
        <v>0.62271540469973885</v>
      </c>
      <c r="EX153" s="40">
        <f t="shared" si="569"/>
        <v>0.70365535248041777</v>
      </c>
      <c r="EY153" s="40">
        <f t="shared" si="569"/>
        <v>0.69060052219321144</v>
      </c>
      <c r="EZ153" s="40">
        <f t="shared" si="569"/>
        <v>0.67754569190600522</v>
      </c>
      <c r="FA153" s="40">
        <f t="shared" si="569"/>
        <v>0.65404699738903394</v>
      </c>
      <c r="FB153" s="40">
        <f t="shared" si="569"/>
        <v>0.63838120104438645</v>
      </c>
      <c r="FC153" s="40">
        <f t="shared" si="569"/>
        <v>0.63838120104438645</v>
      </c>
      <c r="FD153" s="40">
        <f t="shared" si="569"/>
        <v>0.64621409921671014</v>
      </c>
      <c r="FE153" s="40">
        <f t="shared" si="569"/>
        <v>0.69060052219321144</v>
      </c>
      <c r="FF153" s="40">
        <f t="shared" si="569"/>
        <v>0.68146214099216706</v>
      </c>
      <c r="FG153" s="40">
        <f t="shared" si="569"/>
        <v>0.69060052219321144</v>
      </c>
      <c r="FH153" s="40">
        <f t="shared" si="569"/>
        <v>0.67101827676240211</v>
      </c>
      <c r="FI153" s="40">
        <f t="shared" si="569"/>
        <v>0.65013054830287209</v>
      </c>
      <c r="FJ153" s="40">
        <f t="shared" si="569"/>
        <v>0.65013054830287209</v>
      </c>
      <c r="FK153" s="40">
        <f t="shared" si="569"/>
        <v>0.66318537859007831</v>
      </c>
      <c r="FL153" s="40">
        <f t="shared" si="569"/>
        <v>0.66579634464751958</v>
      </c>
      <c r="FM153" s="40">
        <f t="shared" si="569"/>
        <v>0.6788511749347258</v>
      </c>
      <c r="FN153" s="40">
        <f t="shared" si="569"/>
        <v>0.67101827676240211</v>
      </c>
      <c r="FO153" s="40">
        <f t="shared" si="569"/>
        <v>0.61618798955613574</v>
      </c>
      <c r="FP153" s="40">
        <f t="shared" si="569"/>
        <v>0.62271540469973885</v>
      </c>
      <c r="FQ153" s="40">
        <f t="shared" si="569"/>
        <v>0.62271540469973885</v>
      </c>
      <c r="FR153" s="40">
        <f t="shared" si="569"/>
        <v>0.6044386422976501</v>
      </c>
      <c r="FS153" s="40">
        <f t="shared" si="569"/>
        <v>0.63446475195822449</v>
      </c>
      <c r="FT153" s="40">
        <f t="shared" si="569"/>
        <v>0.6044386422976501</v>
      </c>
      <c r="FU153" s="40">
        <f t="shared" si="569"/>
        <v>0.59791122715404699</v>
      </c>
      <c r="FV153" s="40">
        <f t="shared" si="569"/>
        <v>0.56266318537859006</v>
      </c>
      <c r="FW153" s="40">
        <f t="shared" si="569"/>
        <v>0.54699738903394257</v>
      </c>
      <c r="FX153" s="40">
        <f t="shared" si="569"/>
        <v>0.54699738903394257</v>
      </c>
      <c r="FY153" s="40">
        <f t="shared" si="569"/>
        <v>0.59138381201044388</v>
      </c>
      <c r="FZ153" s="40">
        <f t="shared" si="569"/>
        <v>0.59921671018276768</v>
      </c>
      <c r="GA153" s="40">
        <f t="shared" si="569"/>
        <v>0.60052219321148825</v>
      </c>
      <c r="GB153" s="40">
        <f t="shared" si="569"/>
        <v>0.59660574412532641</v>
      </c>
      <c r="GC153" s="40">
        <f t="shared" si="569"/>
        <v>0.59007832898172319</v>
      </c>
      <c r="GD153" s="40">
        <f t="shared" si="569"/>
        <v>0.56919060052219317</v>
      </c>
      <c r="GE153" s="40">
        <f t="shared" si="569"/>
        <v>0.56919060052219317</v>
      </c>
      <c r="GF153" s="40">
        <f t="shared" si="569"/>
        <v>0.55874673629242821</v>
      </c>
      <c r="GG153" s="40">
        <f t="shared" si="569"/>
        <v>0.55874673629242821</v>
      </c>
      <c r="GH153" s="40">
        <f t="shared" si="569"/>
        <v>0.56266318537859006</v>
      </c>
      <c r="GI153" s="40">
        <f t="shared" si="569"/>
        <v>0.58877284595300261</v>
      </c>
      <c r="GJ153" s="40">
        <f t="shared" si="569"/>
        <v>0.58355091383812008</v>
      </c>
      <c r="GK153" s="40">
        <f t="shared" si="569"/>
        <v>0.57702349869451697</v>
      </c>
      <c r="GL153" s="40">
        <f t="shared" si="569"/>
        <v>0.57702349869451697</v>
      </c>
      <c r="GM153" s="40">
        <f t="shared" si="569"/>
        <v>0.58877284595300261</v>
      </c>
      <c r="GN153" s="40">
        <f t="shared" si="569"/>
        <v>0.62402088772845954</v>
      </c>
      <c r="GO153" s="40">
        <f t="shared" si="569"/>
        <v>0.62140992167101827</v>
      </c>
      <c r="GP153" s="40">
        <f t="shared" si="569"/>
        <v>0.62140992167101827</v>
      </c>
      <c r="GQ153" s="40">
        <f t="shared" si="569"/>
        <v>0.60966057441253263</v>
      </c>
      <c r="GR153" s="40">
        <f t="shared" si="569"/>
        <v>0.59791122715404699</v>
      </c>
      <c r="GS153" s="40">
        <f t="shared" si="569"/>
        <v>0.59791122715404699</v>
      </c>
      <c r="GT153" s="40">
        <f t="shared" si="569"/>
        <v>0.57832898172323755</v>
      </c>
      <c r="GU153" s="40">
        <f t="shared" si="569"/>
        <v>0.57963446475195823</v>
      </c>
      <c r="GV153" s="40">
        <f t="shared" si="569"/>
        <v>0.56266318537859006</v>
      </c>
      <c r="GW153" s="40">
        <f t="shared" si="569"/>
        <v>0.56135770234986948</v>
      </c>
      <c r="GX153" s="40">
        <f t="shared" si="569"/>
        <v>0.53524804177545693</v>
      </c>
      <c r="GY153" s="40">
        <f t="shared" si="569"/>
        <v>0.51958224543080944</v>
      </c>
      <c r="GZ153" s="40">
        <f t="shared" si="569"/>
        <v>0.51958224543080944</v>
      </c>
      <c r="HA153" s="40">
        <f t="shared" si="569"/>
        <v>0.53785900783289819</v>
      </c>
      <c r="HB153" s="40">
        <f t="shared" si="569"/>
        <v>0.53524804177545693</v>
      </c>
      <c r="HC153" s="40">
        <f t="shared" ref="HC153:JN153" si="570">IFERROR(+HC39/$I$153,0)</f>
        <v>0.52480417754569186</v>
      </c>
      <c r="HD153" s="40">
        <f t="shared" si="570"/>
        <v>0.55483028720626637</v>
      </c>
      <c r="HE153" s="40">
        <f t="shared" si="570"/>
        <v>0.55352480417754568</v>
      </c>
      <c r="HF153" s="40">
        <f t="shared" si="570"/>
        <v>0.53394255874673624</v>
      </c>
      <c r="HG153" s="40">
        <f t="shared" si="570"/>
        <v>0.53394255874673624</v>
      </c>
      <c r="HH153" s="40">
        <f t="shared" si="570"/>
        <v>0.51958224543080944</v>
      </c>
      <c r="HI153" s="40">
        <f t="shared" si="570"/>
        <v>0.52610966057441255</v>
      </c>
      <c r="HJ153" s="40">
        <f t="shared" si="570"/>
        <v>0.51566579634464749</v>
      </c>
      <c r="HK153" s="40">
        <f t="shared" si="570"/>
        <v>0.51697127937336818</v>
      </c>
      <c r="HL153" s="40">
        <f t="shared" si="570"/>
        <v>0.49216710182767626</v>
      </c>
      <c r="HM153" s="40">
        <f t="shared" si="570"/>
        <v>0.48694516971279372</v>
      </c>
      <c r="HN153" s="40">
        <f t="shared" si="570"/>
        <v>0.48694516971279372</v>
      </c>
      <c r="HO153" s="40">
        <f t="shared" si="570"/>
        <v>0.49086161879895562</v>
      </c>
      <c r="HP153" s="40">
        <f t="shared" si="570"/>
        <v>0.48825065274151436</v>
      </c>
      <c r="HQ153" s="40">
        <f t="shared" si="570"/>
        <v>0.46866840731070497</v>
      </c>
      <c r="HR153" s="40">
        <f t="shared" si="570"/>
        <v>0.47780678851174935</v>
      </c>
      <c r="HS153" s="40">
        <f t="shared" si="570"/>
        <v>0.46083550913838123</v>
      </c>
      <c r="HT153" s="40">
        <f t="shared" si="570"/>
        <v>0.44255874673629242</v>
      </c>
      <c r="HU153" s="40">
        <f t="shared" si="570"/>
        <v>0.44255874673629242</v>
      </c>
      <c r="HV153" s="40">
        <f t="shared" si="570"/>
        <v>0.43994778067885115</v>
      </c>
      <c r="HW153" s="40">
        <f t="shared" si="570"/>
        <v>0.43994778067885115</v>
      </c>
      <c r="HX153" s="40">
        <f t="shared" si="570"/>
        <v>0.49477806788511747</v>
      </c>
      <c r="HY153" s="40">
        <f t="shared" si="570"/>
        <v>0.53394255874673624</v>
      </c>
      <c r="HZ153" s="40">
        <f t="shared" si="570"/>
        <v>0.51044386422976507</v>
      </c>
      <c r="IA153" s="40">
        <f t="shared" si="570"/>
        <v>0.50522193211488253</v>
      </c>
      <c r="IB153" s="40">
        <f t="shared" si="570"/>
        <v>0.50522193211488253</v>
      </c>
      <c r="IC153" s="40">
        <f t="shared" si="570"/>
        <v>0.53394255874673624</v>
      </c>
      <c r="ID153" s="40">
        <f t="shared" si="570"/>
        <v>0.53394255874673624</v>
      </c>
      <c r="IE153" s="40">
        <f t="shared" si="570"/>
        <v>0.51305483028720622</v>
      </c>
      <c r="IF153" s="40">
        <f t="shared" si="570"/>
        <v>0.57832898172323755</v>
      </c>
      <c r="IG153" s="40">
        <f t="shared" si="570"/>
        <v>0.57310704960835512</v>
      </c>
      <c r="IH153" s="40">
        <f t="shared" si="570"/>
        <v>0.57049608355091386</v>
      </c>
      <c r="II153" s="40">
        <f t="shared" si="570"/>
        <v>0.57049608355091386</v>
      </c>
      <c r="IJ153" s="40">
        <f t="shared" si="570"/>
        <v>0.57180156657963443</v>
      </c>
      <c r="IK153" s="40">
        <f t="shared" si="570"/>
        <v>0.60313315926892952</v>
      </c>
      <c r="IL153" s="40">
        <f t="shared" si="570"/>
        <v>0</v>
      </c>
      <c r="IM153" s="40">
        <f t="shared" si="570"/>
        <v>0</v>
      </c>
      <c r="IN153" s="40">
        <f t="shared" si="570"/>
        <v>0</v>
      </c>
      <c r="IO153" s="40">
        <f t="shared" si="570"/>
        <v>0</v>
      </c>
      <c r="IP153" s="40">
        <f t="shared" si="570"/>
        <v>0</v>
      </c>
      <c r="IQ153" s="40">
        <f t="shared" si="570"/>
        <v>0</v>
      </c>
      <c r="IR153" s="40">
        <f t="shared" si="570"/>
        <v>0</v>
      </c>
      <c r="IS153" s="40">
        <f t="shared" si="570"/>
        <v>0</v>
      </c>
      <c r="IT153" s="40">
        <f t="shared" si="570"/>
        <v>0</v>
      </c>
      <c r="IU153" s="40">
        <f t="shared" si="570"/>
        <v>0</v>
      </c>
      <c r="IV153" s="40">
        <f t="shared" si="570"/>
        <v>0</v>
      </c>
      <c r="IW153" s="40">
        <f t="shared" si="570"/>
        <v>0</v>
      </c>
      <c r="IX153" s="40">
        <f t="shared" si="570"/>
        <v>0</v>
      </c>
      <c r="IY153" s="40">
        <f t="shared" si="570"/>
        <v>0</v>
      </c>
      <c r="IZ153" s="40">
        <f t="shared" si="570"/>
        <v>0</v>
      </c>
      <c r="JA153" s="40">
        <f t="shared" si="570"/>
        <v>0</v>
      </c>
      <c r="JB153" s="40">
        <f t="shared" si="570"/>
        <v>0</v>
      </c>
      <c r="JC153" s="40">
        <f t="shared" si="570"/>
        <v>0</v>
      </c>
      <c r="JD153" s="40">
        <f t="shared" si="570"/>
        <v>0</v>
      </c>
      <c r="JE153" s="40">
        <f t="shared" si="570"/>
        <v>0</v>
      </c>
      <c r="JF153" s="40">
        <f t="shared" si="570"/>
        <v>0</v>
      </c>
      <c r="JG153" s="40">
        <f t="shared" si="570"/>
        <v>0</v>
      </c>
      <c r="JH153" s="40">
        <f t="shared" si="570"/>
        <v>0</v>
      </c>
      <c r="JI153" s="40">
        <f t="shared" si="570"/>
        <v>0</v>
      </c>
      <c r="JJ153" s="40">
        <f t="shared" si="570"/>
        <v>0</v>
      </c>
      <c r="JK153" s="40">
        <f t="shared" si="570"/>
        <v>0</v>
      </c>
      <c r="JL153" s="40">
        <f t="shared" si="570"/>
        <v>0</v>
      </c>
      <c r="JM153" s="40">
        <f t="shared" si="570"/>
        <v>0</v>
      </c>
      <c r="JN153" s="40">
        <f t="shared" si="570"/>
        <v>0</v>
      </c>
      <c r="JO153" s="40">
        <f t="shared" ref="JO153:LZ153" si="571">IFERROR(+JO39/$I$153,0)</f>
        <v>0</v>
      </c>
      <c r="JP153" s="40">
        <f t="shared" si="571"/>
        <v>0</v>
      </c>
      <c r="JQ153" s="40">
        <f t="shared" si="571"/>
        <v>0</v>
      </c>
      <c r="JR153" s="40">
        <f t="shared" si="571"/>
        <v>0</v>
      </c>
      <c r="JS153" s="40">
        <f t="shared" si="571"/>
        <v>0</v>
      </c>
      <c r="JT153" s="40">
        <f t="shared" si="571"/>
        <v>0</v>
      </c>
      <c r="JU153" s="40">
        <f t="shared" si="571"/>
        <v>0</v>
      </c>
      <c r="JV153" s="40">
        <f t="shared" si="571"/>
        <v>0</v>
      </c>
      <c r="JW153" s="40">
        <f t="shared" si="571"/>
        <v>0</v>
      </c>
      <c r="JX153" s="40">
        <f t="shared" si="571"/>
        <v>0</v>
      </c>
      <c r="JY153" s="40">
        <f t="shared" si="571"/>
        <v>0</v>
      </c>
      <c r="JZ153" s="40">
        <f t="shared" si="571"/>
        <v>0</v>
      </c>
      <c r="KA153" s="40">
        <f t="shared" si="571"/>
        <v>0</v>
      </c>
      <c r="KB153" s="40">
        <f t="shared" si="571"/>
        <v>0</v>
      </c>
      <c r="KC153" s="40">
        <f t="shared" si="571"/>
        <v>0</v>
      </c>
      <c r="KD153" s="40">
        <f t="shared" si="571"/>
        <v>0</v>
      </c>
      <c r="KE153" s="40">
        <f t="shared" si="571"/>
        <v>0</v>
      </c>
      <c r="KF153" s="40">
        <f t="shared" si="571"/>
        <v>0</v>
      </c>
      <c r="KG153" s="40">
        <f t="shared" si="571"/>
        <v>0</v>
      </c>
      <c r="KH153" s="40">
        <f t="shared" si="571"/>
        <v>0</v>
      </c>
      <c r="KI153" s="40">
        <f t="shared" si="571"/>
        <v>0</v>
      </c>
      <c r="KJ153" s="40">
        <f t="shared" si="571"/>
        <v>0</v>
      </c>
      <c r="KK153" s="40">
        <f t="shared" si="571"/>
        <v>0</v>
      </c>
      <c r="KL153" s="40">
        <f t="shared" si="571"/>
        <v>0</v>
      </c>
      <c r="KM153" s="40">
        <f t="shared" si="571"/>
        <v>0</v>
      </c>
      <c r="KN153" s="40">
        <f t="shared" si="571"/>
        <v>0</v>
      </c>
      <c r="KO153" s="40">
        <f t="shared" si="571"/>
        <v>0</v>
      </c>
      <c r="KP153" s="40">
        <f t="shared" si="571"/>
        <v>0</v>
      </c>
      <c r="KQ153" s="40">
        <f t="shared" si="571"/>
        <v>0</v>
      </c>
      <c r="KR153" s="40">
        <f t="shared" si="571"/>
        <v>0</v>
      </c>
      <c r="KS153" s="40">
        <f t="shared" si="571"/>
        <v>0</v>
      </c>
      <c r="KT153" s="40">
        <f t="shared" si="571"/>
        <v>0</v>
      </c>
      <c r="KU153" s="40">
        <f t="shared" si="571"/>
        <v>0</v>
      </c>
      <c r="KV153" s="40">
        <f t="shared" si="571"/>
        <v>0</v>
      </c>
      <c r="KW153" s="40">
        <f t="shared" si="571"/>
        <v>0</v>
      </c>
      <c r="KX153" s="40">
        <f t="shared" si="571"/>
        <v>0</v>
      </c>
      <c r="KY153" s="40">
        <f t="shared" si="571"/>
        <v>0</v>
      </c>
      <c r="KZ153" s="40">
        <f t="shared" si="571"/>
        <v>0</v>
      </c>
      <c r="LA153" s="40">
        <f t="shared" si="571"/>
        <v>0</v>
      </c>
      <c r="LB153" s="40">
        <f t="shared" si="571"/>
        <v>0</v>
      </c>
      <c r="LC153" s="40">
        <f t="shared" si="571"/>
        <v>0</v>
      </c>
      <c r="LD153" s="40">
        <f t="shared" si="571"/>
        <v>0</v>
      </c>
      <c r="LE153" s="40">
        <f t="shared" si="571"/>
        <v>0</v>
      </c>
      <c r="LF153" s="40">
        <f t="shared" si="571"/>
        <v>0</v>
      </c>
      <c r="LG153" s="40">
        <f t="shared" si="571"/>
        <v>0</v>
      </c>
      <c r="LH153" s="40">
        <f t="shared" si="571"/>
        <v>0</v>
      </c>
      <c r="LI153" s="40">
        <f t="shared" si="571"/>
        <v>0</v>
      </c>
      <c r="LJ153" s="40">
        <f t="shared" si="571"/>
        <v>0</v>
      </c>
      <c r="LK153" s="40">
        <f t="shared" si="571"/>
        <v>0</v>
      </c>
      <c r="LL153" s="40">
        <f t="shared" si="571"/>
        <v>0</v>
      </c>
      <c r="LM153" s="40">
        <f t="shared" si="571"/>
        <v>0</v>
      </c>
      <c r="LN153" s="40">
        <f t="shared" si="571"/>
        <v>0</v>
      </c>
      <c r="LO153" s="40">
        <f t="shared" si="571"/>
        <v>0</v>
      </c>
      <c r="LP153" s="40">
        <f t="shared" si="571"/>
        <v>0</v>
      </c>
      <c r="LQ153" s="40">
        <f t="shared" si="571"/>
        <v>0</v>
      </c>
      <c r="LR153" s="40">
        <f t="shared" si="571"/>
        <v>0</v>
      </c>
      <c r="LS153" s="40">
        <f t="shared" si="571"/>
        <v>0</v>
      </c>
      <c r="LT153" s="40">
        <f t="shared" si="571"/>
        <v>0</v>
      </c>
      <c r="LU153" s="40">
        <f t="shared" si="571"/>
        <v>0</v>
      </c>
      <c r="LV153" s="40">
        <f t="shared" si="571"/>
        <v>0</v>
      </c>
      <c r="LW153" s="40">
        <f t="shared" si="571"/>
        <v>0</v>
      </c>
      <c r="LX153" s="40">
        <f t="shared" si="571"/>
        <v>0</v>
      </c>
      <c r="LY153" s="40">
        <f t="shared" si="571"/>
        <v>0</v>
      </c>
      <c r="LZ153" s="40">
        <f t="shared" si="571"/>
        <v>0</v>
      </c>
      <c r="MA153" s="40">
        <f t="shared" ref="MA153:NT153" si="572">IFERROR(+MA39/$I$153,0)</f>
        <v>0</v>
      </c>
      <c r="MB153" s="40">
        <f t="shared" si="572"/>
        <v>0</v>
      </c>
      <c r="MC153" s="40">
        <f t="shared" si="572"/>
        <v>0</v>
      </c>
      <c r="MD153" s="40">
        <f t="shared" si="572"/>
        <v>0</v>
      </c>
      <c r="ME153" s="40">
        <f t="shared" si="572"/>
        <v>0</v>
      </c>
      <c r="MF153" s="40">
        <f t="shared" si="572"/>
        <v>0</v>
      </c>
      <c r="MG153" s="40">
        <f t="shared" si="572"/>
        <v>0</v>
      </c>
      <c r="MH153" s="40">
        <f t="shared" si="572"/>
        <v>0</v>
      </c>
      <c r="MI153" s="40">
        <f t="shared" si="572"/>
        <v>0</v>
      </c>
      <c r="MJ153" s="40">
        <f t="shared" si="572"/>
        <v>0</v>
      </c>
      <c r="MK153" s="40">
        <f t="shared" si="572"/>
        <v>0</v>
      </c>
      <c r="ML153" s="40">
        <f t="shared" si="572"/>
        <v>0</v>
      </c>
      <c r="MM153" s="40">
        <f t="shared" si="572"/>
        <v>0</v>
      </c>
      <c r="MN153" s="40">
        <f t="shared" si="572"/>
        <v>0</v>
      </c>
      <c r="MO153" s="40">
        <f t="shared" si="572"/>
        <v>0</v>
      </c>
      <c r="MP153" s="40">
        <f t="shared" si="572"/>
        <v>0</v>
      </c>
      <c r="MQ153" s="40">
        <f t="shared" si="572"/>
        <v>0</v>
      </c>
      <c r="MR153" s="40">
        <f t="shared" si="572"/>
        <v>0</v>
      </c>
      <c r="MS153" s="40">
        <f t="shared" si="572"/>
        <v>0</v>
      </c>
      <c r="MT153" s="40">
        <f t="shared" si="572"/>
        <v>0</v>
      </c>
      <c r="MU153" s="40">
        <f t="shared" si="572"/>
        <v>0</v>
      </c>
      <c r="MV153" s="40">
        <f t="shared" si="572"/>
        <v>0</v>
      </c>
      <c r="MW153" s="40">
        <f t="shared" si="572"/>
        <v>0</v>
      </c>
      <c r="MX153" s="40">
        <f t="shared" si="572"/>
        <v>0</v>
      </c>
      <c r="MY153" s="40">
        <f t="shared" si="572"/>
        <v>0</v>
      </c>
      <c r="MZ153" s="40">
        <f t="shared" si="572"/>
        <v>0</v>
      </c>
      <c r="NA153" s="40">
        <f t="shared" si="572"/>
        <v>0</v>
      </c>
      <c r="NB153" s="40">
        <f t="shared" si="572"/>
        <v>0</v>
      </c>
      <c r="NC153" s="40">
        <f t="shared" si="572"/>
        <v>0</v>
      </c>
      <c r="ND153" s="40">
        <f t="shared" si="572"/>
        <v>0</v>
      </c>
      <c r="NE153" s="40">
        <f t="shared" si="572"/>
        <v>0</v>
      </c>
      <c r="NF153" s="40">
        <f t="shared" si="572"/>
        <v>0</v>
      </c>
      <c r="NG153" s="40">
        <f t="shared" si="572"/>
        <v>0</v>
      </c>
      <c r="NH153" s="40">
        <f t="shared" si="572"/>
        <v>0</v>
      </c>
      <c r="NI153" s="40">
        <f t="shared" si="572"/>
        <v>0</v>
      </c>
      <c r="NJ153" s="40">
        <f t="shared" si="572"/>
        <v>0</v>
      </c>
      <c r="NK153" s="40">
        <f t="shared" si="572"/>
        <v>0</v>
      </c>
      <c r="NL153" s="40">
        <f t="shared" si="572"/>
        <v>0</v>
      </c>
      <c r="NM153" s="40">
        <f t="shared" si="572"/>
        <v>0</v>
      </c>
      <c r="NN153" s="40">
        <f t="shared" si="572"/>
        <v>0</v>
      </c>
      <c r="NO153" s="40">
        <f t="shared" si="572"/>
        <v>0</v>
      </c>
      <c r="NP153" s="40">
        <f t="shared" si="572"/>
        <v>0</v>
      </c>
      <c r="NQ153" s="40">
        <f t="shared" si="572"/>
        <v>0</v>
      </c>
      <c r="NR153" s="40">
        <f t="shared" si="572"/>
        <v>0</v>
      </c>
      <c r="NS153" s="40">
        <f t="shared" si="572"/>
        <v>0</v>
      </c>
      <c r="NT153" s="41">
        <f t="shared" si="572"/>
        <v>0</v>
      </c>
    </row>
    <row r="154" spans="1:384" x14ac:dyDescent="0.6">
      <c r="A154" s="141" t="s">
        <v>72</v>
      </c>
      <c r="B154" s="301"/>
      <c r="C154" s="322"/>
      <c r="D154" s="300" t="s">
        <v>19</v>
      </c>
      <c r="E154" s="47">
        <v>11</v>
      </c>
      <c r="F154" s="294"/>
      <c r="G154" s="47">
        <v>25</v>
      </c>
      <c r="H154" s="54">
        <v>666</v>
      </c>
      <c r="I154" s="6">
        <f>SUM(J154:Q154)</f>
        <v>690</v>
      </c>
      <c r="J154" s="32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4">
        <v>690</v>
      </c>
      <c r="Q154" s="9">
        <v>0</v>
      </c>
      <c r="R154" s="7"/>
      <c r="S154" s="39">
        <f t="shared" ref="S154:CD154" si="573">IFERROR(+S40/$I$154,0)</f>
        <v>0.5</v>
      </c>
      <c r="T154" s="40">
        <f t="shared" si="573"/>
        <v>0.5</v>
      </c>
      <c r="U154" s="40">
        <f t="shared" si="573"/>
        <v>0.4956521739130435</v>
      </c>
      <c r="V154" s="40">
        <f t="shared" si="573"/>
        <v>0.52028985507246372</v>
      </c>
      <c r="W154" s="40">
        <f t="shared" si="573"/>
        <v>0.51594202898550723</v>
      </c>
      <c r="X154" s="40">
        <f t="shared" si="573"/>
        <v>0.45072463768115945</v>
      </c>
      <c r="Y154" s="40">
        <f t="shared" si="573"/>
        <v>0.43623188405797103</v>
      </c>
      <c r="Z154" s="40">
        <f t="shared" si="573"/>
        <v>0.43623188405797103</v>
      </c>
      <c r="AA154" s="40">
        <f t="shared" si="573"/>
        <v>0.44492753623188408</v>
      </c>
      <c r="AB154" s="40">
        <f t="shared" si="573"/>
        <v>0.52608695652173909</v>
      </c>
      <c r="AC154" s="40">
        <f t="shared" si="573"/>
        <v>0.52753623188405796</v>
      </c>
      <c r="AD154" s="40">
        <f t="shared" si="573"/>
        <v>0.54492753623188406</v>
      </c>
      <c r="AE154" s="40">
        <f t="shared" si="573"/>
        <v>0.56231884057971016</v>
      </c>
      <c r="AF154" s="40">
        <f t="shared" si="573"/>
        <v>0.5304347826086957</v>
      </c>
      <c r="AG154" s="40">
        <f t="shared" si="573"/>
        <v>0.5304347826086957</v>
      </c>
      <c r="AH154" s="40">
        <f t="shared" si="573"/>
        <v>0.54347826086956519</v>
      </c>
      <c r="AI154" s="40">
        <f t="shared" si="573"/>
        <v>0.55797101449275366</v>
      </c>
      <c r="AJ154" s="40">
        <f t="shared" si="573"/>
        <v>0.57101449275362315</v>
      </c>
      <c r="AK154" s="40">
        <f t="shared" si="573"/>
        <v>0.56376811594202902</v>
      </c>
      <c r="AL154" s="40">
        <f t="shared" si="573"/>
        <v>0.54202898550724643</v>
      </c>
      <c r="AM154" s="40">
        <f t="shared" si="573"/>
        <v>0.53188405797101446</v>
      </c>
      <c r="AN154" s="40">
        <f t="shared" si="573"/>
        <v>0.53188405797101446</v>
      </c>
      <c r="AO154" s="40">
        <f t="shared" si="573"/>
        <v>0.47681159420289854</v>
      </c>
      <c r="AP154" s="40">
        <f t="shared" si="573"/>
        <v>0.47681159420289854</v>
      </c>
      <c r="AQ154" s="40">
        <f t="shared" si="573"/>
        <v>0.47246376811594204</v>
      </c>
      <c r="AR154" s="40">
        <f t="shared" si="573"/>
        <v>0.47246376811594204</v>
      </c>
      <c r="AS154" s="40">
        <f t="shared" si="573"/>
        <v>0.46376811594202899</v>
      </c>
      <c r="AT154" s="40">
        <f t="shared" si="573"/>
        <v>0.46231884057971012</v>
      </c>
      <c r="AU154" s="40">
        <f t="shared" si="573"/>
        <v>0.46231884057971012</v>
      </c>
      <c r="AV154" s="40">
        <f t="shared" si="573"/>
        <v>0.46086956521739131</v>
      </c>
      <c r="AW154" s="40">
        <f t="shared" si="573"/>
        <v>0.45797101449275363</v>
      </c>
      <c r="AX154" s="40">
        <f t="shared" si="573"/>
        <v>0.45217391304347826</v>
      </c>
      <c r="AY154" s="40">
        <f t="shared" si="573"/>
        <v>0.45072463768115945</v>
      </c>
      <c r="AZ154" s="40">
        <f t="shared" si="573"/>
        <v>0.41449275362318838</v>
      </c>
      <c r="BA154" s="40">
        <f t="shared" si="573"/>
        <v>0.41014492753623188</v>
      </c>
      <c r="BB154" s="40">
        <f t="shared" si="573"/>
        <v>0.41014492753623188</v>
      </c>
      <c r="BC154" s="40">
        <f t="shared" si="573"/>
        <v>0.43913043478260871</v>
      </c>
      <c r="BD154" s="40">
        <f t="shared" si="573"/>
        <v>0.4420289855072464</v>
      </c>
      <c r="BE154" s="40">
        <f t="shared" si="573"/>
        <v>0.5173913043478261</v>
      </c>
      <c r="BF154" s="40">
        <f t="shared" si="573"/>
        <v>0.55217391304347829</v>
      </c>
      <c r="BG154" s="40">
        <f t="shared" si="573"/>
        <v>0.54057971014492756</v>
      </c>
      <c r="BH154" s="40">
        <f t="shared" si="573"/>
        <v>0.54057971014492756</v>
      </c>
      <c r="BI154" s="40">
        <f t="shared" si="573"/>
        <v>0.54057971014492756</v>
      </c>
      <c r="BJ154" s="40">
        <f t="shared" si="573"/>
        <v>0.5304347826086957</v>
      </c>
      <c r="BK154" s="40">
        <f t="shared" si="573"/>
        <v>0.5173913043478261</v>
      </c>
      <c r="BL154" s="40">
        <f t="shared" si="573"/>
        <v>0.51014492753623186</v>
      </c>
      <c r="BM154" s="40">
        <f t="shared" si="573"/>
        <v>0.51014492753623186</v>
      </c>
      <c r="BN154" s="40">
        <f t="shared" si="573"/>
        <v>0.44927536231884058</v>
      </c>
      <c r="BO154" s="40">
        <f t="shared" si="573"/>
        <v>0.43913043478260871</v>
      </c>
      <c r="BP154" s="40">
        <f t="shared" si="573"/>
        <v>0.43913043478260871</v>
      </c>
      <c r="BQ154" s="40">
        <f t="shared" si="573"/>
        <v>0.43913043478260871</v>
      </c>
      <c r="BR154" s="40">
        <f t="shared" si="573"/>
        <v>0.47246376811594204</v>
      </c>
      <c r="BS154" s="40">
        <f t="shared" si="573"/>
        <v>0.56811594202898552</v>
      </c>
      <c r="BT154" s="40">
        <f t="shared" si="573"/>
        <v>0.62318840579710144</v>
      </c>
      <c r="BU154" s="40">
        <f t="shared" si="573"/>
        <v>0.61159420289855071</v>
      </c>
      <c r="BV154" s="40">
        <f t="shared" si="573"/>
        <v>0.58695652173913049</v>
      </c>
      <c r="BW154" s="40">
        <f t="shared" si="573"/>
        <v>0.58695652173913049</v>
      </c>
      <c r="BX154" s="40">
        <f t="shared" si="573"/>
        <v>0.57971014492753625</v>
      </c>
      <c r="BY154" s="40">
        <f t="shared" si="573"/>
        <v>0.57971014492753625</v>
      </c>
      <c r="BZ154" s="40">
        <f t="shared" si="573"/>
        <v>0.56376811594202902</v>
      </c>
      <c r="CA154" s="40">
        <f t="shared" si="573"/>
        <v>0.56376811594202902</v>
      </c>
      <c r="CB154" s="40">
        <f t="shared" si="573"/>
        <v>0.45942028985507244</v>
      </c>
      <c r="CC154" s="40">
        <f t="shared" si="573"/>
        <v>0.45217391304347826</v>
      </c>
      <c r="CD154" s="40">
        <f t="shared" si="573"/>
        <v>0.45217391304347826</v>
      </c>
      <c r="CE154" s="40">
        <f t="shared" ref="CE154:EP154" si="574">IFERROR(+CE40/$I$154,0)</f>
        <v>0.44057971014492753</v>
      </c>
      <c r="CF154" s="40">
        <f t="shared" si="574"/>
        <v>0.46376811594202899</v>
      </c>
      <c r="CG154" s="40">
        <f t="shared" si="574"/>
        <v>0.45652173913043476</v>
      </c>
      <c r="CH154" s="40">
        <f t="shared" si="574"/>
        <v>0.45652173913043476</v>
      </c>
      <c r="CI154" s="40">
        <f t="shared" si="574"/>
        <v>0.46231884057971012</v>
      </c>
      <c r="CJ154" s="40">
        <f t="shared" si="574"/>
        <v>0.45362318840579713</v>
      </c>
      <c r="CK154" s="40">
        <f t="shared" si="574"/>
        <v>0.45362318840579713</v>
      </c>
      <c r="CL154" s="40">
        <f t="shared" si="574"/>
        <v>0.45797101449275363</v>
      </c>
      <c r="CM154" s="40">
        <f t="shared" si="574"/>
        <v>0.47246376811594204</v>
      </c>
      <c r="CN154" s="40">
        <f t="shared" si="574"/>
        <v>0.48405797101449277</v>
      </c>
      <c r="CO154" s="40">
        <f t="shared" si="574"/>
        <v>0.47971014492753622</v>
      </c>
      <c r="CP154" s="40">
        <f t="shared" si="574"/>
        <v>0.47536231884057972</v>
      </c>
      <c r="CQ154" s="40">
        <f t="shared" si="574"/>
        <v>0.46231884057971012</v>
      </c>
      <c r="CR154" s="40">
        <f t="shared" si="574"/>
        <v>0.46231884057971012</v>
      </c>
      <c r="CS154" s="40">
        <f t="shared" si="574"/>
        <v>0.45797101449275363</v>
      </c>
      <c r="CT154" s="40">
        <f t="shared" si="574"/>
        <v>0.46086956521739131</v>
      </c>
      <c r="CU154" s="40">
        <f t="shared" si="574"/>
        <v>0.46231884057971012</v>
      </c>
      <c r="CV154" s="40">
        <f t="shared" si="574"/>
        <v>0.46231884057971012</v>
      </c>
      <c r="CW154" s="40">
        <f t="shared" si="574"/>
        <v>0.46811594202898549</v>
      </c>
      <c r="CX154" s="40">
        <f t="shared" si="574"/>
        <v>0.45942028985507244</v>
      </c>
      <c r="CY154" s="40">
        <f t="shared" si="574"/>
        <v>0.45942028985507244</v>
      </c>
      <c r="CZ154" s="40">
        <f t="shared" si="574"/>
        <v>0.45507246376811594</v>
      </c>
      <c r="DA154" s="40">
        <f t="shared" si="574"/>
        <v>0.47246376811594204</v>
      </c>
      <c r="DB154" s="40">
        <f t="shared" si="574"/>
        <v>0.45507246376811594</v>
      </c>
      <c r="DC154" s="40">
        <f t="shared" si="574"/>
        <v>0.45797101449275363</v>
      </c>
      <c r="DD154" s="40">
        <f t="shared" si="574"/>
        <v>0.43478260869565216</v>
      </c>
      <c r="DE154" s="40">
        <f t="shared" si="574"/>
        <v>0.4246376811594203</v>
      </c>
      <c r="DF154" s="40">
        <f t="shared" si="574"/>
        <v>0.4246376811594203</v>
      </c>
      <c r="DG154" s="40">
        <f t="shared" si="574"/>
        <v>0.4072463768115942</v>
      </c>
      <c r="DH154" s="40">
        <f t="shared" si="574"/>
        <v>0.39275362318840579</v>
      </c>
      <c r="DI154" s="40">
        <f t="shared" si="574"/>
        <v>0.38695652173913042</v>
      </c>
      <c r="DJ154" s="40">
        <f t="shared" si="574"/>
        <v>0.3898550724637681</v>
      </c>
      <c r="DK154" s="40">
        <f t="shared" si="574"/>
        <v>0.37536231884057969</v>
      </c>
      <c r="DL154" s="40">
        <f t="shared" si="574"/>
        <v>0.34492753623188405</v>
      </c>
      <c r="DM154" s="40">
        <f t="shared" si="574"/>
        <v>0.34492753623188405</v>
      </c>
      <c r="DN154" s="40">
        <f t="shared" si="574"/>
        <v>0.3318840579710145</v>
      </c>
      <c r="DO154" s="40">
        <f t="shared" si="574"/>
        <v>0.35797101449275365</v>
      </c>
      <c r="DP154" s="40">
        <f t="shared" si="574"/>
        <v>0.34637681159420292</v>
      </c>
      <c r="DQ154" s="40">
        <f t="shared" si="574"/>
        <v>0.39130434782608697</v>
      </c>
      <c r="DR154" s="40">
        <f t="shared" si="574"/>
        <v>0.43043478260869567</v>
      </c>
      <c r="DS154" s="40">
        <f t="shared" si="574"/>
        <v>0.40579710144927539</v>
      </c>
      <c r="DT154" s="40">
        <f t="shared" si="574"/>
        <v>0.40579710144927539</v>
      </c>
      <c r="DU154" s="40">
        <f t="shared" si="574"/>
        <v>0.40434782608695652</v>
      </c>
      <c r="DV154" s="40">
        <f t="shared" si="574"/>
        <v>0.40289855072463771</v>
      </c>
      <c r="DW154" s="40">
        <f t="shared" si="574"/>
        <v>0.41884057971014493</v>
      </c>
      <c r="DX154" s="40">
        <f t="shared" si="574"/>
        <v>0.41884057971014493</v>
      </c>
      <c r="DY154" s="40">
        <f t="shared" si="574"/>
        <v>0.39275362318840579</v>
      </c>
      <c r="DZ154" s="40">
        <f t="shared" si="574"/>
        <v>0.36956521739130432</v>
      </c>
      <c r="EA154" s="40">
        <f t="shared" si="574"/>
        <v>0.36956521739130432</v>
      </c>
      <c r="EB154" s="40">
        <f t="shared" si="574"/>
        <v>0.37681159420289856</v>
      </c>
      <c r="EC154" s="40">
        <f t="shared" si="574"/>
        <v>0.37391304347826088</v>
      </c>
      <c r="ED154" s="40">
        <f t="shared" si="574"/>
        <v>0.41014492753623188</v>
      </c>
      <c r="EE154" s="40">
        <f t="shared" si="574"/>
        <v>0.42028985507246375</v>
      </c>
      <c r="EF154" s="40">
        <f t="shared" si="574"/>
        <v>0.41594202898550725</v>
      </c>
      <c r="EG154" s="40">
        <f t="shared" si="574"/>
        <v>0.39855072463768115</v>
      </c>
      <c r="EH154" s="40">
        <f t="shared" si="574"/>
        <v>0.39855072463768115</v>
      </c>
      <c r="EI154" s="40">
        <f t="shared" si="574"/>
        <v>0.38840579710144929</v>
      </c>
      <c r="EJ154" s="40">
        <f t="shared" si="574"/>
        <v>0.45362318840579713</v>
      </c>
      <c r="EK154" s="40">
        <f t="shared" si="574"/>
        <v>0.43623188405797103</v>
      </c>
      <c r="EL154" s="40">
        <f t="shared" si="574"/>
        <v>0.41449275362318838</v>
      </c>
      <c r="EM154" s="40">
        <f t="shared" si="574"/>
        <v>0.4</v>
      </c>
      <c r="EN154" s="40">
        <f t="shared" si="574"/>
        <v>0.34782608695652173</v>
      </c>
      <c r="EO154" s="40">
        <f t="shared" si="574"/>
        <v>0.34782608695652173</v>
      </c>
      <c r="EP154" s="40">
        <f t="shared" si="574"/>
        <v>0.33478260869565218</v>
      </c>
      <c r="EQ154" s="40">
        <f t="shared" ref="EQ154:HB154" si="575">IFERROR(+EQ40/$I$154,0)</f>
        <v>0.32753623188405795</v>
      </c>
      <c r="ER154" s="40">
        <f t="shared" si="575"/>
        <v>0.32318840579710145</v>
      </c>
      <c r="ES154" s="40">
        <f t="shared" si="575"/>
        <v>0.32608695652173914</v>
      </c>
      <c r="ET154" s="40">
        <f t="shared" si="575"/>
        <v>0.3492753623188406</v>
      </c>
      <c r="EU154" s="40">
        <f t="shared" si="575"/>
        <v>0.33768115942028987</v>
      </c>
      <c r="EV154" s="40">
        <f t="shared" si="575"/>
        <v>0.33768115942028987</v>
      </c>
      <c r="EW154" s="40">
        <f t="shared" si="575"/>
        <v>0.35507246376811596</v>
      </c>
      <c r="EX154" s="40">
        <f t="shared" si="575"/>
        <v>0.38695652173913042</v>
      </c>
      <c r="EY154" s="40">
        <f t="shared" si="575"/>
        <v>0.40434782608695652</v>
      </c>
      <c r="EZ154" s="40">
        <f t="shared" si="575"/>
        <v>0.46956521739130436</v>
      </c>
      <c r="FA154" s="40">
        <f t="shared" si="575"/>
        <v>0.45797101449275363</v>
      </c>
      <c r="FB154" s="40">
        <f t="shared" si="575"/>
        <v>0.45362318840579713</v>
      </c>
      <c r="FC154" s="40">
        <f t="shared" si="575"/>
        <v>0.45362318840579713</v>
      </c>
      <c r="FD154" s="40">
        <f t="shared" si="575"/>
        <v>0.46086956521739131</v>
      </c>
      <c r="FE154" s="40">
        <f t="shared" si="575"/>
        <v>0.45942028985507244</v>
      </c>
      <c r="FF154" s="40">
        <f t="shared" si="575"/>
        <v>0.44347826086956521</v>
      </c>
      <c r="FG154" s="40">
        <f t="shared" si="575"/>
        <v>0.43478260869565216</v>
      </c>
      <c r="FH154" s="40">
        <f t="shared" si="575"/>
        <v>0.41304347826086957</v>
      </c>
      <c r="FI154" s="40">
        <f t="shared" si="575"/>
        <v>0.39130434782608697</v>
      </c>
      <c r="FJ154" s="40">
        <f t="shared" si="575"/>
        <v>0.39130434782608697</v>
      </c>
      <c r="FK154" s="40">
        <f t="shared" si="575"/>
        <v>0.45217391304347826</v>
      </c>
      <c r="FL154" s="40">
        <f t="shared" si="575"/>
        <v>0.56521739130434778</v>
      </c>
      <c r="FM154" s="40">
        <f t="shared" si="575"/>
        <v>0.62463768115942031</v>
      </c>
      <c r="FN154" s="40">
        <f t="shared" si="575"/>
        <v>0.61739130434782608</v>
      </c>
      <c r="FO154" s="40">
        <f t="shared" si="575"/>
        <v>0.58840579710144925</v>
      </c>
      <c r="FP154" s="40">
        <f t="shared" si="575"/>
        <v>0.54492753623188406</v>
      </c>
      <c r="FQ154" s="40">
        <f t="shared" si="575"/>
        <v>0.54492753623188406</v>
      </c>
      <c r="FR154" s="40">
        <f t="shared" si="575"/>
        <v>0.57681159420289851</v>
      </c>
      <c r="FS154" s="40">
        <f t="shared" si="575"/>
        <v>0.55362318840579705</v>
      </c>
      <c r="FT154" s="40">
        <f t="shared" si="575"/>
        <v>0.50724637681159424</v>
      </c>
      <c r="FU154" s="40">
        <f t="shared" si="575"/>
        <v>0.46231884057971012</v>
      </c>
      <c r="FV154" s="40">
        <f t="shared" si="575"/>
        <v>0.44927536231884058</v>
      </c>
      <c r="FW154" s="40">
        <f t="shared" si="575"/>
        <v>0.4289855072463768</v>
      </c>
      <c r="FX154" s="40">
        <f t="shared" si="575"/>
        <v>0.4289855072463768</v>
      </c>
      <c r="FY154" s="40">
        <f t="shared" si="575"/>
        <v>0.38115942028985506</v>
      </c>
      <c r="FZ154" s="40">
        <f t="shared" si="575"/>
        <v>0.38115942028985506</v>
      </c>
      <c r="GA154" s="40">
        <f t="shared" si="575"/>
        <v>0.36956521739130432</v>
      </c>
      <c r="GB154" s="40">
        <f t="shared" si="575"/>
        <v>0.4</v>
      </c>
      <c r="GC154" s="40">
        <f t="shared" si="575"/>
        <v>0.45217391304347826</v>
      </c>
      <c r="GD154" s="40">
        <f t="shared" si="575"/>
        <v>0.44347826086956521</v>
      </c>
      <c r="GE154" s="40">
        <f t="shared" si="575"/>
        <v>0.44347826086956521</v>
      </c>
      <c r="GF154" s="40">
        <f t="shared" si="575"/>
        <v>0.46666666666666667</v>
      </c>
      <c r="GG154" s="40">
        <f t="shared" si="575"/>
        <v>0.46231884057971012</v>
      </c>
      <c r="GH154" s="40">
        <f t="shared" si="575"/>
        <v>0.45072463768115945</v>
      </c>
      <c r="GI154" s="40">
        <f t="shared" si="575"/>
        <v>0.4652173913043478</v>
      </c>
      <c r="GJ154" s="40">
        <f t="shared" si="575"/>
        <v>0.43478260869565216</v>
      </c>
      <c r="GK154" s="40">
        <f t="shared" si="575"/>
        <v>0.4115942028985507</v>
      </c>
      <c r="GL154" s="40">
        <f t="shared" si="575"/>
        <v>0.4115942028985507</v>
      </c>
      <c r="GM154" s="40">
        <f t="shared" si="575"/>
        <v>0.41304347826086957</v>
      </c>
      <c r="GN154" s="40">
        <f t="shared" si="575"/>
        <v>0.43188405797101448</v>
      </c>
      <c r="GO154" s="40">
        <f t="shared" si="575"/>
        <v>0.44927536231884058</v>
      </c>
      <c r="GP154" s="40">
        <f t="shared" si="575"/>
        <v>0.52173913043478259</v>
      </c>
      <c r="GQ154" s="40">
        <f t="shared" si="575"/>
        <v>0.5</v>
      </c>
      <c r="GR154" s="40">
        <f t="shared" si="575"/>
        <v>0.49275362318840582</v>
      </c>
      <c r="GS154" s="40">
        <f t="shared" si="575"/>
        <v>0.49275362318840582</v>
      </c>
      <c r="GT154" s="40">
        <f t="shared" si="575"/>
        <v>0.47536231884057972</v>
      </c>
      <c r="GU154" s="40">
        <f t="shared" si="575"/>
        <v>0.56666666666666665</v>
      </c>
      <c r="GV154" s="40">
        <f t="shared" si="575"/>
        <v>0.61014492753623184</v>
      </c>
      <c r="GW154" s="40">
        <f t="shared" si="575"/>
        <v>0.60144927536231885</v>
      </c>
      <c r="GX154" s="40">
        <f t="shared" si="575"/>
        <v>0.59565217391304348</v>
      </c>
      <c r="GY154" s="40">
        <f t="shared" si="575"/>
        <v>0.59130434782608698</v>
      </c>
      <c r="GZ154" s="40">
        <f t="shared" si="575"/>
        <v>0.59130434782608698</v>
      </c>
      <c r="HA154" s="40">
        <f t="shared" si="575"/>
        <v>0.6</v>
      </c>
      <c r="HB154" s="40">
        <f t="shared" si="575"/>
        <v>0.63913043478260867</v>
      </c>
      <c r="HC154" s="40">
        <f t="shared" ref="HC154:JN154" si="576">IFERROR(+HC40/$I$154,0)</f>
        <v>0.63043478260869568</v>
      </c>
      <c r="HD154" s="40">
        <f t="shared" si="576"/>
        <v>0.69420289855072459</v>
      </c>
      <c r="HE154" s="40">
        <f t="shared" si="576"/>
        <v>0.74202898550724639</v>
      </c>
      <c r="HF154" s="40">
        <f t="shared" si="576"/>
        <v>0.73768115942028989</v>
      </c>
      <c r="HG154" s="40">
        <f t="shared" si="576"/>
        <v>0.73768115942028989</v>
      </c>
      <c r="HH154" s="40">
        <f t="shared" si="576"/>
        <v>0.73623188405797102</v>
      </c>
      <c r="HI154" s="40">
        <f t="shared" si="576"/>
        <v>0.73768115942028989</v>
      </c>
      <c r="HJ154" s="40">
        <f t="shared" si="576"/>
        <v>0.76666666666666672</v>
      </c>
      <c r="HK154" s="40">
        <f t="shared" si="576"/>
        <v>0.76666666666666672</v>
      </c>
      <c r="HL154" s="40">
        <f t="shared" si="576"/>
        <v>0.73913043478260865</v>
      </c>
      <c r="HM154" s="40">
        <f t="shared" si="576"/>
        <v>0.74492753623188401</v>
      </c>
      <c r="HN154" s="40">
        <f t="shared" si="576"/>
        <v>0.74492753623188401</v>
      </c>
      <c r="HO154" s="40">
        <f t="shared" si="576"/>
        <v>0.77971014492753621</v>
      </c>
      <c r="HP154" s="40">
        <f t="shared" si="576"/>
        <v>0.78550724637681157</v>
      </c>
      <c r="HQ154" s="40">
        <f t="shared" si="576"/>
        <v>0.79275362318840581</v>
      </c>
      <c r="HR154" s="40">
        <f t="shared" si="576"/>
        <v>0.78985507246376807</v>
      </c>
      <c r="HS154" s="40">
        <f t="shared" si="576"/>
        <v>0.77826086956521734</v>
      </c>
      <c r="HT154" s="40">
        <f t="shared" si="576"/>
        <v>0.77681159420289858</v>
      </c>
      <c r="HU154" s="40">
        <f t="shared" si="576"/>
        <v>0.77681159420289858</v>
      </c>
      <c r="HV154" s="40">
        <f t="shared" si="576"/>
        <v>0.78405797101449271</v>
      </c>
      <c r="HW154" s="40">
        <f t="shared" si="576"/>
        <v>0.78405797101449271</v>
      </c>
      <c r="HX154" s="40">
        <f t="shared" si="576"/>
        <v>0.77681159420289858</v>
      </c>
      <c r="HY154" s="40">
        <f t="shared" si="576"/>
        <v>0.77681159420289858</v>
      </c>
      <c r="HZ154" s="40">
        <f t="shared" si="576"/>
        <v>0.73913043478260865</v>
      </c>
      <c r="IA154" s="40">
        <f t="shared" si="576"/>
        <v>0.73043478260869565</v>
      </c>
      <c r="IB154" s="40">
        <f t="shared" si="576"/>
        <v>0.73043478260869565</v>
      </c>
      <c r="IC154" s="40">
        <f t="shared" si="576"/>
        <v>0.73188405797101452</v>
      </c>
      <c r="ID154" s="40">
        <f t="shared" si="576"/>
        <v>0.75652173913043474</v>
      </c>
      <c r="IE154" s="40">
        <f t="shared" si="576"/>
        <v>0.74347826086956526</v>
      </c>
      <c r="IF154" s="40">
        <f t="shared" si="576"/>
        <v>0.82028985507246377</v>
      </c>
      <c r="IG154" s="40">
        <f t="shared" si="576"/>
        <v>0.80434782608695654</v>
      </c>
      <c r="IH154" s="40">
        <f t="shared" si="576"/>
        <v>0.79275362318840581</v>
      </c>
      <c r="II154" s="40">
        <f t="shared" si="576"/>
        <v>0.79275362318840581</v>
      </c>
      <c r="IJ154" s="40">
        <f t="shared" si="576"/>
        <v>0.79130434782608694</v>
      </c>
      <c r="IK154" s="40">
        <f t="shared" si="576"/>
        <v>0.82028985507246377</v>
      </c>
      <c r="IL154" s="40">
        <f t="shared" si="576"/>
        <v>0</v>
      </c>
      <c r="IM154" s="40">
        <f t="shared" si="576"/>
        <v>0</v>
      </c>
      <c r="IN154" s="40">
        <f t="shared" si="576"/>
        <v>0</v>
      </c>
      <c r="IO154" s="40">
        <f t="shared" si="576"/>
        <v>0</v>
      </c>
      <c r="IP154" s="40">
        <f t="shared" si="576"/>
        <v>0</v>
      </c>
      <c r="IQ154" s="40">
        <f t="shared" si="576"/>
        <v>0</v>
      </c>
      <c r="IR154" s="40">
        <f t="shared" si="576"/>
        <v>0</v>
      </c>
      <c r="IS154" s="40">
        <f t="shared" si="576"/>
        <v>0</v>
      </c>
      <c r="IT154" s="40">
        <f t="shared" si="576"/>
        <v>0</v>
      </c>
      <c r="IU154" s="40">
        <f t="shared" si="576"/>
        <v>0</v>
      </c>
      <c r="IV154" s="40">
        <f t="shared" si="576"/>
        <v>0</v>
      </c>
      <c r="IW154" s="40">
        <f t="shared" si="576"/>
        <v>0</v>
      </c>
      <c r="IX154" s="40">
        <f t="shared" si="576"/>
        <v>0</v>
      </c>
      <c r="IY154" s="40">
        <f t="shared" si="576"/>
        <v>0</v>
      </c>
      <c r="IZ154" s="40">
        <f t="shared" si="576"/>
        <v>0</v>
      </c>
      <c r="JA154" s="40">
        <f t="shared" si="576"/>
        <v>0</v>
      </c>
      <c r="JB154" s="40">
        <f t="shared" si="576"/>
        <v>0</v>
      </c>
      <c r="JC154" s="40">
        <f t="shared" si="576"/>
        <v>0</v>
      </c>
      <c r="JD154" s="40">
        <f t="shared" si="576"/>
        <v>0</v>
      </c>
      <c r="JE154" s="40">
        <f t="shared" si="576"/>
        <v>0</v>
      </c>
      <c r="JF154" s="40">
        <f t="shared" si="576"/>
        <v>0</v>
      </c>
      <c r="JG154" s="40">
        <f t="shared" si="576"/>
        <v>0</v>
      </c>
      <c r="JH154" s="40">
        <f t="shared" si="576"/>
        <v>0</v>
      </c>
      <c r="JI154" s="40">
        <f t="shared" si="576"/>
        <v>0</v>
      </c>
      <c r="JJ154" s="40">
        <f t="shared" si="576"/>
        <v>0</v>
      </c>
      <c r="JK154" s="40">
        <f t="shared" si="576"/>
        <v>0</v>
      </c>
      <c r="JL154" s="40">
        <f t="shared" si="576"/>
        <v>0</v>
      </c>
      <c r="JM154" s="40">
        <f t="shared" si="576"/>
        <v>0</v>
      </c>
      <c r="JN154" s="40">
        <f t="shared" si="576"/>
        <v>0</v>
      </c>
      <c r="JO154" s="40">
        <f t="shared" ref="JO154:LZ154" si="577">IFERROR(+JO40/$I$154,0)</f>
        <v>0</v>
      </c>
      <c r="JP154" s="40">
        <f t="shared" si="577"/>
        <v>0</v>
      </c>
      <c r="JQ154" s="40">
        <f t="shared" si="577"/>
        <v>0</v>
      </c>
      <c r="JR154" s="40">
        <f t="shared" si="577"/>
        <v>0</v>
      </c>
      <c r="JS154" s="40">
        <f t="shared" si="577"/>
        <v>0</v>
      </c>
      <c r="JT154" s="40">
        <f t="shared" si="577"/>
        <v>0</v>
      </c>
      <c r="JU154" s="40">
        <f t="shared" si="577"/>
        <v>0</v>
      </c>
      <c r="JV154" s="40">
        <f t="shared" si="577"/>
        <v>0</v>
      </c>
      <c r="JW154" s="40">
        <f t="shared" si="577"/>
        <v>0</v>
      </c>
      <c r="JX154" s="40">
        <f t="shared" si="577"/>
        <v>0</v>
      </c>
      <c r="JY154" s="40">
        <f t="shared" si="577"/>
        <v>0</v>
      </c>
      <c r="JZ154" s="40">
        <f t="shared" si="577"/>
        <v>0</v>
      </c>
      <c r="KA154" s="40">
        <f t="shared" si="577"/>
        <v>0</v>
      </c>
      <c r="KB154" s="40">
        <f t="shared" si="577"/>
        <v>0</v>
      </c>
      <c r="KC154" s="40">
        <f t="shared" si="577"/>
        <v>0</v>
      </c>
      <c r="KD154" s="40">
        <f t="shared" si="577"/>
        <v>0</v>
      </c>
      <c r="KE154" s="40">
        <f t="shared" si="577"/>
        <v>0</v>
      </c>
      <c r="KF154" s="40">
        <f t="shared" si="577"/>
        <v>0</v>
      </c>
      <c r="KG154" s="40">
        <f t="shared" si="577"/>
        <v>0</v>
      </c>
      <c r="KH154" s="40">
        <f t="shared" si="577"/>
        <v>0</v>
      </c>
      <c r="KI154" s="40">
        <f t="shared" si="577"/>
        <v>0</v>
      </c>
      <c r="KJ154" s="40">
        <f t="shared" si="577"/>
        <v>0</v>
      </c>
      <c r="KK154" s="40">
        <f t="shared" si="577"/>
        <v>0</v>
      </c>
      <c r="KL154" s="40">
        <f t="shared" si="577"/>
        <v>0</v>
      </c>
      <c r="KM154" s="40">
        <f t="shared" si="577"/>
        <v>0</v>
      </c>
      <c r="KN154" s="40">
        <f t="shared" si="577"/>
        <v>0</v>
      </c>
      <c r="KO154" s="40">
        <f t="shared" si="577"/>
        <v>0</v>
      </c>
      <c r="KP154" s="40">
        <f t="shared" si="577"/>
        <v>0</v>
      </c>
      <c r="KQ154" s="40">
        <f t="shared" si="577"/>
        <v>0</v>
      </c>
      <c r="KR154" s="40">
        <f t="shared" si="577"/>
        <v>0</v>
      </c>
      <c r="KS154" s="40">
        <f t="shared" si="577"/>
        <v>0</v>
      </c>
      <c r="KT154" s="40">
        <f t="shared" si="577"/>
        <v>0</v>
      </c>
      <c r="KU154" s="40">
        <f t="shared" si="577"/>
        <v>0</v>
      </c>
      <c r="KV154" s="40">
        <f t="shared" si="577"/>
        <v>0</v>
      </c>
      <c r="KW154" s="40">
        <f t="shared" si="577"/>
        <v>0</v>
      </c>
      <c r="KX154" s="40">
        <f t="shared" si="577"/>
        <v>0</v>
      </c>
      <c r="KY154" s="40">
        <f t="shared" si="577"/>
        <v>0</v>
      </c>
      <c r="KZ154" s="40">
        <f t="shared" si="577"/>
        <v>0</v>
      </c>
      <c r="LA154" s="40">
        <f t="shared" si="577"/>
        <v>0</v>
      </c>
      <c r="LB154" s="40">
        <f t="shared" si="577"/>
        <v>0</v>
      </c>
      <c r="LC154" s="40">
        <f t="shared" si="577"/>
        <v>0</v>
      </c>
      <c r="LD154" s="40">
        <f t="shared" si="577"/>
        <v>0</v>
      </c>
      <c r="LE154" s="40">
        <f t="shared" si="577"/>
        <v>0</v>
      </c>
      <c r="LF154" s="40">
        <f t="shared" si="577"/>
        <v>0</v>
      </c>
      <c r="LG154" s="40">
        <f t="shared" si="577"/>
        <v>0</v>
      </c>
      <c r="LH154" s="40">
        <f t="shared" si="577"/>
        <v>0</v>
      </c>
      <c r="LI154" s="40">
        <f t="shared" si="577"/>
        <v>0</v>
      </c>
      <c r="LJ154" s="40">
        <f t="shared" si="577"/>
        <v>0</v>
      </c>
      <c r="LK154" s="40">
        <f t="shared" si="577"/>
        <v>0</v>
      </c>
      <c r="LL154" s="40">
        <f t="shared" si="577"/>
        <v>0</v>
      </c>
      <c r="LM154" s="40">
        <f t="shared" si="577"/>
        <v>0</v>
      </c>
      <c r="LN154" s="40">
        <f t="shared" si="577"/>
        <v>0</v>
      </c>
      <c r="LO154" s="40">
        <f t="shared" si="577"/>
        <v>0</v>
      </c>
      <c r="LP154" s="40">
        <f t="shared" si="577"/>
        <v>0</v>
      </c>
      <c r="LQ154" s="40">
        <f t="shared" si="577"/>
        <v>0</v>
      </c>
      <c r="LR154" s="40">
        <f t="shared" si="577"/>
        <v>0</v>
      </c>
      <c r="LS154" s="40">
        <f t="shared" si="577"/>
        <v>0</v>
      </c>
      <c r="LT154" s="40">
        <f t="shared" si="577"/>
        <v>0</v>
      </c>
      <c r="LU154" s="40">
        <f t="shared" si="577"/>
        <v>0</v>
      </c>
      <c r="LV154" s="40">
        <f t="shared" si="577"/>
        <v>0</v>
      </c>
      <c r="LW154" s="40">
        <f t="shared" si="577"/>
        <v>0</v>
      </c>
      <c r="LX154" s="40">
        <f t="shared" si="577"/>
        <v>0</v>
      </c>
      <c r="LY154" s="40">
        <f t="shared" si="577"/>
        <v>0</v>
      </c>
      <c r="LZ154" s="40">
        <f t="shared" si="577"/>
        <v>0</v>
      </c>
      <c r="MA154" s="40">
        <f t="shared" ref="MA154:NT154" si="578">IFERROR(+MA40/$I$154,0)</f>
        <v>0</v>
      </c>
      <c r="MB154" s="40">
        <f t="shared" si="578"/>
        <v>0</v>
      </c>
      <c r="MC154" s="40">
        <f t="shared" si="578"/>
        <v>0</v>
      </c>
      <c r="MD154" s="40">
        <f t="shared" si="578"/>
        <v>0</v>
      </c>
      <c r="ME154" s="40">
        <f t="shared" si="578"/>
        <v>0</v>
      </c>
      <c r="MF154" s="40">
        <f t="shared" si="578"/>
        <v>0</v>
      </c>
      <c r="MG154" s="40">
        <f t="shared" si="578"/>
        <v>0</v>
      </c>
      <c r="MH154" s="40">
        <f t="shared" si="578"/>
        <v>0</v>
      </c>
      <c r="MI154" s="40">
        <f t="shared" si="578"/>
        <v>0</v>
      </c>
      <c r="MJ154" s="40">
        <f t="shared" si="578"/>
        <v>0</v>
      </c>
      <c r="MK154" s="40">
        <f t="shared" si="578"/>
        <v>0</v>
      </c>
      <c r="ML154" s="40">
        <f t="shared" si="578"/>
        <v>0</v>
      </c>
      <c r="MM154" s="40">
        <f t="shared" si="578"/>
        <v>0</v>
      </c>
      <c r="MN154" s="40">
        <f t="shared" si="578"/>
        <v>0</v>
      </c>
      <c r="MO154" s="40">
        <f t="shared" si="578"/>
        <v>0</v>
      </c>
      <c r="MP154" s="40">
        <f t="shared" si="578"/>
        <v>0</v>
      </c>
      <c r="MQ154" s="40">
        <f t="shared" si="578"/>
        <v>0</v>
      </c>
      <c r="MR154" s="40">
        <f t="shared" si="578"/>
        <v>0</v>
      </c>
      <c r="MS154" s="40">
        <f t="shared" si="578"/>
        <v>0</v>
      </c>
      <c r="MT154" s="40">
        <f t="shared" si="578"/>
        <v>0</v>
      </c>
      <c r="MU154" s="40">
        <f t="shared" si="578"/>
        <v>0</v>
      </c>
      <c r="MV154" s="40">
        <f t="shared" si="578"/>
        <v>0</v>
      </c>
      <c r="MW154" s="40">
        <f t="shared" si="578"/>
        <v>0</v>
      </c>
      <c r="MX154" s="40">
        <f t="shared" si="578"/>
        <v>0</v>
      </c>
      <c r="MY154" s="40">
        <f t="shared" si="578"/>
        <v>0</v>
      </c>
      <c r="MZ154" s="40">
        <f t="shared" si="578"/>
        <v>0</v>
      </c>
      <c r="NA154" s="40">
        <f t="shared" si="578"/>
        <v>0</v>
      </c>
      <c r="NB154" s="40">
        <f t="shared" si="578"/>
        <v>0</v>
      </c>
      <c r="NC154" s="40">
        <f t="shared" si="578"/>
        <v>0</v>
      </c>
      <c r="ND154" s="40">
        <f t="shared" si="578"/>
        <v>0</v>
      </c>
      <c r="NE154" s="40">
        <f t="shared" si="578"/>
        <v>0</v>
      </c>
      <c r="NF154" s="40">
        <f t="shared" si="578"/>
        <v>0</v>
      </c>
      <c r="NG154" s="40">
        <f t="shared" si="578"/>
        <v>0</v>
      </c>
      <c r="NH154" s="40">
        <f t="shared" si="578"/>
        <v>0</v>
      </c>
      <c r="NI154" s="40">
        <f t="shared" si="578"/>
        <v>0</v>
      </c>
      <c r="NJ154" s="40">
        <f t="shared" si="578"/>
        <v>0</v>
      </c>
      <c r="NK154" s="40">
        <f t="shared" si="578"/>
        <v>0</v>
      </c>
      <c r="NL154" s="40">
        <f t="shared" si="578"/>
        <v>0</v>
      </c>
      <c r="NM154" s="40">
        <f t="shared" si="578"/>
        <v>0</v>
      </c>
      <c r="NN154" s="40">
        <f t="shared" si="578"/>
        <v>0</v>
      </c>
      <c r="NO154" s="40">
        <f t="shared" si="578"/>
        <v>0</v>
      </c>
      <c r="NP154" s="40">
        <f t="shared" si="578"/>
        <v>0</v>
      </c>
      <c r="NQ154" s="40">
        <f t="shared" si="578"/>
        <v>0</v>
      </c>
      <c r="NR154" s="40">
        <f t="shared" si="578"/>
        <v>0</v>
      </c>
      <c r="NS154" s="40">
        <f t="shared" si="578"/>
        <v>0</v>
      </c>
      <c r="NT154" s="41">
        <f t="shared" si="578"/>
        <v>0</v>
      </c>
    </row>
    <row r="155" spans="1:384" x14ac:dyDescent="0.6">
      <c r="A155" s="141" t="s">
        <v>72</v>
      </c>
      <c r="B155" s="301"/>
      <c r="C155" s="322"/>
      <c r="D155" s="299"/>
      <c r="E155" s="47">
        <v>14</v>
      </c>
      <c r="F155" s="294"/>
      <c r="G155" s="47">
        <v>21</v>
      </c>
      <c r="H155" s="54">
        <v>666</v>
      </c>
      <c r="I155" s="6">
        <f>SUM(J155:Q155)</f>
        <v>766</v>
      </c>
      <c r="J155" s="32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4">
        <v>766</v>
      </c>
      <c r="Q155" s="9">
        <v>0</v>
      </c>
      <c r="R155" s="7"/>
      <c r="S155" s="39">
        <f t="shared" ref="S155:CD155" si="579">IFERROR(+S41/$I$155,0)</f>
        <v>0.20626631853785901</v>
      </c>
      <c r="T155" s="40">
        <f t="shared" si="579"/>
        <v>0.20626631853785901</v>
      </c>
      <c r="U155" s="40">
        <f t="shared" si="579"/>
        <v>0.1919060052219321</v>
      </c>
      <c r="V155" s="40">
        <f t="shared" si="579"/>
        <v>0.18015665796344649</v>
      </c>
      <c r="W155" s="40">
        <f t="shared" si="579"/>
        <v>0.24543080939947781</v>
      </c>
      <c r="X155" s="40">
        <f t="shared" si="579"/>
        <v>0.22323759791122716</v>
      </c>
      <c r="Y155" s="40">
        <f t="shared" si="579"/>
        <v>0.21279373368146215</v>
      </c>
      <c r="Z155" s="40">
        <f t="shared" si="579"/>
        <v>0.21279373368146215</v>
      </c>
      <c r="AA155" s="40">
        <f t="shared" si="579"/>
        <v>0.22715404699738903</v>
      </c>
      <c r="AB155" s="40">
        <f t="shared" si="579"/>
        <v>0.24804177545691905</v>
      </c>
      <c r="AC155" s="40">
        <f t="shared" si="579"/>
        <v>0.24543080939947781</v>
      </c>
      <c r="AD155" s="40">
        <f t="shared" si="579"/>
        <v>0.24543080939947781</v>
      </c>
      <c r="AE155" s="40">
        <f t="shared" si="579"/>
        <v>0.25979112271540472</v>
      </c>
      <c r="AF155" s="40">
        <f t="shared" si="579"/>
        <v>0.23759791122715404</v>
      </c>
      <c r="AG155" s="40">
        <f t="shared" si="579"/>
        <v>0.23759791122715404</v>
      </c>
      <c r="AH155" s="40">
        <f t="shared" si="579"/>
        <v>0.27937336814621411</v>
      </c>
      <c r="AI155" s="40">
        <f t="shared" si="579"/>
        <v>0.27806788511749347</v>
      </c>
      <c r="AJ155" s="40">
        <f t="shared" si="579"/>
        <v>0.28981723237597912</v>
      </c>
      <c r="AK155" s="40">
        <f t="shared" si="579"/>
        <v>0.31723237597911225</v>
      </c>
      <c r="AL155" s="40">
        <f t="shared" si="579"/>
        <v>0.29634464751958223</v>
      </c>
      <c r="AM155" s="40">
        <f t="shared" si="579"/>
        <v>0.29112271540469975</v>
      </c>
      <c r="AN155" s="40">
        <f t="shared" si="579"/>
        <v>0.29112271540469975</v>
      </c>
      <c r="AO155" s="40">
        <f t="shared" si="579"/>
        <v>0.34986945169712796</v>
      </c>
      <c r="AP155" s="40">
        <f t="shared" si="579"/>
        <v>0.34986945169712796</v>
      </c>
      <c r="AQ155" s="40">
        <f t="shared" si="579"/>
        <v>0.34464751958224543</v>
      </c>
      <c r="AR155" s="40">
        <f t="shared" si="579"/>
        <v>0.34464751958224543</v>
      </c>
      <c r="AS155" s="40">
        <f t="shared" si="579"/>
        <v>0.35639686684073107</v>
      </c>
      <c r="AT155" s="40">
        <f t="shared" si="579"/>
        <v>0.34464751958224543</v>
      </c>
      <c r="AU155" s="40">
        <f t="shared" si="579"/>
        <v>0.34464751958224543</v>
      </c>
      <c r="AV155" s="40">
        <f t="shared" si="579"/>
        <v>0.34203655352480417</v>
      </c>
      <c r="AW155" s="40">
        <f t="shared" si="579"/>
        <v>0.3433420365535248</v>
      </c>
      <c r="AX155" s="40">
        <f t="shared" si="579"/>
        <v>0.35900783289817234</v>
      </c>
      <c r="AY155" s="40">
        <f t="shared" si="579"/>
        <v>0.39817232375979111</v>
      </c>
      <c r="AZ155" s="40">
        <f t="shared" si="579"/>
        <v>0.38642297650130547</v>
      </c>
      <c r="BA155" s="40">
        <f t="shared" si="579"/>
        <v>0.37075718015665798</v>
      </c>
      <c r="BB155" s="40">
        <f t="shared" si="579"/>
        <v>0.37075718015665798</v>
      </c>
      <c r="BC155" s="40">
        <f t="shared" si="579"/>
        <v>0.36684073107049608</v>
      </c>
      <c r="BD155" s="40">
        <f t="shared" si="579"/>
        <v>0.40339425587467365</v>
      </c>
      <c r="BE155" s="40">
        <f t="shared" si="579"/>
        <v>0.40731070496083549</v>
      </c>
      <c r="BF155" s="40">
        <f t="shared" si="579"/>
        <v>0.41906005221932113</v>
      </c>
      <c r="BG155" s="40">
        <f t="shared" si="579"/>
        <v>0.40861618798955612</v>
      </c>
      <c r="BH155" s="40">
        <f t="shared" si="579"/>
        <v>0.40861618798955612</v>
      </c>
      <c r="BI155" s="40">
        <f t="shared" si="579"/>
        <v>0.40861618798955612</v>
      </c>
      <c r="BJ155" s="40">
        <f t="shared" si="579"/>
        <v>0.391644908616188</v>
      </c>
      <c r="BK155" s="40">
        <f t="shared" si="579"/>
        <v>0.38642297650130547</v>
      </c>
      <c r="BL155" s="40">
        <f t="shared" si="579"/>
        <v>0.48955613577023499</v>
      </c>
      <c r="BM155" s="40">
        <f t="shared" si="579"/>
        <v>0.55874673629242821</v>
      </c>
      <c r="BN155" s="40">
        <f t="shared" si="579"/>
        <v>0.52872062663185382</v>
      </c>
      <c r="BO155" s="40">
        <f t="shared" si="579"/>
        <v>0.51174934725848564</v>
      </c>
      <c r="BP155" s="40">
        <f t="shared" si="579"/>
        <v>0.51174934725848564</v>
      </c>
      <c r="BQ155" s="40">
        <f t="shared" si="579"/>
        <v>0.51436031331592691</v>
      </c>
      <c r="BR155" s="40">
        <f t="shared" si="579"/>
        <v>0.51305483028720622</v>
      </c>
      <c r="BS155" s="40">
        <f t="shared" si="579"/>
        <v>0.48563968668407309</v>
      </c>
      <c r="BT155" s="40">
        <f t="shared" si="579"/>
        <v>0.4660574412532637</v>
      </c>
      <c r="BU155" s="40">
        <f t="shared" si="579"/>
        <v>0.43994778067885115</v>
      </c>
      <c r="BV155" s="40">
        <f t="shared" si="579"/>
        <v>0.43080939947780678</v>
      </c>
      <c r="BW155" s="40">
        <f t="shared" si="579"/>
        <v>0.43080939947780678</v>
      </c>
      <c r="BX155" s="40">
        <f t="shared" si="579"/>
        <v>0.4216710182767624</v>
      </c>
      <c r="BY155" s="40">
        <f t="shared" si="579"/>
        <v>0.4216710182767624</v>
      </c>
      <c r="BZ155" s="40">
        <f t="shared" si="579"/>
        <v>0.40339425587467365</v>
      </c>
      <c r="CA155" s="40">
        <f t="shared" si="579"/>
        <v>0.40078328981723238</v>
      </c>
      <c r="CB155" s="40">
        <f t="shared" si="579"/>
        <v>0.38250652741514363</v>
      </c>
      <c r="CC155" s="40">
        <f t="shared" si="579"/>
        <v>0.35378590078328981</v>
      </c>
      <c r="CD155" s="40">
        <f t="shared" si="579"/>
        <v>0.35378590078328981</v>
      </c>
      <c r="CE155" s="40">
        <f t="shared" ref="CE155:EP155" si="580">IFERROR(+CE41/$I$155,0)</f>
        <v>0.35378590078328981</v>
      </c>
      <c r="CF155" s="40">
        <f t="shared" si="580"/>
        <v>0.34856396866840733</v>
      </c>
      <c r="CG155" s="40">
        <f t="shared" si="580"/>
        <v>0.33028720626631852</v>
      </c>
      <c r="CH155" s="40">
        <f t="shared" si="580"/>
        <v>0.32898172323759789</v>
      </c>
      <c r="CI155" s="40">
        <f t="shared" si="580"/>
        <v>0.30809399477806787</v>
      </c>
      <c r="CJ155" s="40">
        <f t="shared" si="580"/>
        <v>0.29373368146214102</v>
      </c>
      <c r="CK155" s="40">
        <f t="shared" si="580"/>
        <v>0.29373368146214102</v>
      </c>
      <c r="CL155" s="40">
        <f t="shared" si="580"/>
        <v>0.29503916449086159</v>
      </c>
      <c r="CM155" s="40">
        <f t="shared" si="580"/>
        <v>0.30678851174934724</v>
      </c>
      <c r="CN155" s="40">
        <f t="shared" si="580"/>
        <v>0.28981723237597912</v>
      </c>
      <c r="CO155" s="40">
        <f t="shared" si="580"/>
        <v>0.31201044386422977</v>
      </c>
      <c r="CP155" s="40">
        <f t="shared" si="580"/>
        <v>0.29765013054830286</v>
      </c>
      <c r="CQ155" s="40">
        <f t="shared" si="580"/>
        <v>0.28328981723237601</v>
      </c>
      <c r="CR155" s="40">
        <f t="shared" si="580"/>
        <v>0.28328981723237601</v>
      </c>
      <c r="CS155" s="40">
        <f t="shared" si="580"/>
        <v>0.26631853785900783</v>
      </c>
      <c r="CT155" s="40">
        <f t="shared" si="580"/>
        <v>0.26631853785900783</v>
      </c>
      <c r="CU155" s="40">
        <f t="shared" si="580"/>
        <v>0.25195822454308092</v>
      </c>
      <c r="CV155" s="40">
        <f t="shared" si="580"/>
        <v>0.26370757180156656</v>
      </c>
      <c r="CW155" s="40">
        <f t="shared" si="580"/>
        <v>0.30548302872062666</v>
      </c>
      <c r="CX155" s="40">
        <f t="shared" si="580"/>
        <v>0.29765013054830286</v>
      </c>
      <c r="CY155" s="40">
        <f t="shared" si="580"/>
        <v>0.29765013054830286</v>
      </c>
      <c r="CZ155" s="40">
        <f t="shared" si="580"/>
        <v>0.28851174934725848</v>
      </c>
      <c r="DA155" s="40">
        <f t="shared" si="580"/>
        <v>0.28851174934725848</v>
      </c>
      <c r="DB155" s="40">
        <f t="shared" si="580"/>
        <v>0.30156657963446476</v>
      </c>
      <c r="DC155" s="40">
        <f t="shared" si="580"/>
        <v>0.33028720626631852</v>
      </c>
      <c r="DD155" s="40">
        <f t="shared" si="580"/>
        <v>0.28459530026109658</v>
      </c>
      <c r="DE155" s="40">
        <f t="shared" si="580"/>
        <v>0.27284595300261094</v>
      </c>
      <c r="DF155" s="40">
        <f t="shared" si="580"/>
        <v>0.27284595300261094</v>
      </c>
      <c r="DG155" s="40">
        <f t="shared" si="580"/>
        <v>0.26631853785900783</v>
      </c>
      <c r="DH155" s="40">
        <f t="shared" si="580"/>
        <v>0.25718015665796345</v>
      </c>
      <c r="DI155" s="40">
        <f t="shared" si="580"/>
        <v>0.24151436031331594</v>
      </c>
      <c r="DJ155" s="40">
        <f t="shared" si="580"/>
        <v>0.23890339425587467</v>
      </c>
      <c r="DK155" s="40">
        <f t="shared" si="580"/>
        <v>0.23237597911227154</v>
      </c>
      <c r="DL155" s="40">
        <f t="shared" si="580"/>
        <v>0.22323759791122716</v>
      </c>
      <c r="DM155" s="40">
        <f t="shared" si="580"/>
        <v>0.22323759791122716</v>
      </c>
      <c r="DN155" s="40">
        <f t="shared" si="580"/>
        <v>0.21279373368146215</v>
      </c>
      <c r="DO155" s="40">
        <f t="shared" si="580"/>
        <v>0.26631853785900783</v>
      </c>
      <c r="DP155" s="40">
        <f t="shared" si="580"/>
        <v>0.25587467362924282</v>
      </c>
      <c r="DQ155" s="40">
        <f t="shared" si="580"/>
        <v>0.25195822454308092</v>
      </c>
      <c r="DR155" s="40">
        <f t="shared" si="580"/>
        <v>0.24020887728459531</v>
      </c>
      <c r="DS155" s="40">
        <f t="shared" si="580"/>
        <v>0.21409921671018275</v>
      </c>
      <c r="DT155" s="40">
        <f t="shared" si="580"/>
        <v>0.21409921671018275</v>
      </c>
      <c r="DU155" s="40">
        <f t="shared" si="580"/>
        <v>0.17362924281984335</v>
      </c>
      <c r="DV155" s="40">
        <f t="shared" si="580"/>
        <v>0.24412532637075718</v>
      </c>
      <c r="DW155" s="40">
        <f t="shared" si="580"/>
        <v>0.26240208877284593</v>
      </c>
      <c r="DX155" s="40">
        <f t="shared" si="580"/>
        <v>0.26240208877284593</v>
      </c>
      <c r="DY155" s="40">
        <f t="shared" si="580"/>
        <v>0.24412532637075718</v>
      </c>
      <c r="DZ155" s="40">
        <f t="shared" si="580"/>
        <v>0.24543080939947781</v>
      </c>
      <c r="EA155" s="40">
        <f t="shared" si="580"/>
        <v>0.24543080939947781</v>
      </c>
      <c r="EB155" s="40">
        <f t="shared" si="580"/>
        <v>0.23629242819843341</v>
      </c>
      <c r="EC155" s="40">
        <f t="shared" si="580"/>
        <v>0.23237597911227154</v>
      </c>
      <c r="ED155" s="40">
        <f t="shared" si="580"/>
        <v>0.22193211488250653</v>
      </c>
      <c r="EE155" s="40">
        <f t="shared" si="580"/>
        <v>0.24804177545691905</v>
      </c>
      <c r="EF155" s="40">
        <f t="shared" si="580"/>
        <v>0.24412532637075718</v>
      </c>
      <c r="EG155" s="40">
        <f t="shared" si="580"/>
        <v>0.22845953002610966</v>
      </c>
      <c r="EH155" s="40">
        <f t="shared" si="580"/>
        <v>0.22845953002610966</v>
      </c>
      <c r="EI155" s="40">
        <f t="shared" si="580"/>
        <v>0.22715404699738903</v>
      </c>
      <c r="EJ155" s="40">
        <f t="shared" si="580"/>
        <v>0.3093994778067885</v>
      </c>
      <c r="EK155" s="40">
        <f t="shared" si="580"/>
        <v>0.30678851174934724</v>
      </c>
      <c r="EL155" s="40">
        <f t="shared" si="580"/>
        <v>0.30809399477806787</v>
      </c>
      <c r="EM155" s="40">
        <f t="shared" si="580"/>
        <v>0.28851174934725848</v>
      </c>
      <c r="EN155" s="40">
        <f t="shared" si="580"/>
        <v>0.28590078328981722</v>
      </c>
      <c r="EO155" s="40">
        <f t="shared" si="580"/>
        <v>0.28590078328981722</v>
      </c>
      <c r="EP155" s="40">
        <f t="shared" si="580"/>
        <v>0.28459530026109658</v>
      </c>
      <c r="EQ155" s="40">
        <f t="shared" ref="EQ155:HB155" si="581">IFERROR(+EQ41/$I$155,0)</f>
        <v>0.28198433420365537</v>
      </c>
      <c r="ER155" s="40">
        <f t="shared" si="581"/>
        <v>0.28067885117493474</v>
      </c>
      <c r="ES155" s="40">
        <f t="shared" si="581"/>
        <v>0.27937336814621411</v>
      </c>
      <c r="ET155" s="40">
        <f t="shared" si="581"/>
        <v>0.28720626631853785</v>
      </c>
      <c r="EU155" s="40">
        <f t="shared" si="581"/>
        <v>0.28590078328981722</v>
      </c>
      <c r="EV155" s="40">
        <f t="shared" si="581"/>
        <v>0.28590078328981722</v>
      </c>
      <c r="EW155" s="40">
        <f t="shared" si="581"/>
        <v>0.28590078328981722</v>
      </c>
      <c r="EX155" s="40">
        <f t="shared" si="581"/>
        <v>0.28590078328981722</v>
      </c>
      <c r="EY155" s="40">
        <f t="shared" si="581"/>
        <v>0.27545691906005221</v>
      </c>
      <c r="EZ155" s="40">
        <f t="shared" si="581"/>
        <v>0.25587467362924282</v>
      </c>
      <c r="FA155" s="40">
        <f t="shared" si="581"/>
        <v>0.24934725848563968</v>
      </c>
      <c r="FB155" s="40">
        <f t="shared" si="581"/>
        <v>0.24673629242819844</v>
      </c>
      <c r="FC155" s="40">
        <f t="shared" si="581"/>
        <v>0.24673629242819844</v>
      </c>
      <c r="FD155" s="40">
        <f t="shared" si="581"/>
        <v>0.23237597911227154</v>
      </c>
      <c r="FE155" s="40">
        <f t="shared" si="581"/>
        <v>0.24281984334203655</v>
      </c>
      <c r="FF155" s="40">
        <f t="shared" si="581"/>
        <v>0.24281984334203655</v>
      </c>
      <c r="FG155" s="40">
        <f t="shared" si="581"/>
        <v>0.24281984334203655</v>
      </c>
      <c r="FH155" s="40">
        <f t="shared" si="581"/>
        <v>0.2258485639686684</v>
      </c>
      <c r="FI155" s="40">
        <f t="shared" si="581"/>
        <v>0.20365535248041775</v>
      </c>
      <c r="FJ155" s="40">
        <f t="shared" si="581"/>
        <v>0.20365535248041775</v>
      </c>
      <c r="FK155" s="40">
        <f t="shared" si="581"/>
        <v>0.1866840731070496</v>
      </c>
      <c r="FL155" s="40">
        <f t="shared" si="581"/>
        <v>0.19973890339425587</v>
      </c>
      <c r="FM155" s="40">
        <f t="shared" si="581"/>
        <v>0.19973890339425587</v>
      </c>
      <c r="FN155" s="40">
        <f t="shared" si="581"/>
        <v>0.18798955613577023</v>
      </c>
      <c r="FO155" s="40">
        <f t="shared" si="581"/>
        <v>0.17493472584856398</v>
      </c>
      <c r="FP155" s="40">
        <f t="shared" si="581"/>
        <v>0.16971279373368145</v>
      </c>
      <c r="FQ155" s="40">
        <f t="shared" si="581"/>
        <v>0.16971279373368145</v>
      </c>
      <c r="FR155" s="40">
        <f t="shared" si="581"/>
        <v>0.16449086161879894</v>
      </c>
      <c r="FS155" s="40">
        <f t="shared" si="581"/>
        <v>0.15404699738903394</v>
      </c>
      <c r="FT155" s="40">
        <f t="shared" si="581"/>
        <v>0.1514360313315927</v>
      </c>
      <c r="FU155" s="40">
        <f t="shared" si="581"/>
        <v>0.14099216710182769</v>
      </c>
      <c r="FV155" s="40">
        <f t="shared" si="581"/>
        <v>0.12663185378590078</v>
      </c>
      <c r="FW155" s="40">
        <f t="shared" si="581"/>
        <v>0.12271540469973891</v>
      </c>
      <c r="FX155" s="40">
        <f t="shared" si="581"/>
        <v>0.12271540469973891</v>
      </c>
      <c r="FY155" s="40">
        <f t="shared" si="581"/>
        <v>0.12532637075718014</v>
      </c>
      <c r="FZ155" s="40">
        <f t="shared" si="581"/>
        <v>0.12402088772845953</v>
      </c>
      <c r="GA155" s="40">
        <f t="shared" si="581"/>
        <v>0.22062663185378589</v>
      </c>
      <c r="GB155" s="40">
        <f t="shared" si="581"/>
        <v>0.25848563968668409</v>
      </c>
      <c r="GC155" s="40">
        <f t="shared" si="581"/>
        <v>0.25718015665796345</v>
      </c>
      <c r="GD155" s="40">
        <f t="shared" si="581"/>
        <v>0.24281984334203655</v>
      </c>
      <c r="GE155" s="40">
        <f t="shared" si="581"/>
        <v>0.24281984334203655</v>
      </c>
      <c r="GF155" s="40">
        <f t="shared" si="581"/>
        <v>0.25326370757180156</v>
      </c>
      <c r="GG155" s="40">
        <f t="shared" si="581"/>
        <v>0.2650130548302872</v>
      </c>
      <c r="GH155" s="40">
        <f t="shared" si="581"/>
        <v>0.27545691906005221</v>
      </c>
      <c r="GI155" s="40">
        <f t="shared" si="581"/>
        <v>0.27545691906005221</v>
      </c>
      <c r="GJ155" s="40">
        <f t="shared" si="581"/>
        <v>0.27676240208877284</v>
      </c>
      <c r="GK155" s="40">
        <f t="shared" si="581"/>
        <v>0.26762402088772846</v>
      </c>
      <c r="GL155" s="40">
        <f t="shared" si="581"/>
        <v>0.26762402088772846</v>
      </c>
      <c r="GM155" s="40">
        <f t="shared" si="581"/>
        <v>0.25587467362924282</v>
      </c>
      <c r="GN155" s="40">
        <f t="shared" si="581"/>
        <v>0.39295039164490864</v>
      </c>
      <c r="GO155" s="40">
        <f t="shared" si="581"/>
        <v>0.39817232375979111</v>
      </c>
      <c r="GP155" s="40">
        <f t="shared" si="581"/>
        <v>0.4255874673629243</v>
      </c>
      <c r="GQ155" s="40">
        <f t="shared" si="581"/>
        <v>0.40992167101827676</v>
      </c>
      <c r="GR155" s="40">
        <f t="shared" si="581"/>
        <v>0.39817232375979111</v>
      </c>
      <c r="GS155" s="40">
        <f t="shared" si="581"/>
        <v>0.39817232375979111</v>
      </c>
      <c r="GT155" s="40">
        <f t="shared" si="581"/>
        <v>0.39425587467362927</v>
      </c>
      <c r="GU155" s="40">
        <f t="shared" si="581"/>
        <v>0.39425587467362927</v>
      </c>
      <c r="GV155" s="40">
        <f t="shared" si="581"/>
        <v>0.38903394255874674</v>
      </c>
      <c r="GW155" s="40">
        <f t="shared" si="581"/>
        <v>0.38903394255874674</v>
      </c>
      <c r="GX155" s="40">
        <f t="shared" si="581"/>
        <v>0.38120104438642299</v>
      </c>
      <c r="GY155" s="40">
        <f t="shared" si="581"/>
        <v>0.38511749347258484</v>
      </c>
      <c r="GZ155" s="40">
        <f t="shared" si="581"/>
        <v>0.38511749347258484</v>
      </c>
      <c r="HA155" s="40">
        <f t="shared" si="581"/>
        <v>0.43080939947780678</v>
      </c>
      <c r="HB155" s="40">
        <f t="shared" si="581"/>
        <v>0.45953002610966059</v>
      </c>
      <c r="HC155" s="40">
        <f t="shared" ref="HC155:JN155" si="582">IFERROR(+HC41/$I$155,0)</f>
        <v>0.45953002610966059</v>
      </c>
      <c r="HD155" s="40">
        <f t="shared" si="582"/>
        <v>0.4699738903394256</v>
      </c>
      <c r="HE155" s="40">
        <f t="shared" si="582"/>
        <v>0.46083550913838123</v>
      </c>
      <c r="HF155" s="40">
        <f t="shared" si="582"/>
        <v>0.45953002610966059</v>
      </c>
      <c r="HG155" s="40">
        <f t="shared" si="582"/>
        <v>0.45953002610966059</v>
      </c>
      <c r="HH155" s="40">
        <f t="shared" si="582"/>
        <v>0.46866840731070497</v>
      </c>
      <c r="HI155" s="40">
        <f t="shared" si="582"/>
        <v>0.48433420365535246</v>
      </c>
      <c r="HJ155" s="40">
        <f t="shared" si="582"/>
        <v>0.48433420365535246</v>
      </c>
      <c r="HK155" s="40">
        <f t="shared" si="582"/>
        <v>0.48694516971279372</v>
      </c>
      <c r="HL155" s="40">
        <f t="shared" si="582"/>
        <v>0.48302872062663188</v>
      </c>
      <c r="HM155" s="40">
        <f t="shared" si="582"/>
        <v>0.45561357702349869</v>
      </c>
      <c r="HN155" s="40">
        <f t="shared" si="582"/>
        <v>0.45561357702349869</v>
      </c>
      <c r="HO155" s="40">
        <f t="shared" si="582"/>
        <v>0.45561357702349869</v>
      </c>
      <c r="HP155" s="40">
        <f t="shared" si="582"/>
        <v>0.50652741514360311</v>
      </c>
      <c r="HQ155" s="40">
        <f t="shared" si="582"/>
        <v>0.51174934725848564</v>
      </c>
      <c r="HR155" s="40">
        <f t="shared" si="582"/>
        <v>0.60966057441253263</v>
      </c>
      <c r="HS155" s="40">
        <f t="shared" si="582"/>
        <v>0.60704960835509136</v>
      </c>
      <c r="HT155" s="40">
        <f t="shared" si="582"/>
        <v>0.60313315926892952</v>
      </c>
      <c r="HU155" s="40">
        <f t="shared" si="582"/>
        <v>0.60313315926892952</v>
      </c>
      <c r="HV155" s="40">
        <f t="shared" si="582"/>
        <v>0.60313315926892952</v>
      </c>
      <c r="HW155" s="40">
        <f t="shared" si="582"/>
        <v>0.62924281984334207</v>
      </c>
      <c r="HX155" s="40">
        <f t="shared" si="582"/>
        <v>0.62793733681462138</v>
      </c>
      <c r="HY155" s="40">
        <f t="shared" si="582"/>
        <v>0.62793733681462138</v>
      </c>
      <c r="HZ155" s="40">
        <f t="shared" si="582"/>
        <v>0.62140992167101827</v>
      </c>
      <c r="IA155" s="40">
        <f t="shared" si="582"/>
        <v>0.60966057441253263</v>
      </c>
      <c r="IB155" s="40">
        <f t="shared" si="582"/>
        <v>0.60966057441253263</v>
      </c>
      <c r="IC155" s="40">
        <f t="shared" si="582"/>
        <v>0.61357702349869447</v>
      </c>
      <c r="ID155" s="40">
        <f t="shared" si="582"/>
        <v>0.61749347258485643</v>
      </c>
      <c r="IE155" s="40">
        <f t="shared" si="582"/>
        <v>0.63315926892950392</v>
      </c>
      <c r="IF155" s="40">
        <f t="shared" si="582"/>
        <v>0.65274151436031336</v>
      </c>
      <c r="IG155" s="40">
        <f t="shared" si="582"/>
        <v>0.64490861618798956</v>
      </c>
      <c r="IH155" s="40">
        <f t="shared" si="582"/>
        <v>0.64360313315926898</v>
      </c>
      <c r="II155" s="40">
        <f t="shared" si="582"/>
        <v>0.64360313315926898</v>
      </c>
      <c r="IJ155" s="40">
        <f t="shared" si="582"/>
        <v>0.64490861618798956</v>
      </c>
      <c r="IK155" s="40">
        <f t="shared" si="582"/>
        <v>0.65535248041775462</v>
      </c>
      <c r="IL155" s="40">
        <f t="shared" si="582"/>
        <v>0</v>
      </c>
      <c r="IM155" s="40">
        <f t="shared" si="582"/>
        <v>0</v>
      </c>
      <c r="IN155" s="40">
        <f t="shared" si="582"/>
        <v>0</v>
      </c>
      <c r="IO155" s="40">
        <f t="shared" si="582"/>
        <v>0</v>
      </c>
      <c r="IP155" s="40">
        <f t="shared" si="582"/>
        <v>0</v>
      </c>
      <c r="IQ155" s="40">
        <f t="shared" si="582"/>
        <v>0</v>
      </c>
      <c r="IR155" s="40">
        <f t="shared" si="582"/>
        <v>0</v>
      </c>
      <c r="IS155" s="40">
        <f t="shared" si="582"/>
        <v>0</v>
      </c>
      <c r="IT155" s="40">
        <f t="shared" si="582"/>
        <v>0</v>
      </c>
      <c r="IU155" s="40">
        <f t="shared" si="582"/>
        <v>0</v>
      </c>
      <c r="IV155" s="40">
        <f t="shared" si="582"/>
        <v>0</v>
      </c>
      <c r="IW155" s="40">
        <f t="shared" si="582"/>
        <v>0</v>
      </c>
      <c r="IX155" s="40">
        <f t="shared" si="582"/>
        <v>0</v>
      </c>
      <c r="IY155" s="40">
        <f t="shared" si="582"/>
        <v>0</v>
      </c>
      <c r="IZ155" s="40">
        <f t="shared" si="582"/>
        <v>0</v>
      </c>
      <c r="JA155" s="40">
        <f t="shared" si="582"/>
        <v>0</v>
      </c>
      <c r="JB155" s="40">
        <f t="shared" si="582"/>
        <v>0</v>
      </c>
      <c r="JC155" s="40">
        <f t="shared" si="582"/>
        <v>0</v>
      </c>
      <c r="JD155" s="40">
        <f t="shared" si="582"/>
        <v>0</v>
      </c>
      <c r="JE155" s="40">
        <f t="shared" si="582"/>
        <v>0</v>
      </c>
      <c r="JF155" s="40">
        <f t="shared" si="582"/>
        <v>0</v>
      </c>
      <c r="JG155" s="40">
        <f t="shared" si="582"/>
        <v>0</v>
      </c>
      <c r="JH155" s="40">
        <f t="shared" si="582"/>
        <v>0</v>
      </c>
      <c r="JI155" s="40">
        <f t="shared" si="582"/>
        <v>0</v>
      </c>
      <c r="JJ155" s="40">
        <f t="shared" si="582"/>
        <v>0</v>
      </c>
      <c r="JK155" s="40">
        <f t="shared" si="582"/>
        <v>0</v>
      </c>
      <c r="JL155" s="40">
        <f t="shared" si="582"/>
        <v>0</v>
      </c>
      <c r="JM155" s="40">
        <f t="shared" si="582"/>
        <v>0</v>
      </c>
      <c r="JN155" s="40">
        <f t="shared" si="582"/>
        <v>0</v>
      </c>
      <c r="JO155" s="40">
        <f t="shared" ref="JO155:LZ155" si="583">IFERROR(+JO41/$I$155,0)</f>
        <v>0</v>
      </c>
      <c r="JP155" s="40">
        <f t="shared" si="583"/>
        <v>0</v>
      </c>
      <c r="JQ155" s="40">
        <f t="shared" si="583"/>
        <v>0</v>
      </c>
      <c r="JR155" s="40">
        <f t="shared" si="583"/>
        <v>0</v>
      </c>
      <c r="JS155" s="40">
        <f t="shared" si="583"/>
        <v>0</v>
      </c>
      <c r="JT155" s="40">
        <f t="shared" si="583"/>
        <v>0</v>
      </c>
      <c r="JU155" s="40">
        <f t="shared" si="583"/>
        <v>0</v>
      </c>
      <c r="JV155" s="40">
        <f t="shared" si="583"/>
        <v>0</v>
      </c>
      <c r="JW155" s="40">
        <f t="shared" si="583"/>
        <v>0</v>
      </c>
      <c r="JX155" s="40">
        <f t="shared" si="583"/>
        <v>0</v>
      </c>
      <c r="JY155" s="40">
        <f t="shared" si="583"/>
        <v>0</v>
      </c>
      <c r="JZ155" s="40">
        <f t="shared" si="583"/>
        <v>0</v>
      </c>
      <c r="KA155" s="40">
        <f t="shared" si="583"/>
        <v>0</v>
      </c>
      <c r="KB155" s="40">
        <f t="shared" si="583"/>
        <v>0</v>
      </c>
      <c r="KC155" s="40">
        <f t="shared" si="583"/>
        <v>0</v>
      </c>
      <c r="KD155" s="40">
        <f t="shared" si="583"/>
        <v>0</v>
      </c>
      <c r="KE155" s="40">
        <f t="shared" si="583"/>
        <v>0</v>
      </c>
      <c r="KF155" s="40">
        <f t="shared" si="583"/>
        <v>0</v>
      </c>
      <c r="KG155" s="40">
        <f t="shared" si="583"/>
        <v>0</v>
      </c>
      <c r="KH155" s="40">
        <f t="shared" si="583"/>
        <v>0</v>
      </c>
      <c r="KI155" s="40">
        <f t="shared" si="583"/>
        <v>0</v>
      </c>
      <c r="KJ155" s="40">
        <f t="shared" si="583"/>
        <v>0</v>
      </c>
      <c r="KK155" s="40">
        <f t="shared" si="583"/>
        <v>0</v>
      </c>
      <c r="KL155" s="40">
        <f t="shared" si="583"/>
        <v>0</v>
      </c>
      <c r="KM155" s="40">
        <f t="shared" si="583"/>
        <v>0</v>
      </c>
      <c r="KN155" s="40">
        <f t="shared" si="583"/>
        <v>0</v>
      </c>
      <c r="KO155" s="40">
        <f t="shared" si="583"/>
        <v>0</v>
      </c>
      <c r="KP155" s="40">
        <f t="shared" si="583"/>
        <v>0</v>
      </c>
      <c r="KQ155" s="40">
        <f t="shared" si="583"/>
        <v>0</v>
      </c>
      <c r="KR155" s="40">
        <f t="shared" si="583"/>
        <v>0</v>
      </c>
      <c r="KS155" s="40">
        <f t="shared" si="583"/>
        <v>0</v>
      </c>
      <c r="KT155" s="40">
        <f t="shared" si="583"/>
        <v>0</v>
      </c>
      <c r="KU155" s="40">
        <f t="shared" si="583"/>
        <v>0</v>
      </c>
      <c r="KV155" s="40">
        <f t="shared" si="583"/>
        <v>0</v>
      </c>
      <c r="KW155" s="40">
        <f t="shared" si="583"/>
        <v>0</v>
      </c>
      <c r="KX155" s="40">
        <f t="shared" si="583"/>
        <v>0</v>
      </c>
      <c r="KY155" s="40">
        <f t="shared" si="583"/>
        <v>0</v>
      </c>
      <c r="KZ155" s="40">
        <f t="shared" si="583"/>
        <v>0</v>
      </c>
      <c r="LA155" s="40">
        <f t="shared" si="583"/>
        <v>0</v>
      </c>
      <c r="LB155" s="40">
        <f t="shared" si="583"/>
        <v>0</v>
      </c>
      <c r="LC155" s="40">
        <f t="shared" si="583"/>
        <v>0</v>
      </c>
      <c r="LD155" s="40">
        <f t="shared" si="583"/>
        <v>0</v>
      </c>
      <c r="LE155" s="40">
        <f t="shared" si="583"/>
        <v>0</v>
      </c>
      <c r="LF155" s="40">
        <f t="shared" si="583"/>
        <v>0</v>
      </c>
      <c r="LG155" s="40">
        <f t="shared" si="583"/>
        <v>0</v>
      </c>
      <c r="LH155" s="40">
        <f t="shared" si="583"/>
        <v>0</v>
      </c>
      <c r="LI155" s="40">
        <f t="shared" si="583"/>
        <v>0</v>
      </c>
      <c r="LJ155" s="40">
        <f t="shared" si="583"/>
        <v>0</v>
      </c>
      <c r="LK155" s="40">
        <f t="shared" si="583"/>
        <v>0</v>
      </c>
      <c r="LL155" s="40">
        <f t="shared" si="583"/>
        <v>0</v>
      </c>
      <c r="LM155" s="40">
        <f t="shared" si="583"/>
        <v>0</v>
      </c>
      <c r="LN155" s="40">
        <f t="shared" si="583"/>
        <v>0</v>
      </c>
      <c r="LO155" s="40">
        <f t="shared" si="583"/>
        <v>0</v>
      </c>
      <c r="LP155" s="40">
        <f t="shared" si="583"/>
        <v>0</v>
      </c>
      <c r="LQ155" s="40">
        <f t="shared" si="583"/>
        <v>0</v>
      </c>
      <c r="LR155" s="40">
        <f t="shared" si="583"/>
        <v>0</v>
      </c>
      <c r="LS155" s="40">
        <f t="shared" si="583"/>
        <v>0</v>
      </c>
      <c r="LT155" s="40">
        <f t="shared" si="583"/>
        <v>0</v>
      </c>
      <c r="LU155" s="40">
        <f t="shared" si="583"/>
        <v>0</v>
      </c>
      <c r="LV155" s="40">
        <f t="shared" si="583"/>
        <v>0</v>
      </c>
      <c r="LW155" s="40">
        <f t="shared" si="583"/>
        <v>0</v>
      </c>
      <c r="LX155" s="40">
        <f t="shared" si="583"/>
        <v>0</v>
      </c>
      <c r="LY155" s="40">
        <f t="shared" si="583"/>
        <v>0</v>
      </c>
      <c r="LZ155" s="40">
        <f t="shared" si="583"/>
        <v>0</v>
      </c>
      <c r="MA155" s="40">
        <f t="shared" ref="MA155:NT155" si="584">IFERROR(+MA41/$I$155,0)</f>
        <v>0</v>
      </c>
      <c r="MB155" s="40">
        <f t="shared" si="584"/>
        <v>0</v>
      </c>
      <c r="MC155" s="40">
        <f t="shared" si="584"/>
        <v>0</v>
      </c>
      <c r="MD155" s="40">
        <f t="shared" si="584"/>
        <v>0</v>
      </c>
      <c r="ME155" s="40">
        <f t="shared" si="584"/>
        <v>0</v>
      </c>
      <c r="MF155" s="40">
        <f t="shared" si="584"/>
        <v>0</v>
      </c>
      <c r="MG155" s="40">
        <f t="shared" si="584"/>
        <v>0</v>
      </c>
      <c r="MH155" s="40">
        <f t="shared" si="584"/>
        <v>0</v>
      </c>
      <c r="MI155" s="40">
        <f t="shared" si="584"/>
        <v>0</v>
      </c>
      <c r="MJ155" s="40">
        <f t="shared" si="584"/>
        <v>0</v>
      </c>
      <c r="MK155" s="40">
        <f t="shared" si="584"/>
        <v>0</v>
      </c>
      <c r="ML155" s="40">
        <f t="shared" si="584"/>
        <v>0</v>
      </c>
      <c r="MM155" s="40">
        <f t="shared" si="584"/>
        <v>0</v>
      </c>
      <c r="MN155" s="40">
        <f t="shared" si="584"/>
        <v>0</v>
      </c>
      <c r="MO155" s="40">
        <f t="shared" si="584"/>
        <v>0</v>
      </c>
      <c r="MP155" s="40">
        <f t="shared" si="584"/>
        <v>0</v>
      </c>
      <c r="MQ155" s="40">
        <f t="shared" si="584"/>
        <v>0</v>
      </c>
      <c r="MR155" s="40">
        <f t="shared" si="584"/>
        <v>0</v>
      </c>
      <c r="MS155" s="40">
        <f t="shared" si="584"/>
        <v>0</v>
      </c>
      <c r="MT155" s="40">
        <f t="shared" si="584"/>
        <v>0</v>
      </c>
      <c r="MU155" s="40">
        <f t="shared" si="584"/>
        <v>0</v>
      </c>
      <c r="MV155" s="40">
        <f t="shared" si="584"/>
        <v>0</v>
      </c>
      <c r="MW155" s="40">
        <f t="shared" si="584"/>
        <v>0</v>
      </c>
      <c r="MX155" s="40">
        <f t="shared" si="584"/>
        <v>0</v>
      </c>
      <c r="MY155" s="40">
        <f t="shared" si="584"/>
        <v>0</v>
      </c>
      <c r="MZ155" s="40">
        <f t="shared" si="584"/>
        <v>0</v>
      </c>
      <c r="NA155" s="40">
        <f t="shared" si="584"/>
        <v>0</v>
      </c>
      <c r="NB155" s="40">
        <f t="shared" si="584"/>
        <v>0</v>
      </c>
      <c r="NC155" s="40">
        <f t="shared" si="584"/>
        <v>0</v>
      </c>
      <c r="ND155" s="40">
        <f t="shared" si="584"/>
        <v>0</v>
      </c>
      <c r="NE155" s="40">
        <f t="shared" si="584"/>
        <v>0</v>
      </c>
      <c r="NF155" s="40">
        <f t="shared" si="584"/>
        <v>0</v>
      </c>
      <c r="NG155" s="40">
        <f t="shared" si="584"/>
        <v>0</v>
      </c>
      <c r="NH155" s="40">
        <f t="shared" si="584"/>
        <v>0</v>
      </c>
      <c r="NI155" s="40">
        <f t="shared" si="584"/>
        <v>0</v>
      </c>
      <c r="NJ155" s="40">
        <f t="shared" si="584"/>
        <v>0</v>
      </c>
      <c r="NK155" s="40">
        <f t="shared" si="584"/>
        <v>0</v>
      </c>
      <c r="NL155" s="40">
        <f t="shared" si="584"/>
        <v>0</v>
      </c>
      <c r="NM155" s="40">
        <f t="shared" si="584"/>
        <v>0</v>
      </c>
      <c r="NN155" s="40">
        <f t="shared" si="584"/>
        <v>0</v>
      </c>
      <c r="NO155" s="40">
        <f t="shared" si="584"/>
        <v>0</v>
      </c>
      <c r="NP155" s="40">
        <f t="shared" si="584"/>
        <v>0</v>
      </c>
      <c r="NQ155" s="40">
        <f t="shared" si="584"/>
        <v>0</v>
      </c>
      <c r="NR155" s="40">
        <f t="shared" si="584"/>
        <v>0</v>
      </c>
      <c r="NS155" s="40">
        <f t="shared" si="584"/>
        <v>0</v>
      </c>
      <c r="NT155" s="41">
        <f t="shared" si="584"/>
        <v>0</v>
      </c>
    </row>
    <row r="156" spans="1:384" ht="17.25" thickBot="1" x14ac:dyDescent="0.65">
      <c r="A156" s="141" t="s">
        <v>72</v>
      </c>
      <c r="B156" s="301"/>
      <c r="C156" s="322"/>
      <c r="D156" s="51" t="s">
        <v>20</v>
      </c>
      <c r="E156" s="77">
        <v>10</v>
      </c>
      <c r="F156" s="295"/>
      <c r="G156" s="77">
        <v>31</v>
      </c>
      <c r="H156" s="78">
        <v>708</v>
      </c>
      <c r="I156" s="6">
        <f>SUM(J156:Q156)</f>
        <v>690</v>
      </c>
      <c r="J156" s="79">
        <v>0</v>
      </c>
      <c r="K156" s="72">
        <v>0</v>
      </c>
      <c r="L156" s="72">
        <v>0</v>
      </c>
      <c r="M156" s="72">
        <v>0</v>
      </c>
      <c r="N156" s="72">
        <v>0</v>
      </c>
      <c r="O156" s="72">
        <v>0</v>
      </c>
      <c r="P156" s="71">
        <v>690</v>
      </c>
      <c r="Q156" s="80">
        <v>0</v>
      </c>
      <c r="R156" s="7"/>
      <c r="S156" s="98">
        <f t="shared" ref="S156:CD156" si="585">IFERROR(+S42/$I$156,0)</f>
        <v>0.57681159420289851</v>
      </c>
      <c r="T156" s="99">
        <f t="shared" si="585"/>
        <v>0.57681159420289851</v>
      </c>
      <c r="U156" s="99">
        <f t="shared" si="585"/>
        <v>0.57681159420289851</v>
      </c>
      <c r="V156" s="99">
        <f t="shared" si="585"/>
        <v>0.56086956521739129</v>
      </c>
      <c r="W156" s="99">
        <f t="shared" si="585"/>
        <v>0.55942028985507242</v>
      </c>
      <c r="X156" s="99">
        <f t="shared" si="585"/>
        <v>0.52463768115942033</v>
      </c>
      <c r="Y156" s="99">
        <f t="shared" si="585"/>
        <v>0.49420289855072463</v>
      </c>
      <c r="Z156" s="99">
        <f t="shared" si="585"/>
        <v>0.49420289855072463</v>
      </c>
      <c r="AA156" s="99">
        <f t="shared" si="585"/>
        <v>0.5</v>
      </c>
      <c r="AB156" s="99">
        <f t="shared" si="585"/>
        <v>0.5</v>
      </c>
      <c r="AC156" s="99">
        <f t="shared" si="585"/>
        <v>0.47826086956521741</v>
      </c>
      <c r="AD156" s="99">
        <f t="shared" si="585"/>
        <v>0.47681159420289854</v>
      </c>
      <c r="AE156" s="99">
        <f t="shared" si="585"/>
        <v>0.47536231884057972</v>
      </c>
      <c r="AF156" s="99">
        <f t="shared" si="585"/>
        <v>0.45797101449275363</v>
      </c>
      <c r="AG156" s="99">
        <f t="shared" si="585"/>
        <v>0.45797101449275363</v>
      </c>
      <c r="AH156" s="99">
        <f t="shared" si="585"/>
        <v>0.49710144927536232</v>
      </c>
      <c r="AI156" s="99">
        <f t="shared" si="585"/>
        <v>0.49710144927536232</v>
      </c>
      <c r="AJ156" s="99">
        <f t="shared" si="585"/>
        <v>0.49130434782608695</v>
      </c>
      <c r="AK156" s="99">
        <f t="shared" si="585"/>
        <v>0.49130434782608695</v>
      </c>
      <c r="AL156" s="99">
        <f t="shared" si="585"/>
        <v>0.47681159420289854</v>
      </c>
      <c r="AM156" s="99">
        <f t="shared" si="585"/>
        <v>0.46811594202898549</v>
      </c>
      <c r="AN156" s="99">
        <f t="shared" si="585"/>
        <v>0.46811594202898549</v>
      </c>
      <c r="AO156" s="99">
        <f t="shared" si="585"/>
        <v>0.47101449275362317</v>
      </c>
      <c r="AP156" s="99">
        <f t="shared" si="585"/>
        <v>0.47101449275362317</v>
      </c>
      <c r="AQ156" s="99">
        <f t="shared" si="585"/>
        <v>0.45072463768115945</v>
      </c>
      <c r="AR156" s="99">
        <f t="shared" si="585"/>
        <v>0.45072463768115945</v>
      </c>
      <c r="AS156" s="99">
        <f t="shared" si="585"/>
        <v>0.45362318840579713</v>
      </c>
      <c r="AT156" s="99">
        <f t="shared" si="585"/>
        <v>0.44057971014492753</v>
      </c>
      <c r="AU156" s="99">
        <f t="shared" si="585"/>
        <v>0.44057971014492753</v>
      </c>
      <c r="AV156" s="99">
        <f t="shared" si="585"/>
        <v>0.44637681159420289</v>
      </c>
      <c r="AW156" s="99">
        <f t="shared" si="585"/>
        <v>0.45217391304347826</v>
      </c>
      <c r="AX156" s="99">
        <f t="shared" si="585"/>
        <v>0.43913043478260871</v>
      </c>
      <c r="AY156" s="99">
        <f t="shared" si="585"/>
        <v>0.43623188405797103</v>
      </c>
      <c r="AZ156" s="99">
        <f t="shared" si="585"/>
        <v>0.44492753623188408</v>
      </c>
      <c r="BA156" s="99">
        <f t="shared" si="585"/>
        <v>0.43478260869565216</v>
      </c>
      <c r="BB156" s="99">
        <f t="shared" si="585"/>
        <v>0.43478260869565216</v>
      </c>
      <c r="BC156" s="99">
        <f t="shared" si="585"/>
        <v>0.43333333333333335</v>
      </c>
      <c r="BD156" s="99">
        <f t="shared" si="585"/>
        <v>0.43623188405797103</v>
      </c>
      <c r="BE156" s="99">
        <f t="shared" si="585"/>
        <v>0.41884057971014493</v>
      </c>
      <c r="BF156" s="99">
        <f t="shared" si="585"/>
        <v>0.4115942028985507</v>
      </c>
      <c r="BG156" s="99">
        <f t="shared" si="585"/>
        <v>0.38115942028985506</v>
      </c>
      <c r="BH156" s="99">
        <f t="shared" si="585"/>
        <v>0.38115942028985506</v>
      </c>
      <c r="BI156" s="99">
        <f t="shared" si="585"/>
        <v>0.38115942028985506</v>
      </c>
      <c r="BJ156" s="99">
        <f t="shared" si="585"/>
        <v>0.36376811594202896</v>
      </c>
      <c r="BK156" s="99">
        <f t="shared" si="585"/>
        <v>0.3898550724637681</v>
      </c>
      <c r="BL156" s="99">
        <f t="shared" si="585"/>
        <v>0.37101449275362319</v>
      </c>
      <c r="BM156" s="99">
        <f t="shared" si="585"/>
        <v>0.37681159420289856</v>
      </c>
      <c r="BN156" s="99">
        <f t="shared" si="585"/>
        <v>0.3536231884057971</v>
      </c>
      <c r="BO156" s="99">
        <f t="shared" si="585"/>
        <v>0.34637681159420292</v>
      </c>
      <c r="BP156" s="99">
        <f t="shared" si="585"/>
        <v>0.34637681159420292</v>
      </c>
      <c r="BQ156" s="99">
        <f t="shared" si="585"/>
        <v>0.34637681159420292</v>
      </c>
      <c r="BR156" s="99">
        <f t="shared" si="585"/>
        <v>0.34347826086956523</v>
      </c>
      <c r="BS156" s="99">
        <f t="shared" si="585"/>
        <v>0.41884057971014493</v>
      </c>
      <c r="BT156" s="99">
        <f t="shared" si="585"/>
        <v>0.56666666666666665</v>
      </c>
      <c r="BU156" s="99">
        <f t="shared" si="585"/>
        <v>0.55072463768115942</v>
      </c>
      <c r="BV156" s="99">
        <f t="shared" si="585"/>
        <v>0.54637681159420293</v>
      </c>
      <c r="BW156" s="99">
        <f t="shared" si="585"/>
        <v>0.54637681159420293</v>
      </c>
      <c r="BX156" s="99">
        <f t="shared" si="585"/>
        <v>0.54347826086956519</v>
      </c>
      <c r="BY156" s="99">
        <f t="shared" si="585"/>
        <v>0.53913043478260869</v>
      </c>
      <c r="BZ156" s="99">
        <f t="shared" si="585"/>
        <v>0.52173913043478259</v>
      </c>
      <c r="CA156" s="99">
        <f t="shared" si="585"/>
        <v>0.52173913043478259</v>
      </c>
      <c r="CB156" s="99">
        <f t="shared" si="585"/>
        <v>0.48840579710144927</v>
      </c>
      <c r="CC156" s="99">
        <f t="shared" si="585"/>
        <v>0.41449275362318838</v>
      </c>
      <c r="CD156" s="99">
        <f t="shared" si="585"/>
        <v>0.41449275362318838</v>
      </c>
      <c r="CE156" s="99">
        <f t="shared" ref="CE156:EP156" si="586">IFERROR(+CE42/$I$156,0)</f>
        <v>0.40579710144927539</v>
      </c>
      <c r="CF156" s="99">
        <f t="shared" si="586"/>
        <v>0.4115942028985507</v>
      </c>
      <c r="CG156" s="99">
        <f t="shared" si="586"/>
        <v>0.3898550724637681</v>
      </c>
      <c r="CH156" s="99">
        <f t="shared" si="586"/>
        <v>0.39130434782608697</v>
      </c>
      <c r="CI156" s="99">
        <f t="shared" si="586"/>
        <v>0.35942028985507246</v>
      </c>
      <c r="CJ156" s="99">
        <f t="shared" si="586"/>
        <v>0.3536231884057971</v>
      </c>
      <c r="CK156" s="99">
        <f t="shared" si="586"/>
        <v>0.3536231884057971</v>
      </c>
      <c r="CL156" s="99">
        <f t="shared" si="586"/>
        <v>0.36086956521739133</v>
      </c>
      <c r="CM156" s="99">
        <f t="shared" si="586"/>
        <v>0.36086956521739133</v>
      </c>
      <c r="CN156" s="99">
        <f t="shared" si="586"/>
        <v>0.33478260869565218</v>
      </c>
      <c r="CO156" s="99">
        <f t="shared" si="586"/>
        <v>0.336231884057971</v>
      </c>
      <c r="CP156" s="99">
        <f t="shared" si="586"/>
        <v>0.32173913043478258</v>
      </c>
      <c r="CQ156" s="99">
        <f t="shared" si="586"/>
        <v>0.31014492753623191</v>
      </c>
      <c r="CR156" s="99">
        <f t="shared" si="586"/>
        <v>0.31014492753623191</v>
      </c>
      <c r="CS156" s="99">
        <f t="shared" si="586"/>
        <v>0.31159420289855072</v>
      </c>
      <c r="CT156" s="99">
        <f t="shared" si="586"/>
        <v>0.31159420289855072</v>
      </c>
      <c r="CU156" s="99">
        <f t="shared" si="586"/>
        <v>0.28260869565217389</v>
      </c>
      <c r="CV156" s="99">
        <f t="shared" si="586"/>
        <v>0.30289855072463767</v>
      </c>
      <c r="CW156" s="99">
        <f t="shared" si="586"/>
        <v>0.32173913043478258</v>
      </c>
      <c r="CX156" s="99">
        <f t="shared" si="586"/>
        <v>0.31594202898550727</v>
      </c>
      <c r="CY156" s="99">
        <f t="shared" si="586"/>
        <v>0.31594202898550727</v>
      </c>
      <c r="CZ156" s="99">
        <f t="shared" si="586"/>
        <v>0.31594202898550727</v>
      </c>
      <c r="DA156" s="99">
        <f t="shared" si="586"/>
        <v>0.31594202898550727</v>
      </c>
      <c r="DB156" s="99">
        <f t="shared" si="586"/>
        <v>0.3</v>
      </c>
      <c r="DC156" s="99">
        <f t="shared" si="586"/>
        <v>0.31594202898550727</v>
      </c>
      <c r="DD156" s="99">
        <f t="shared" si="586"/>
        <v>0.28840579710144926</v>
      </c>
      <c r="DE156" s="99">
        <f t="shared" si="586"/>
        <v>0.28550724637681157</v>
      </c>
      <c r="DF156" s="99">
        <f t="shared" si="586"/>
        <v>0.28550724637681157</v>
      </c>
      <c r="DG156" s="99">
        <f t="shared" si="586"/>
        <v>0.28550724637681157</v>
      </c>
      <c r="DH156" s="99">
        <f t="shared" si="586"/>
        <v>0.28550724637681157</v>
      </c>
      <c r="DI156" s="99">
        <f t="shared" si="586"/>
        <v>0.30144927536231886</v>
      </c>
      <c r="DJ156" s="99">
        <f t="shared" si="586"/>
        <v>0.29855072463768118</v>
      </c>
      <c r="DK156" s="99">
        <f t="shared" si="586"/>
        <v>0.27971014492753621</v>
      </c>
      <c r="DL156" s="99">
        <f t="shared" si="586"/>
        <v>0.27391304347826084</v>
      </c>
      <c r="DM156" s="99">
        <f t="shared" si="586"/>
        <v>0.27391304347826084</v>
      </c>
      <c r="DN156" s="99">
        <f t="shared" si="586"/>
        <v>0.27536231884057971</v>
      </c>
      <c r="DO156" s="99">
        <f t="shared" si="586"/>
        <v>0.28115942028985508</v>
      </c>
      <c r="DP156" s="99">
        <f t="shared" si="586"/>
        <v>0.27681159420289853</v>
      </c>
      <c r="DQ156" s="99">
        <f t="shared" si="586"/>
        <v>0.27536231884057971</v>
      </c>
      <c r="DR156" s="99">
        <f t="shared" si="586"/>
        <v>0.2608695652173913</v>
      </c>
      <c r="DS156" s="99">
        <f t="shared" si="586"/>
        <v>0.2565217391304348</v>
      </c>
      <c r="DT156" s="99">
        <f t="shared" si="586"/>
        <v>0.2565217391304348</v>
      </c>
      <c r="DU156" s="99">
        <f t="shared" si="586"/>
        <v>0.25072463768115943</v>
      </c>
      <c r="DV156" s="99">
        <f t="shared" si="586"/>
        <v>0.25797101449275361</v>
      </c>
      <c r="DW156" s="99">
        <f t="shared" si="586"/>
        <v>0.2565217391304348</v>
      </c>
      <c r="DX156" s="99">
        <f t="shared" si="586"/>
        <v>0.27536231884057971</v>
      </c>
      <c r="DY156" s="99">
        <f t="shared" si="586"/>
        <v>0.26956521739130435</v>
      </c>
      <c r="DZ156" s="99">
        <f t="shared" si="586"/>
        <v>0.2608695652173913</v>
      </c>
      <c r="EA156" s="99">
        <f t="shared" si="586"/>
        <v>0.2608695652173913</v>
      </c>
      <c r="EB156" s="99">
        <f t="shared" si="586"/>
        <v>0.25797101449275361</v>
      </c>
      <c r="EC156" s="99">
        <f t="shared" si="586"/>
        <v>0.36811594202898551</v>
      </c>
      <c r="ED156" s="99">
        <f t="shared" si="586"/>
        <v>0.36086956521739133</v>
      </c>
      <c r="EE156" s="99">
        <f t="shared" si="586"/>
        <v>0.36086956521739133</v>
      </c>
      <c r="EF156" s="99">
        <f t="shared" si="586"/>
        <v>0.35797101449275365</v>
      </c>
      <c r="EG156" s="99">
        <f t="shared" si="586"/>
        <v>0.35217391304347828</v>
      </c>
      <c r="EH156" s="99">
        <f t="shared" si="586"/>
        <v>0.35217391304347828</v>
      </c>
      <c r="EI156" s="99">
        <f t="shared" si="586"/>
        <v>0.35072463768115941</v>
      </c>
      <c r="EJ156" s="99">
        <f t="shared" si="586"/>
        <v>0.35072463768115941</v>
      </c>
      <c r="EK156" s="99">
        <f t="shared" si="586"/>
        <v>0.34782608695652173</v>
      </c>
      <c r="EL156" s="99">
        <f t="shared" si="586"/>
        <v>0.34492753623188405</v>
      </c>
      <c r="EM156" s="99">
        <f t="shared" si="586"/>
        <v>0.34492753623188405</v>
      </c>
      <c r="EN156" s="99">
        <f t="shared" si="586"/>
        <v>0.33768115942028987</v>
      </c>
      <c r="EO156" s="99">
        <f t="shared" si="586"/>
        <v>0.33768115942028987</v>
      </c>
      <c r="EP156" s="99">
        <f t="shared" si="586"/>
        <v>0.32318840579710145</v>
      </c>
      <c r="EQ156" s="99">
        <f t="shared" ref="EQ156:HB156" si="587">IFERROR(+EQ42/$I$156,0)</f>
        <v>0.32318840579710145</v>
      </c>
      <c r="ER156" s="99">
        <f t="shared" si="587"/>
        <v>0.3144927536231884</v>
      </c>
      <c r="ES156" s="99">
        <f t="shared" si="587"/>
        <v>0.3144927536231884</v>
      </c>
      <c r="ET156" s="99">
        <f t="shared" si="587"/>
        <v>0.3144927536231884</v>
      </c>
      <c r="EU156" s="99">
        <f t="shared" si="587"/>
        <v>0.31014492753623191</v>
      </c>
      <c r="EV156" s="99">
        <f t="shared" si="587"/>
        <v>0.31014492753623191</v>
      </c>
      <c r="EW156" s="99">
        <f t="shared" si="587"/>
        <v>0.30434782608695654</v>
      </c>
      <c r="EX156" s="99">
        <f t="shared" si="587"/>
        <v>0.30434782608695654</v>
      </c>
      <c r="EY156" s="99">
        <f t="shared" si="587"/>
        <v>0.30289855072463767</v>
      </c>
      <c r="EZ156" s="99">
        <f t="shared" si="587"/>
        <v>0.29855072463768118</v>
      </c>
      <c r="FA156" s="99">
        <f t="shared" si="587"/>
        <v>0.28840579710144926</v>
      </c>
      <c r="FB156" s="99">
        <f t="shared" si="587"/>
        <v>0.28840579710144926</v>
      </c>
      <c r="FC156" s="99">
        <f t="shared" si="587"/>
        <v>0.28840579710144926</v>
      </c>
      <c r="FD156" s="99">
        <f t="shared" si="587"/>
        <v>0.28550724637681157</v>
      </c>
      <c r="FE156" s="99">
        <f t="shared" si="587"/>
        <v>0.29275362318840581</v>
      </c>
      <c r="FF156" s="99">
        <f t="shared" si="587"/>
        <v>0.29275362318840581</v>
      </c>
      <c r="FG156" s="99">
        <f t="shared" si="587"/>
        <v>0.29275362318840581</v>
      </c>
      <c r="FH156" s="99">
        <f t="shared" si="587"/>
        <v>0.27826086956521739</v>
      </c>
      <c r="FI156" s="99">
        <f t="shared" si="587"/>
        <v>0.27536231884057971</v>
      </c>
      <c r="FJ156" s="99">
        <f t="shared" si="587"/>
        <v>0.27536231884057971</v>
      </c>
      <c r="FK156" s="99">
        <f t="shared" si="587"/>
        <v>0.27391304347826084</v>
      </c>
      <c r="FL156" s="99">
        <f t="shared" si="587"/>
        <v>0.28405797101449276</v>
      </c>
      <c r="FM156" s="99">
        <f t="shared" si="587"/>
        <v>0.28405797101449276</v>
      </c>
      <c r="FN156" s="99">
        <f t="shared" si="587"/>
        <v>0.27971014492753621</v>
      </c>
      <c r="FO156" s="99">
        <f t="shared" si="587"/>
        <v>0.27826086956521739</v>
      </c>
      <c r="FP156" s="99">
        <f t="shared" si="587"/>
        <v>0.27826086956521739</v>
      </c>
      <c r="FQ156" s="99">
        <f t="shared" si="587"/>
        <v>0.27826086956521739</v>
      </c>
      <c r="FR156" s="99">
        <f t="shared" si="587"/>
        <v>0.27391304347826084</v>
      </c>
      <c r="FS156" s="99">
        <f t="shared" si="587"/>
        <v>0.27101449275362322</v>
      </c>
      <c r="FT156" s="99">
        <f t="shared" si="587"/>
        <v>0.34492753623188405</v>
      </c>
      <c r="FU156" s="99">
        <f t="shared" si="587"/>
        <v>0.34492753623188405</v>
      </c>
      <c r="FV156" s="99">
        <f t="shared" si="587"/>
        <v>0.34347826086956523</v>
      </c>
      <c r="FW156" s="99">
        <f t="shared" si="587"/>
        <v>0.34492753623188405</v>
      </c>
      <c r="FX156" s="99">
        <f t="shared" si="587"/>
        <v>0.34492753623188405</v>
      </c>
      <c r="FY156" s="99">
        <f t="shared" si="587"/>
        <v>0.36666666666666664</v>
      </c>
      <c r="FZ156" s="99">
        <f t="shared" si="587"/>
        <v>0.36666666666666664</v>
      </c>
      <c r="GA156" s="99">
        <f t="shared" si="587"/>
        <v>0.36811594202898551</v>
      </c>
      <c r="GB156" s="99">
        <f t="shared" si="587"/>
        <v>0.36811594202898551</v>
      </c>
      <c r="GC156" s="99">
        <f t="shared" si="587"/>
        <v>0.36521739130434783</v>
      </c>
      <c r="GD156" s="99">
        <f t="shared" si="587"/>
        <v>0.36231884057971014</v>
      </c>
      <c r="GE156" s="99">
        <f t="shared" si="587"/>
        <v>0.36231884057971014</v>
      </c>
      <c r="GF156" s="99">
        <f t="shared" si="587"/>
        <v>0.4</v>
      </c>
      <c r="GG156" s="99">
        <f t="shared" si="587"/>
        <v>0.50579710144927537</v>
      </c>
      <c r="GH156" s="99">
        <f t="shared" si="587"/>
        <v>0.51159420289855073</v>
      </c>
      <c r="GI156" s="99">
        <f t="shared" si="587"/>
        <v>0.51159420289855073</v>
      </c>
      <c r="GJ156" s="99">
        <f t="shared" si="587"/>
        <v>0.50869565217391299</v>
      </c>
      <c r="GK156" s="99">
        <f t="shared" si="587"/>
        <v>0.5043478260869565</v>
      </c>
      <c r="GL156" s="99">
        <f t="shared" si="587"/>
        <v>0.5043478260869565</v>
      </c>
      <c r="GM156" s="99">
        <f t="shared" si="587"/>
        <v>0.58550724637681162</v>
      </c>
      <c r="GN156" s="99">
        <f t="shared" si="587"/>
        <v>0.58550724637681162</v>
      </c>
      <c r="GO156" s="99">
        <f t="shared" si="587"/>
        <v>0.62898550724637681</v>
      </c>
      <c r="GP156" s="99">
        <f t="shared" si="587"/>
        <v>0.71014492753623193</v>
      </c>
      <c r="GQ156" s="99">
        <f t="shared" si="587"/>
        <v>0.70869565217391306</v>
      </c>
      <c r="GR156" s="99">
        <f t="shared" si="587"/>
        <v>0.7</v>
      </c>
      <c r="GS156" s="99">
        <f t="shared" si="587"/>
        <v>0.7</v>
      </c>
      <c r="GT156" s="99">
        <f t="shared" si="587"/>
        <v>0.7</v>
      </c>
      <c r="GU156" s="99">
        <f t="shared" si="587"/>
        <v>0.69710144927536233</v>
      </c>
      <c r="GV156" s="99">
        <f t="shared" si="587"/>
        <v>0.69565217391304346</v>
      </c>
      <c r="GW156" s="99">
        <f t="shared" si="587"/>
        <v>0.69565217391304346</v>
      </c>
      <c r="GX156" s="99">
        <f t="shared" si="587"/>
        <v>0.76956521739130435</v>
      </c>
      <c r="GY156" s="99">
        <f t="shared" si="587"/>
        <v>0.77101449275362322</v>
      </c>
      <c r="GZ156" s="99">
        <f t="shared" si="587"/>
        <v>0.77101449275362322</v>
      </c>
      <c r="HA156" s="99">
        <f t="shared" si="587"/>
        <v>0.81594202898550727</v>
      </c>
      <c r="HB156" s="99">
        <f t="shared" si="587"/>
        <v>0.82463768115942027</v>
      </c>
      <c r="HC156" s="99">
        <f t="shared" ref="HC156:JN156" si="588">IFERROR(+HC42/$I$156,0)</f>
        <v>0.91159420289855075</v>
      </c>
      <c r="HD156" s="99">
        <f t="shared" si="588"/>
        <v>0.91304347826086951</v>
      </c>
      <c r="HE156" s="99">
        <f t="shared" si="588"/>
        <v>0.91884057971014488</v>
      </c>
      <c r="HF156" s="99">
        <f t="shared" si="588"/>
        <v>0.91884057971014488</v>
      </c>
      <c r="HG156" s="99">
        <f t="shared" si="588"/>
        <v>0.91884057971014488</v>
      </c>
      <c r="HH156" s="99">
        <f t="shared" si="588"/>
        <v>0.92608695652173911</v>
      </c>
      <c r="HI156" s="99">
        <f t="shared" si="588"/>
        <v>0.92753623188405798</v>
      </c>
      <c r="HJ156" s="99">
        <f t="shared" si="588"/>
        <v>0.92608695652173911</v>
      </c>
      <c r="HK156" s="99">
        <f t="shared" si="588"/>
        <v>0.92608695652173911</v>
      </c>
      <c r="HL156" s="99">
        <f t="shared" si="588"/>
        <v>0.92753623188405798</v>
      </c>
      <c r="HM156" s="99">
        <f t="shared" si="588"/>
        <v>0.90434782608695652</v>
      </c>
      <c r="HN156" s="99">
        <f t="shared" si="588"/>
        <v>0.90434782608695652</v>
      </c>
      <c r="HO156" s="99">
        <f t="shared" si="588"/>
        <v>0.90724637681159426</v>
      </c>
      <c r="HP156" s="99">
        <f t="shared" si="588"/>
        <v>0.90724637681159426</v>
      </c>
      <c r="HQ156" s="99">
        <f t="shared" si="588"/>
        <v>0.90289855072463765</v>
      </c>
      <c r="HR156" s="99">
        <f t="shared" si="588"/>
        <v>0.90579710144927539</v>
      </c>
      <c r="HS156" s="99">
        <f t="shared" si="588"/>
        <v>0.9</v>
      </c>
      <c r="HT156" s="99">
        <f t="shared" si="588"/>
        <v>0.88985507246376816</v>
      </c>
      <c r="HU156" s="99">
        <f t="shared" si="588"/>
        <v>0.88985507246376816</v>
      </c>
      <c r="HV156" s="99">
        <f t="shared" si="588"/>
        <v>0.88985507246376816</v>
      </c>
      <c r="HW156" s="99">
        <f t="shared" si="588"/>
        <v>0.90724637681159426</v>
      </c>
      <c r="HX156" s="99">
        <f t="shared" si="588"/>
        <v>0.90579710144927539</v>
      </c>
      <c r="HY156" s="99">
        <f t="shared" si="588"/>
        <v>0.91739130434782612</v>
      </c>
      <c r="HZ156" s="99">
        <f t="shared" si="588"/>
        <v>0.91594202898550725</v>
      </c>
      <c r="IA156" s="99">
        <f t="shared" si="588"/>
        <v>0.91449275362318838</v>
      </c>
      <c r="IB156" s="99">
        <f t="shared" si="588"/>
        <v>0.91449275362318838</v>
      </c>
      <c r="IC156" s="99">
        <f t="shared" si="588"/>
        <v>0.93188405797101448</v>
      </c>
      <c r="ID156" s="99">
        <f t="shared" si="588"/>
        <v>0.93043478260869561</v>
      </c>
      <c r="IE156" s="99">
        <f t="shared" si="588"/>
        <v>0.91594202898550725</v>
      </c>
      <c r="IF156" s="99">
        <f t="shared" si="588"/>
        <v>0.90144927536231889</v>
      </c>
      <c r="IG156" s="99">
        <f t="shared" si="588"/>
        <v>0.89710144927536228</v>
      </c>
      <c r="IH156" s="99">
        <f t="shared" si="588"/>
        <v>0.9</v>
      </c>
      <c r="II156" s="99">
        <f t="shared" si="588"/>
        <v>0.9</v>
      </c>
      <c r="IJ156" s="99">
        <f t="shared" si="588"/>
        <v>0.90289855072463765</v>
      </c>
      <c r="IK156" s="99">
        <f t="shared" si="588"/>
        <v>0.93913043478260871</v>
      </c>
      <c r="IL156" s="99">
        <f t="shared" si="588"/>
        <v>0</v>
      </c>
      <c r="IM156" s="99">
        <f t="shared" si="588"/>
        <v>0</v>
      </c>
      <c r="IN156" s="99">
        <f t="shared" si="588"/>
        <v>0</v>
      </c>
      <c r="IO156" s="99">
        <f t="shared" si="588"/>
        <v>0</v>
      </c>
      <c r="IP156" s="99">
        <f t="shared" si="588"/>
        <v>0</v>
      </c>
      <c r="IQ156" s="99">
        <f t="shared" si="588"/>
        <v>0</v>
      </c>
      <c r="IR156" s="99">
        <f t="shared" si="588"/>
        <v>0</v>
      </c>
      <c r="IS156" s="99">
        <f t="shared" si="588"/>
        <v>0</v>
      </c>
      <c r="IT156" s="99">
        <f t="shared" si="588"/>
        <v>0</v>
      </c>
      <c r="IU156" s="99">
        <f t="shared" si="588"/>
        <v>0</v>
      </c>
      <c r="IV156" s="99">
        <f t="shared" si="588"/>
        <v>0</v>
      </c>
      <c r="IW156" s="99">
        <f t="shared" si="588"/>
        <v>0</v>
      </c>
      <c r="IX156" s="99">
        <f t="shared" si="588"/>
        <v>0</v>
      </c>
      <c r="IY156" s="99">
        <f t="shared" si="588"/>
        <v>0</v>
      </c>
      <c r="IZ156" s="99">
        <f t="shared" si="588"/>
        <v>0</v>
      </c>
      <c r="JA156" s="99">
        <f t="shared" si="588"/>
        <v>0</v>
      </c>
      <c r="JB156" s="99">
        <f t="shared" si="588"/>
        <v>0</v>
      </c>
      <c r="JC156" s="99">
        <f t="shared" si="588"/>
        <v>0</v>
      </c>
      <c r="JD156" s="99">
        <f t="shared" si="588"/>
        <v>0</v>
      </c>
      <c r="JE156" s="99">
        <f t="shared" si="588"/>
        <v>0</v>
      </c>
      <c r="JF156" s="99">
        <f t="shared" si="588"/>
        <v>0</v>
      </c>
      <c r="JG156" s="99">
        <f t="shared" si="588"/>
        <v>0</v>
      </c>
      <c r="JH156" s="99">
        <f t="shared" si="588"/>
        <v>0</v>
      </c>
      <c r="JI156" s="99">
        <f t="shared" si="588"/>
        <v>0</v>
      </c>
      <c r="JJ156" s="99">
        <f t="shared" si="588"/>
        <v>0</v>
      </c>
      <c r="JK156" s="99">
        <f t="shared" si="588"/>
        <v>0</v>
      </c>
      <c r="JL156" s="99">
        <f t="shared" si="588"/>
        <v>0</v>
      </c>
      <c r="JM156" s="99">
        <f t="shared" si="588"/>
        <v>0</v>
      </c>
      <c r="JN156" s="99">
        <f t="shared" si="588"/>
        <v>0</v>
      </c>
      <c r="JO156" s="99">
        <f t="shared" ref="JO156:LZ156" si="589">IFERROR(+JO42/$I$156,0)</f>
        <v>0</v>
      </c>
      <c r="JP156" s="99">
        <f t="shared" si="589"/>
        <v>0</v>
      </c>
      <c r="JQ156" s="99">
        <f t="shared" si="589"/>
        <v>0</v>
      </c>
      <c r="JR156" s="99">
        <f t="shared" si="589"/>
        <v>0</v>
      </c>
      <c r="JS156" s="99">
        <f t="shared" si="589"/>
        <v>0</v>
      </c>
      <c r="JT156" s="99">
        <f t="shared" si="589"/>
        <v>0</v>
      </c>
      <c r="JU156" s="99">
        <f t="shared" si="589"/>
        <v>0</v>
      </c>
      <c r="JV156" s="99">
        <f t="shared" si="589"/>
        <v>0</v>
      </c>
      <c r="JW156" s="99">
        <f t="shared" si="589"/>
        <v>0</v>
      </c>
      <c r="JX156" s="99">
        <f t="shared" si="589"/>
        <v>0</v>
      </c>
      <c r="JY156" s="99">
        <f t="shared" si="589"/>
        <v>0</v>
      </c>
      <c r="JZ156" s="99">
        <f t="shared" si="589"/>
        <v>0</v>
      </c>
      <c r="KA156" s="99">
        <f t="shared" si="589"/>
        <v>0</v>
      </c>
      <c r="KB156" s="99">
        <f t="shared" si="589"/>
        <v>0</v>
      </c>
      <c r="KC156" s="99">
        <f t="shared" si="589"/>
        <v>0</v>
      </c>
      <c r="KD156" s="99">
        <f t="shared" si="589"/>
        <v>0</v>
      </c>
      <c r="KE156" s="99">
        <f t="shared" si="589"/>
        <v>0</v>
      </c>
      <c r="KF156" s="99">
        <f t="shared" si="589"/>
        <v>0</v>
      </c>
      <c r="KG156" s="99">
        <f t="shared" si="589"/>
        <v>0</v>
      </c>
      <c r="KH156" s="99">
        <f t="shared" si="589"/>
        <v>0</v>
      </c>
      <c r="KI156" s="99">
        <f t="shared" si="589"/>
        <v>0</v>
      </c>
      <c r="KJ156" s="99">
        <f t="shared" si="589"/>
        <v>0</v>
      </c>
      <c r="KK156" s="99">
        <f t="shared" si="589"/>
        <v>0</v>
      </c>
      <c r="KL156" s="99">
        <f t="shared" si="589"/>
        <v>0</v>
      </c>
      <c r="KM156" s="99">
        <f t="shared" si="589"/>
        <v>0</v>
      </c>
      <c r="KN156" s="99">
        <f t="shared" si="589"/>
        <v>0</v>
      </c>
      <c r="KO156" s="99">
        <f t="shared" si="589"/>
        <v>0</v>
      </c>
      <c r="KP156" s="99">
        <f t="shared" si="589"/>
        <v>0</v>
      </c>
      <c r="KQ156" s="99">
        <f t="shared" si="589"/>
        <v>0</v>
      </c>
      <c r="KR156" s="99">
        <f t="shared" si="589"/>
        <v>0</v>
      </c>
      <c r="KS156" s="99">
        <f t="shared" si="589"/>
        <v>0</v>
      </c>
      <c r="KT156" s="99">
        <f t="shared" si="589"/>
        <v>0</v>
      </c>
      <c r="KU156" s="99">
        <f t="shared" si="589"/>
        <v>0</v>
      </c>
      <c r="KV156" s="99">
        <f t="shared" si="589"/>
        <v>0</v>
      </c>
      <c r="KW156" s="99">
        <f t="shared" si="589"/>
        <v>0</v>
      </c>
      <c r="KX156" s="99">
        <f t="shared" si="589"/>
        <v>0</v>
      </c>
      <c r="KY156" s="99">
        <f t="shared" si="589"/>
        <v>0</v>
      </c>
      <c r="KZ156" s="99">
        <f t="shared" si="589"/>
        <v>0</v>
      </c>
      <c r="LA156" s="99">
        <f t="shared" si="589"/>
        <v>0</v>
      </c>
      <c r="LB156" s="99">
        <f t="shared" si="589"/>
        <v>0</v>
      </c>
      <c r="LC156" s="99">
        <f t="shared" si="589"/>
        <v>0</v>
      </c>
      <c r="LD156" s="99">
        <f t="shared" si="589"/>
        <v>0</v>
      </c>
      <c r="LE156" s="99">
        <f t="shared" si="589"/>
        <v>0</v>
      </c>
      <c r="LF156" s="99">
        <f t="shared" si="589"/>
        <v>0</v>
      </c>
      <c r="LG156" s="99">
        <f t="shared" si="589"/>
        <v>0</v>
      </c>
      <c r="LH156" s="99">
        <f t="shared" si="589"/>
        <v>0</v>
      </c>
      <c r="LI156" s="99">
        <f t="shared" si="589"/>
        <v>0</v>
      </c>
      <c r="LJ156" s="99">
        <f t="shared" si="589"/>
        <v>0</v>
      </c>
      <c r="LK156" s="99">
        <f t="shared" si="589"/>
        <v>0</v>
      </c>
      <c r="LL156" s="99">
        <f t="shared" si="589"/>
        <v>0</v>
      </c>
      <c r="LM156" s="99">
        <f t="shared" si="589"/>
        <v>0</v>
      </c>
      <c r="LN156" s="99">
        <f t="shared" si="589"/>
        <v>0</v>
      </c>
      <c r="LO156" s="99">
        <f t="shared" si="589"/>
        <v>0</v>
      </c>
      <c r="LP156" s="99">
        <f t="shared" si="589"/>
        <v>0</v>
      </c>
      <c r="LQ156" s="99">
        <f t="shared" si="589"/>
        <v>0</v>
      </c>
      <c r="LR156" s="99">
        <f t="shared" si="589"/>
        <v>0</v>
      </c>
      <c r="LS156" s="99">
        <f t="shared" si="589"/>
        <v>0</v>
      </c>
      <c r="LT156" s="99">
        <f t="shared" si="589"/>
        <v>0</v>
      </c>
      <c r="LU156" s="99">
        <f t="shared" si="589"/>
        <v>0</v>
      </c>
      <c r="LV156" s="99">
        <f t="shared" si="589"/>
        <v>0</v>
      </c>
      <c r="LW156" s="99">
        <f t="shared" si="589"/>
        <v>0</v>
      </c>
      <c r="LX156" s="99">
        <f t="shared" si="589"/>
        <v>0</v>
      </c>
      <c r="LY156" s="99">
        <f t="shared" si="589"/>
        <v>0</v>
      </c>
      <c r="LZ156" s="99">
        <f t="shared" si="589"/>
        <v>0</v>
      </c>
      <c r="MA156" s="99">
        <f t="shared" ref="MA156:NT156" si="590">IFERROR(+MA42/$I$156,0)</f>
        <v>0</v>
      </c>
      <c r="MB156" s="99">
        <f t="shared" si="590"/>
        <v>0</v>
      </c>
      <c r="MC156" s="99">
        <f t="shared" si="590"/>
        <v>0</v>
      </c>
      <c r="MD156" s="99">
        <f t="shared" si="590"/>
        <v>0</v>
      </c>
      <c r="ME156" s="99">
        <f t="shared" si="590"/>
        <v>0</v>
      </c>
      <c r="MF156" s="99">
        <f t="shared" si="590"/>
        <v>0</v>
      </c>
      <c r="MG156" s="99">
        <f t="shared" si="590"/>
        <v>0</v>
      </c>
      <c r="MH156" s="99">
        <f t="shared" si="590"/>
        <v>0</v>
      </c>
      <c r="MI156" s="99">
        <f t="shared" si="590"/>
        <v>0</v>
      </c>
      <c r="MJ156" s="99">
        <f t="shared" si="590"/>
        <v>0</v>
      </c>
      <c r="MK156" s="99">
        <f t="shared" si="590"/>
        <v>0</v>
      </c>
      <c r="ML156" s="99">
        <f t="shared" si="590"/>
        <v>0</v>
      </c>
      <c r="MM156" s="99">
        <f t="shared" si="590"/>
        <v>0</v>
      </c>
      <c r="MN156" s="99">
        <f t="shared" si="590"/>
        <v>0</v>
      </c>
      <c r="MO156" s="99">
        <f t="shared" si="590"/>
        <v>0</v>
      </c>
      <c r="MP156" s="99">
        <f t="shared" si="590"/>
        <v>0</v>
      </c>
      <c r="MQ156" s="99">
        <f t="shared" si="590"/>
        <v>0</v>
      </c>
      <c r="MR156" s="99">
        <f t="shared" si="590"/>
        <v>0</v>
      </c>
      <c r="MS156" s="99">
        <f t="shared" si="590"/>
        <v>0</v>
      </c>
      <c r="MT156" s="99">
        <f t="shared" si="590"/>
        <v>0</v>
      </c>
      <c r="MU156" s="99">
        <f t="shared" si="590"/>
        <v>0</v>
      </c>
      <c r="MV156" s="99">
        <f t="shared" si="590"/>
        <v>0</v>
      </c>
      <c r="MW156" s="99">
        <f t="shared" si="590"/>
        <v>0</v>
      </c>
      <c r="MX156" s="99">
        <f t="shared" si="590"/>
        <v>0</v>
      </c>
      <c r="MY156" s="99">
        <f t="shared" si="590"/>
        <v>0</v>
      </c>
      <c r="MZ156" s="99">
        <f t="shared" si="590"/>
        <v>0</v>
      </c>
      <c r="NA156" s="99">
        <f t="shared" si="590"/>
        <v>0</v>
      </c>
      <c r="NB156" s="99">
        <f t="shared" si="590"/>
        <v>0</v>
      </c>
      <c r="NC156" s="99">
        <f t="shared" si="590"/>
        <v>0</v>
      </c>
      <c r="ND156" s="99">
        <f t="shared" si="590"/>
        <v>0</v>
      </c>
      <c r="NE156" s="99">
        <f t="shared" si="590"/>
        <v>0</v>
      </c>
      <c r="NF156" s="99">
        <f t="shared" si="590"/>
        <v>0</v>
      </c>
      <c r="NG156" s="99">
        <f t="shared" si="590"/>
        <v>0</v>
      </c>
      <c r="NH156" s="99">
        <f t="shared" si="590"/>
        <v>0</v>
      </c>
      <c r="NI156" s="99">
        <f t="shared" si="590"/>
        <v>0</v>
      </c>
      <c r="NJ156" s="99">
        <f t="shared" si="590"/>
        <v>0</v>
      </c>
      <c r="NK156" s="99">
        <f t="shared" si="590"/>
        <v>0</v>
      </c>
      <c r="NL156" s="99">
        <f t="shared" si="590"/>
        <v>0</v>
      </c>
      <c r="NM156" s="99">
        <f t="shared" si="590"/>
        <v>0</v>
      </c>
      <c r="NN156" s="99">
        <f t="shared" si="590"/>
        <v>0</v>
      </c>
      <c r="NO156" s="99">
        <f t="shared" si="590"/>
        <v>0</v>
      </c>
      <c r="NP156" s="99">
        <f t="shared" si="590"/>
        <v>0</v>
      </c>
      <c r="NQ156" s="99">
        <f t="shared" si="590"/>
        <v>0</v>
      </c>
      <c r="NR156" s="99">
        <f t="shared" si="590"/>
        <v>0</v>
      </c>
      <c r="NS156" s="99">
        <f t="shared" si="590"/>
        <v>0</v>
      </c>
      <c r="NT156" s="100">
        <f t="shared" si="590"/>
        <v>0</v>
      </c>
    </row>
    <row r="157" spans="1:384" ht="17.25" thickBot="1" x14ac:dyDescent="0.65">
      <c r="A157" s="141" t="s">
        <v>72</v>
      </c>
      <c r="B157" s="301"/>
      <c r="C157" s="324"/>
      <c r="D157" s="314" t="s">
        <v>23</v>
      </c>
      <c r="E157" s="315"/>
      <c r="F157" s="315"/>
      <c r="G157" s="316"/>
      <c r="H157" s="83">
        <f t="shared" ref="H157:Q157" si="591">SUM(H138:H156)</f>
        <v>12087</v>
      </c>
      <c r="I157" s="84">
        <f t="shared" si="591"/>
        <v>9274</v>
      </c>
      <c r="J157" s="85">
        <f t="shared" si="591"/>
        <v>812</v>
      </c>
      <c r="K157" s="86">
        <f t="shared" si="591"/>
        <v>802</v>
      </c>
      <c r="L157" s="86">
        <f t="shared" si="591"/>
        <v>954</v>
      </c>
      <c r="M157" s="86">
        <f t="shared" si="591"/>
        <v>105</v>
      </c>
      <c r="N157" s="86">
        <f t="shared" si="591"/>
        <v>360</v>
      </c>
      <c r="O157" s="86">
        <f t="shared" si="591"/>
        <v>320</v>
      </c>
      <c r="P157" s="86">
        <f t="shared" si="591"/>
        <v>5444</v>
      </c>
      <c r="Q157" s="87">
        <f t="shared" si="591"/>
        <v>477</v>
      </c>
      <c r="R157" s="7"/>
      <c r="S157" s="101">
        <f t="shared" ref="S157:CD157" si="592">+S$43/$I$157</f>
        <v>0.52070304075911145</v>
      </c>
      <c r="T157" s="102">
        <f t="shared" si="592"/>
        <v>0.52070304075911145</v>
      </c>
      <c r="U157" s="102">
        <f t="shared" si="592"/>
        <v>0.52048738408453743</v>
      </c>
      <c r="V157" s="102">
        <f t="shared" si="592"/>
        <v>0.54075911149450073</v>
      </c>
      <c r="W157" s="102">
        <f t="shared" si="592"/>
        <v>0.55359068363165842</v>
      </c>
      <c r="X157" s="102">
        <f t="shared" si="592"/>
        <v>0.53396592624541728</v>
      </c>
      <c r="Y157" s="102">
        <f t="shared" si="592"/>
        <v>0.5211343541082597</v>
      </c>
      <c r="Z157" s="102">
        <f t="shared" si="592"/>
        <v>0.5211343541082597</v>
      </c>
      <c r="AA157" s="102">
        <f t="shared" si="592"/>
        <v>0.52199698080655599</v>
      </c>
      <c r="AB157" s="102">
        <f t="shared" si="592"/>
        <v>0.54615052835885269</v>
      </c>
      <c r="AC157" s="102">
        <f t="shared" si="592"/>
        <v>0.53968082812163032</v>
      </c>
      <c r="AD157" s="102">
        <f t="shared" si="592"/>
        <v>0.54259219322838037</v>
      </c>
      <c r="AE157" s="102">
        <f t="shared" si="592"/>
        <v>0.56620659909424198</v>
      </c>
      <c r="AF157" s="102">
        <f t="shared" si="592"/>
        <v>0.5486305801164546</v>
      </c>
      <c r="AG157" s="102">
        <f t="shared" si="592"/>
        <v>0.5486305801164546</v>
      </c>
      <c r="AH157" s="102">
        <f t="shared" si="592"/>
        <v>0.56685356911796425</v>
      </c>
      <c r="AI157" s="102">
        <f t="shared" si="592"/>
        <v>0.57515635108906615</v>
      </c>
      <c r="AJ157" s="102">
        <f t="shared" si="592"/>
        <v>0.58971317662281653</v>
      </c>
      <c r="AK157" s="102">
        <f t="shared" si="592"/>
        <v>0.60556394220401122</v>
      </c>
      <c r="AL157" s="102">
        <f t="shared" si="592"/>
        <v>0.59294802674142766</v>
      </c>
      <c r="AM157" s="102">
        <f t="shared" si="592"/>
        <v>0.58205736467543667</v>
      </c>
      <c r="AN157" s="102">
        <f t="shared" si="592"/>
        <v>0.58205736467543667</v>
      </c>
      <c r="AO157" s="102">
        <f t="shared" si="592"/>
        <v>0.58938969161095534</v>
      </c>
      <c r="AP157" s="102">
        <f t="shared" si="592"/>
        <v>0.58938969161095534</v>
      </c>
      <c r="AQ157" s="102">
        <f t="shared" si="592"/>
        <v>0.59499676514988142</v>
      </c>
      <c r="AR157" s="102">
        <f t="shared" si="592"/>
        <v>0.59499676514988142</v>
      </c>
      <c r="AS157" s="102">
        <f t="shared" si="592"/>
        <v>0.59036014664653869</v>
      </c>
      <c r="AT157" s="102">
        <f t="shared" si="592"/>
        <v>0.58281216303644601</v>
      </c>
      <c r="AU157" s="102">
        <f t="shared" si="592"/>
        <v>0.58281216303644601</v>
      </c>
      <c r="AV157" s="102">
        <f t="shared" si="592"/>
        <v>0.58151822298900147</v>
      </c>
      <c r="AW157" s="102">
        <f t="shared" si="592"/>
        <v>0.59230105671770539</v>
      </c>
      <c r="AX157" s="102">
        <f t="shared" si="592"/>
        <v>0.6025447487599741</v>
      </c>
      <c r="AY157" s="102">
        <f t="shared" si="592"/>
        <v>0.60858313564804833</v>
      </c>
      <c r="AZ157" s="102">
        <f t="shared" si="592"/>
        <v>0.60265257709726117</v>
      </c>
      <c r="BA157" s="102">
        <f t="shared" si="592"/>
        <v>0.59542807849902957</v>
      </c>
      <c r="BB157" s="102">
        <f t="shared" si="592"/>
        <v>0.59542807849902957</v>
      </c>
      <c r="BC157" s="102">
        <f t="shared" si="592"/>
        <v>0.60157429372439075</v>
      </c>
      <c r="BD157" s="102">
        <f t="shared" si="592"/>
        <v>0.61731723096829849</v>
      </c>
      <c r="BE157" s="102">
        <f t="shared" si="592"/>
        <v>0.6414707785205952</v>
      </c>
      <c r="BF157" s="102">
        <f t="shared" si="592"/>
        <v>0.64697002372223422</v>
      </c>
      <c r="BG157" s="102">
        <f t="shared" si="592"/>
        <v>0.63661850334267844</v>
      </c>
      <c r="BH157" s="102">
        <f t="shared" si="592"/>
        <v>0.63661850334267844</v>
      </c>
      <c r="BI157" s="102">
        <f t="shared" si="592"/>
        <v>0.63661850334267844</v>
      </c>
      <c r="BJ157" s="102">
        <f t="shared" si="592"/>
        <v>0.62734526633599308</v>
      </c>
      <c r="BK157" s="102">
        <f t="shared" si="592"/>
        <v>0.62486521457839117</v>
      </c>
      <c r="BL157" s="102">
        <f t="shared" si="592"/>
        <v>0.6434116885917619</v>
      </c>
      <c r="BM157" s="102">
        <f t="shared" si="592"/>
        <v>0.65527280569333624</v>
      </c>
      <c r="BN157" s="102">
        <f t="shared" si="592"/>
        <v>0.64222557688160453</v>
      </c>
      <c r="BO157" s="102">
        <f t="shared" si="592"/>
        <v>0.63133491481561355</v>
      </c>
      <c r="BP157" s="102">
        <f t="shared" si="592"/>
        <v>0.63133491481561355</v>
      </c>
      <c r="BQ157" s="102">
        <f t="shared" si="592"/>
        <v>0.62863920638343762</v>
      </c>
      <c r="BR157" s="102">
        <f t="shared" si="592"/>
        <v>0.65117532887642871</v>
      </c>
      <c r="BS157" s="102">
        <f t="shared" si="592"/>
        <v>0.67392710804399392</v>
      </c>
      <c r="BT157" s="102">
        <f t="shared" si="592"/>
        <v>0.6862195384947164</v>
      </c>
      <c r="BU157" s="102">
        <f t="shared" si="592"/>
        <v>0.67274099633383655</v>
      </c>
      <c r="BV157" s="102">
        <f t="shared" si="592"/>
        <v>0.66185033426784556</v>
      </c>
      <c r="BW157" s="102">
        <f t="shared" si="592"/>
        <v>0.66185033426784556</v>
      </c>
      <c r="BX157" s="102">
        <f t="shared" si="592"/>
        <v>0.66292861764071598</v>
      </c>
      <c r="BY157" s="102">
        <f t="shared" si="592"/>
        <v>0.66713392279491046</v>
      </c>
      <c r="BZ157" s="102">
        <f t="shared" si="592"/>
        <v>0.65473366400690103</v>
      </c>
      <c r="CA157" s="102">
        <f t="shared" si="592"/>
        <v>0.65300841061030834</v>
      </c>
      <c r="CB157" s="102">
        <f t="shared" si="592"/>
        <v>0.62659046797498386</v>
      </c>
      <c r="CC157" s="102">
        <f t="shared" si="592"/>
        <v>0.60879879232262235</v>
      </c>
      <c r="CD157" s="102">
        <f t="shared" si="592"/>
        <v>0.60879879232262235</v>
      </c>
      <c r="CE157" s="102">
        <f t="shared" ref="CE157:EP157" si="593">+CE$43/$I$157</f>
        <v>0.60222126374811302</v>
      </c>
      <c r="CF157" s="102">
        <f t="shared" si="593"/>
        <v>0.61688591761915035</v>
      </c>
      <c r="CG157" s="102">
        <f t="shared" si="593"/>
        <v>0.59952555531593699</v>
      </c>
      <c r="CH157" s="102">
        <f t="shared" si="593"/>
        <v>0.59284019840414059</v>
      </c>
      <c r="CI157" s="102">
        <f t="shared" si="593"/>
        <v>0.58238084968729786</v>
      </c>
      <c r="CJ157" s="102">
        <f t="shared" si="593"/>
        <v>0.5703040759111494</v>
      </c>
      <c r="CK157" s="102">
        <f t="shared" si="593"/>
        <v>0.5703040759111494</v>
      </c>
      <c r="CL157" s="102">
        <f t="shared" si="593"/>
        <v>0.58324347638559415</v>
      </c>
      <c r="CM157" s="102">
        <f t="shared" si="593"/>
        <v>0.60017252533965926</v>
      </c>
      <c r="CN157" s="102">
        <f t="shared" si="593"/>
        <v>0.59370282510243688</v>
      </c>
      <c r="CO157" s="102">
        <f t="shared" si="593"/>
        <v>0.59327151175328874</v>
      </c>
      <c r="CP157" s="102">
        <f t="shared" si="593"/>
        <v>0.58669398317877941</v>
      </c>
      <c r="CQ157" s="102">
        <f t="shared" si="593"/>
        <v>0.57860685788225141</v>
      </c>
      <c r="CR157" s="102">
        <f t="shared" si="593"/>
        <v>0.57860685788225141</v>
      </c>
      <c r="CS157" s="102">
        <f t="shared" si="593"/>
        <v>0.57332326935518652</v>
      </c>
      <c r="CT157" s="102">
        <f t="shared" si="593"/>
        <v>0.57806771619581621</v>
      </c>
      <c r="CU157" s="102">
        <f t="shared" si="593"/>
        <v>0.56653008410610306</v>
      </c>
      <c r="CV157" s="102">
        <f t="shared" si="593"/>
        <v>0.5764502911365107</v>
      </c>
      <c r="CW157" s="102">
        <f t="shared" si="593"/>
        <v>0.57580332111278842</v>
      </c>
      <c r="CX157" s="102">
        <f t="shared" si="593"/>
        <v>0.56793185249083455</v>
      </c>
      <c r="CY157" s="102">
        <f t="shared" si="593"/>
        <v>0.56793185249083455</v>
      </c>
      <c r="CZ157" s="102">
        <f t="shared" si="593"/>
        <v>0.56760836747897347</v>
      </c>
      <c r="DA157" s="102">
        <f t="shared" si="593"/>
        <v>0.57256847099417729</v>
      </c>
      <c r="DB157" s="102">
        <f t="shared" si="593"/>
        <v>0.56178563726547337</v>
      </c>
      <c r="DC157" s="102">
        <f t="shared" si="593"/>
        <v>0.57051973258572353</v>
      </c>
      <c r="DD157" s="102">
        <f t="shared" si="593"/>
        <v>0.55456113866724177</v>
      </c>
      <c r="DE157" s="102">
        <f t="shared" si="593"/>
        <v>0.54388613327582491</v>
      </c>
      <c r="DF157" s="102">
        <f t="shared" si="593"/>
        <v>0.54388613327582491</v>
      </c>
      <c r="DG157" s="102">
        <f t="shared" si="593"/>
        <v>0.53773991805046362</v>
      </c>
      <c r="DH157" s="102">
        <f t="shared" si="593"/>
        <v>0.5375242613758896</v>
      </c>
      <c r="DI157" s="102">
        <f t="shared" si="593"/>
        <v>0.53698511968945439</v>
      </c>
      <c r="DJ157" s="102">
        <f t="shared" si="593"/>
        <v>0.53989648479620445</v>
      </c>
      <c r="DK157" s="102">
        <f t="shared" si="593"/>
        <v>0.52512400258788006</v>
      </c>
      <c r="DL157" s="102">
        <f t="shared" si="593"/>
        <v>0.50905758033211124</v>
      </c>
      <c r="DM157" s="102">
        <f t="shared" si="593"/>
        <v>0.50905758033211124</v>
      </c>
      <c r="DN157" s="102">
        <f t="shared" si="593"/>
        <v>0.50711667026094454</v>
      </c>
      <c r="DO157" s="102">
        <f t="shared" si="593"/>
        <v>0.5255553159370282</v>
      </c>
      <c r="DP157" s="102">
        <f t="shared" si="593"/>
        <v>0.51024369204226871</v>
      </c>
      <c r="DQ157" s="102">
        <f t="shared" si="593"/>
        <v>0.52480051757601898</v>
      </c>
      <c r="DR157" s="102">
        <f t="shared" si="593"/>
        <v>0.52081086909639851</v>
      </c>
      <c r="DS157" s="102">
        <f t="shared" si="593"/>
        <v>0.50323485011861113</v>
      </c>
      <c r="DT157" s="102">
        <f t="shared" si="593"/>
        <v>0.50323485011861113</v>
      </c>
      <c r="DU157" s="102">
        <f t="shared" si="593"/>
        <v>0.49406944144921283</v>
      </c>
      <c r="DV157" s="102">
        <f t="shared" si="593"/>
        <v>0.51142980375242619</v>
      </c>
      <c r="DW157" s="102">
        <f t="shared" si="593"/>
        <v>0.50841061030838908</v>
      </c>
      <c r="DX157" s="102">
        <f t="shared" si="593"/>
        <v>0.51412551218460212</v>
      </c>
      <c r="DY157" s="102">
        <f t="shared" si="593"/>
        <v>0.49816691826612036</v>
      </c>
      <c r="DZ157" s="102">
        <f t="shared" si="593"/>
        <v>0.48662928617640716</v>
      </c>
      <c r="EA157" s="102">
        <f t="shared" si="593"/>
        <v>0.48662928617640716</v>
      </c>
      <c r="EB157" s="102">
        <f t="shared" si="593"/>
        <v>0.4759542807849903</v>
      </c>
      <c r="EC157" s="102">
        <f t="shared" si="593"/>
        <v>0.49956868665085186</v>
      </c>
      <c r="ED157" s="102">
        <f t="shared" si="593"/>
        <v>0.49644166486952773</v>
      </c>
      <c r="EE157" s="102">
        <f t="shared" si="593"/>
        <v>0.51369419883545397</v>
      </c>
      <c r="EF157" s="102">
        <f t="shared" si="593"/>
        <v>0.50884192365753722</v>
      </c>
      <c r="EG157" s="102">
        <f t="shared" si="593"/>
        <v>0.48220832434763855</v>
      </c>
      <c r="EH157" s="102">
        <f t="shared" si="593"/>
        <v>0.48220832434763855</v>
      </c>
      <c r="EI157" s="102">
        <f t="shared" si="593"/>
        <v>0.48177701099849041</v>
      </c>
      <c r="EJ157" s="102">
        <f t="shared" si="593"/>
        <v>0.50485227517791675</v>
      </c>
      <c r="EK157" s="102">
        <f t="shared" si="593"/>
        <v>0.48921716627129608</v>
      </c>
      <c r="EL157" s="102">
        <f t="shared" si="593"/>
        <v>0.48716842786284237</v>
      </c>
      <c r="EM157" s="102">
        <f t="shared" si="593"/>
        <v>0.46193659693767525</v>
      </c>
      <c r="EN157" s="102">
        <f t="shared" si="593"/>
        <v>0.45287901660556396</v>
      </c>
      <c r="EO157" s="102">
        <f t="shared" si="593"/>
        <v>0.45287901660556396</v>
      </c>
      <c r="EP157" s="102">
        <f t="shared" si="593"/>
        <v>0.43918481777010998</v>
      </c>
      <c r="EQ157" s="102">
        <f t="shared" ref="EQ157:HB157" si="594">+EQ$43/$I$157</f>
        <v>0.44155704119042483</v>
      </c>
      <c r="ER157" s="102">
        <f t="shared" si="594"/>
        <v>0.44468406297174895</v>
      </c>
      <c r="ES157" s="102">
        <f t="shared" si="594"/>
        <v>0.45406512831572138</v>
      </c>
      <c r="ET157" s="102">
        <f t="shared" si="594"/>
        <v>0.45794694845805478</v>
      </c>
      <c r="EU157" s="102">
        <f t="shared" si="594"/>
        <v>0.44457623463446194</v>
      </c>
      <c r="EV157" s="102">
        <f t="shared" si="594"/>
        <v>0.44457623463446194</v>
      </c>
      <c r="EW157" s="102">
        <f t="shared" si="594"/>
        <v>0.45751563510890664</v>
      </c>
      <c r="EX157" s="102">
        <f t="shared" si="594"/>
        <v>0.47714039249514772</v>
      </c>
      <c r="EY157" s="102">
        <f t="shared" si="594"/>
        <v>0.46775932715117535</v>
      </c>
      <c r="EZ157" s="102">
        <f t="shared" si="594"/>
        <v>0.46980806555962906</v>
      </c>
      <c r="FA157" s="102">
        <f t="shared" si="594"/>
        <v>0.46592624541729566</v>
      </c>
      <c r="FB157" s="102">
        <f t="shared" si="594"/>
        <v>0.45676083674789736</v>
      </c>
      <c r="FC157" s="102">
        <f t="shared" si="594"/>
        <v>0.45676083674789736</v>
      </c>
      <c r="FD157" s="102">
        <f t="shared" si="594"/>
        <v>0.45880957515635107</v>
      </c>
      <c r="FE157" s="102">
        <f t="shared" si="594"/>
        <v>0.47714039249514772</v>
      </c>
      <c r="FF157" s="102">
        <f t="shared" si="594"/>
        <v>0.46948458054776793</v>
      </c>
      <c r="FG157" s="102">
        <f t="shared" si="594"/>
        <v>0.47422902738839767</v>
      </c>
      <c r="FH157" s="102">
        <f t="shared" si="594"/>
        <v>0.46883761052404571</v>
      </c>
      <c r="FI157" s="102">
        <f t="shared" si="594"/>
        <v>0.45169290489540653</v>
      </c>
      <c r="FJ157" s="102">
        <f t="shared" si="594"/>
        <v>0.45169290489540653</v>
      </c>
      <c r="FK157" s="102">
        <f t="shared" si="594"/>
        <v>0.45988785852922148</v>
      </c>
      <c r="FL157" s="102">
        <f t="shared" si="594"/>
        <v>0.4812378693120552</v>
      </c>
      <c r="FM157" s="102">
        <f t="shared" si="594"/>
        <v>0.48921716627129608</v>
      </c>
      <c r="FN157" s="102">
        <f t="shared" si="594"/>
        <v>0.47832650420530515</v>
      </c>
      <c r="FO157" s="102">
        <f t="shared" si="594"/>
        <v>0.47692473582057365</v>
      </c>
      <c r="FP157" s="102">
        <f t="shared" si="594"/>
        <v>0.466788872115592</v>
      </c>
      <c r="FQ157" s="102">
        <f t="shared" si="594"/>
        <v>0.466788872115592</v>
      </c>
      <c r="FR157" s="102">
        <f t="shared" si="594"/>
        <v>0.47692473582057365</v>
      </c>
      <c r="FS157" s="102">
        <f t="shared" si="594"/>
        <v>0.48080655596290706</v>
      </c>
      <c r="FT157" s="102">
        <f t="shared" si="594"/>
        <v>0.48361009273237004</v>
      </c>
      <c r="FU157" s="102">
        <f t="shared" si="594"/>
        <v>0.48005175760189778</v>
      </c>
      <c r="FV157" s="102">
        <f t="shared" si="594"/>
        <v>0.46463230536985117</v>
      </c>
      <c r="FW157" s="102">
        <f t="shared" si="594"/>
        <v>0.45212421824455468</v>
      </c>
      <c r="FX157" s="102">
        <f t="shared" si="594"/>
        <v>0.45212421824455468</v>
      </c>
      <c r="FY157" s="102">
        <f t="shared" si="594"/>
        <v>0.45783912012076772</v>
      </c>
      <c r="FZ157" s="102">
        <f t="shared" si="594"/>
        <v>0.46851412551218458</v>
      </c>
      <c r="GA157" s="102">
        <f t="shared" si="594"/>
        <v>0.48059089928833298</v>
      </c>
      <c r="GB157" s="102">
        <f t="shared" si="594"/>
        <v>0.49676514988138881</v>
      </c>
      <c r="GC157" s="102">
        <f t="shared" si="594"/>
        <v>0.51466465387103733</v>
      </c>
      <c r="GD157" s="102">
        <f t="shared" si="594"/>
        <v>0.50409747681690753</v>
      </c>
      <c r="GE157" s="102">
        <f t="shared" si="594"/>
        <v>0.50409747681690753</v>
      </c>
      <c r="GF157" s="102">
        <f t="shared" si="594"/>
        <v>0.5197325857235281</v>
      </c>
      <c r="GG157" s="102">
        <f t="shared" si="594"/>
        <v>0.54464093163683414</v>
      </c>
      <c r="GH157" s="102">
        <f t="shared" si="594"/>
        <v>0.54539572999784347</v>
      </c>
      <c r="GI157" s="102">
        <f t="shared" si="594"/>
        <v>0.54787578175544538</v>
      </c>
      <c r="GJ157" s="102">
        <f t="shared" si="594"/>
        <v>0.53579900797929692</v>
      </c>
      <c r="GK157" s="102">
        <f t="shared" si="594"/>
        <v>0.52760405434548197</v>
      </c>
      <c r="GL157" s="102">
        <f t="shared" si="594"/>
        <v>0.52760405434548197</v>
      </c>
      <c r="GM157" s="102">
        <f t="shared" si="594"/>
        <v>0.53720077636402852</v>
      </c>
      <c r="GN157" s="102">
        <f t="shared" si="594"/>
        <v>0.57591114945007549</v>
      </c>
      <c r="GO157" s="102">
        <f t="shared" si="594"/>
        <v>0.59079145999568683</v>
      </c>
      <c r="GP157" s="102">
        <f t="shared" si="594"/>
        <v>0.6131119258141039</v>
      </c>
      <c r="GQ157" s="102">
        <f t="shared" si="594"/>
        <v>0.59585939184817771</v>
      </c>
      <c r="GR157" s="102">
        <f t="shared" si="594"/>
        <v>0.58658615484149235</v>
      </c>
      <c r="GS157" s="102">
        <f t="shared" si="594"/>
        <v>0.58658615484149235</v>
      </c>
      <c r="GT157" s="102">
        <f t="shared" si="594"/>
        <v>0.58798792322622384</v>
      </c>
      <c r="GU157" s="102">
        <f t="shared" si="594"/>
        <v>0.61915031270217813</v>
      </c>
      <c r="GV157" s="102">
        <f t="shared" si="594"/>
        <v>0.63079577312917834</v>
      </c>
      <c r="GW157" s="102">
        <f t="shared" si="594"/>
        <v>0.62907051973258576</v>
      </c>
      <c r="GX157" s="102">
        <f t="shared" si="594"/>
        <v>0.62076773776148375</v>
      </c>
      <c r="GY157" s="102">
        <f t="shared" si="594"/>
        <v>0.61235712745309467</v>
      </c>
      <c r="GZ157" s="102">
        <f t="shared" si="594"/>
        <v>0.61235712745309467</v>
      </c>
      <c r="HA157" s="102">
        <f t="shared" si="594"/>
        <v>0.62572784127668757</v>
      </c>
      <c r="HB157" s="102">
        <f t="shared" si="594"/>
        <v>0.64912659046797494</v>
      </c>
      <c r="HC157" s="102">
        <f t="shared" ref="HC157:JN157" si="595">+HC$43/$I$157</f>
        <v>0.65311623894759541</v>
      </c>
      <c r="HD157" s="102">
        <f t="shared" si="595"/>
        <v>0.67295665300841057</v>
      </c>
      <c r="HE157" s="102">
        <f t="shared" si="595"/>
        <v>0.67090791459995691</v>
      </c>
      <c r="HF157" s="102">
        <f t="shared" si="595"/>
        <v>0.6578606857882251</v>
      </c>
      <c r="HG157" s="102">
        <f t="shared" si="595"/>
        <v>0.6578606857882251</v>
      </c>
      <c r="HH157" s="102">
        <f t="shared" si="595"/>
        <v>0.66400690101358639</v>
      </c>
      <c r="HI157" s="102">
        <f t="shared" si="595"/>
        <v>0.67457407806771619</v>
      </c>
      <c r="HJ157" s="102">
        <f t="shared" si="595"/>
        <v>0.6848177701099849</v>
      </c>
      <c r="HK157" s="102">
        <f t="shared" si="595"/>
        <v>0.68859176191503124</v>
      </c>
      <c r="HL157" s="102">
        <f t="shared" si="595"/>
        <v>0.67640715980159583</v>
      </c>
      <c r="HM157" s="102">
        <f t="shared" si="595"/>
        <v>0.66627129609661417</v>
      </c>
      <c r="HN157" s="102">
        <f t="shared" si="595"/>
        <v>0.66627129609661417</v>
      </c>
      <c r="HO157" s="102">
        <f t="shared" si="595"/>
        <v>0.67974983825749402</v>
      </c>
      <c r="HP157" s="102">
        <f t="shared" si="595"/>
        <v>0.68945438861332753</v>
      </c>
      <c r="HQ157" s="102">
        <f t="shared" si="595"/>
        <v>0.70379555747250377</v>
      </c>
      <c r="HR157" s="102">
        <f t="shared" si="595"/>
        <v>0.723743799870606</v>
      </c>
      <c r="HS157" s="102">
        <f t="shared" si="595"/>
        <v>0.71964632305369847</v>
      </c>
      <c r="HT157" s="102">
        <f t="shared" si="595"/>
        <v>0.71134354108259645</v>
      </c>
      <c r="HU157" s="102">
        <f t="shared" si="595"/>
        <v>0.71134354108259645</v>
      </c>
      <c r="HV157" s="102">
        <f t="shared" si="595"/>
        <v>0.71091222773344831</v>
      </c>
      <c r="HW157" s="102">
        <f t="shared" si="595"/>
        <v>0.71910718136726337</v>
      </c>
      <c r="HX157" s="102">
        <f t="shared" si="595"/>
        <v>0.73215441017899507</v>
      </c>
      <c r="HY157" s="102">
        <f t="shared" si="595"/>
        <v>0.75555315937028256</v>
      </c>
      <c r="HZ157" s="102">
        <f t="shared" si="595"/>
        <v>0.74218244554668966</v>
      </c>
      <c r="IA157" s="102">
        <f t="shared" si="595"/>
        <v>0.73517360362303208</v>
      </c>
      <c r="IB157" s="102">
        <f t="shared" si="595"/>
        <v>0.73517360362303208</v>
      </c>
      <c r="IC157" s="102">
        <f t="shared" si="595"/>
        <v>0.74261375889583781</v>
      </c>
      <c r="ID157" s="102">
        <f t="shared" si="595"/>
        <v>0.75415139098555095</v>
      </c>
      <c r="IE157" s="102">
        <f t="shared" si="595"/>
        <v>0.74811300409747683</v>
      </c>
      <c r="IF157" s="102">
        <f t="shared" si="595"/>
        <v>0.77151175328876431</v>
      </c>
      <c r="IG157" s="102">
        <f t="shared" si="595"/>
        <v>0.76105240457192147</v>
      </c>
      <c r="IH157" s="102">
        <f t="shared" si="595"/>
        <v>0.75652361440586591</v>
      </c>
      <c r="II157" s="102">
        <f t="shared" si="595"/>
        <v>0.75652361440586591</v>
      </c>
      <c r="IJ157" s="102">
        <f t="shared" si="595"/>
        <v>0.75911149450075477</v>
      </c>
      <c r="IK157" s="102">
        <f t="shared" si="595"/>
        <v>0.78240241535475519</v>
      </c>
      <c r="IL157" s="102">
        <f t="shared" si="595"/>
        <v>0</v>
      </c>
      <c r="IM157" s="102">
        <f t="shared" si="595"/>
        <v>0</v>
      </c>
      <c r="IN157" s="102">
        <f t="shared" si="595"/>
        <v>0</v>
      </c>
      <c r="IO157" s="102">
        <f t="shared" si="595"/>
        <v>0</v>
      </c>
      <c r="IP157" s="102">
        <f t="shared" si="595"/>
        <v>0</v>
      </c>
      <c r="IQ157" s="102">
        <f t="shared" si="595"/>
        <v>0</v>
      </c>
      <c r="IR157" s="102">
        <f t="shared" si="595"/>
        <v>0</v>
      </c>
      <c r="IS157" s="102">
        <f t="shared" si="595"/>
        <v>0</v>
      </c>
      <c r="IT157" s="102">
        <f t="shared" si="595"/>
        <v>0</v>
      </c>
      <c r="IU157" s="102">
        <f t="shared" si="595"/>
        <v>0</v>
      </c>
      <c r="IV157" s="102">
        <f t="shared" si="595"/>
        <v>0</v>
      </c>
      <c r="IW157" s="102">
        <f t="shared" si="595"/>
        <v>0</v>
      </c>
      <c r="IX157" s="102">
        <f t="shared" si="595"/>
        <v>0</v>
      </c>
      <c r="IY157" s="102">
        <f t="shared" si="595"/>
        <v>0</v>
      </c>
      <c r="IZ157" s="102">
        <f t="shared" si="595"/>
        <v>0</v>
      </c>
      <c r="JA157" s="102">
        <f t="shared" si="595"/>
        <v>0</v>
      </c>
      <c r="JB157" s="102">
        <f t="shared" si="595"/>
        <v>0</v>
      </c>
      <c r="JC157" s="102">
        <f t="shared" si="595"/>
        <v>0</v>
      </c>
      <c r="JD157" s="102">
        <f t="shared" si="595"/>
        <v>0</v>
      </c>
      <c r="JE157" s="102">
        <f t="shared" si="595"/>
        <v>0</v>
      </c>
      <c r="JF157" s="102">
        <f t="shared" si="595"/>
        <v>0</v>
      </c>
      <c r="JG157" s="102">
        <f t="shared" si="595"/>
        <v>0</v>
      </c>
      <c r="JH157" s="102">
        <f t="shared" si="595"/>
        <v>0</v>
      </c>
      <c r="JI157" s="102">
        <f t="shared" si="595"/>
        <v>0</v>
      </c>
      <c r="JJ157" s="102">
        <f t="shared" si="595"/>
        <v>0</v>
      </c>
      <c r="JK157" s="102">
        <f t="shared" si="595"/>
        <v>0</v>
      </c>
      <c r="JL157" s="102">
        <f t="shared" si="595"/>
        <v>0</v>
      </c>
      <c r="JM157" s="102">
        <f t="shared" si="595"/>
        <v>0</v>
      </c>
      <c r="JN157" s="102">
        <f t="shared" si="595"/>
        <v>0</v>
      </c>
      <c r="JO157" s="102">
        <f t="shared" ref="JO157:LZ157" si="596">+JO$43/$I$157</f>
        <v>0</v>
      </c>
      <c r="JP157" s="102">
        <f t="shared" si="596"/>
        <v>0</v>
      </c>
      <c r="JQ157" s="102">
        <f t="shared" si="596"/>
        <v>0</v>
      </c>
      <c r="JR157" s="102">
        <f t="shared" si="596"/>
        <v>0</v>
      </c>
      <c r="JS157" s="102">
        <f t="shared" si="596"/>
        <v>0</v>
      </c>
      <c r="JT157" s="102">
        <f t="shared" si="596"/>
        <v>0</v>
      </c>
      <c r="JU157" s="102">
        <f t="shared" si="596"/>
        <v>0</v>
      </c>
      <c r="JV157" s="102">
        <f t="shared" si="596"/>
        <v>0</v>
      </c>
      <c r="JW157" s="102">
        <f t="shared" si="596"/>
        <v>0</v>
      </c>
      <c r="JX157" s="102">
        <f t="shared" si="596"/>
        <v>0</v>
      </c>
      <c r="JY157" s="102">
        <f t="shared" si="596"/>
        <v>0</v>
      </c>
      <c r="JZ157" s="102">
        <f t="shared" si="596"/>
        <v>0</v>
      </c>
      <c r="KA157" s="102">
        <f t="shared" si="596"/>
        <v>0</v>
      </c>
      <c r="KB157" s="102">
        <f t="shared" si="596"/>
        <v>0</v>
      </c>
      <c r="KC157" s="102">
        <f t="shared" si="596"/>
        <v>0</v>
      </c>
      <c r="KD157" s="102">
        <f t="shared" si="596"/>
        <v>0</v>
      </c>
      <c r="KE157" s="102">
        <f t="shared" si="596"/>
        <v>0</v>
      </c>
      <c r="KF157" s="102">
        <f t="shared" si="596"/>
        <v>0</v>
      </c>
      <c r="KG157" s="102">
        <f t="shared" si="596"/>
        <v>0</v>
      </c>
      <c r="KH157" s="102">
        <f t="shared" si="596"/>
        <v>0</v>
      </c>
      <c r="KI157" s="102">
        <f t="shared" si="596"/>
        <v>0</v>
      </c>
      <c r="KJ157" s="102">
        <f t="shared" si="596"/>
        <v>0</v>
      </c>
      <c r="KK157" s="102">
        <f t="shared" si="596"/>
        <v>0</v>
      </c>
      <c r="KL157" s="102">
        <f t="shared" si="596"/>
        <v>0</v>
      </c>
      <c r="KM157" s="102">
        <f t="shared" si="596"/>
        <v>0</v>
      </c>
      <c r="KN157" s="102">
        <f t="shared" si="596"/>
        <v>0</v>
      </c>
      <c r="KO157" s="102">
        <f t="shared" si="596"/>
        <v>0</v>
      </c>
      <c r="KP157" s="102">
        <f t="shared" si="596"/>
        <v>0</v>
      </c>
      <c r="KQ157" s="102">
        <f t="shared" si="596"/>
        <v>0</v>
      </c>
      <c r="KR157" s="102">
        <f t="shared" si="596"/>
        <v>0</v>
      </c>
      <c r="KS157" s="102">
        <f t="shared" si="596"/>
        <v>0</v>
      </c>
      <c r="KT157" s="102">
        <f t="shared" si="596"/>
        <v>0</v>
      </c>
      <c r="KU157" s="102">
        <f t="shared" si="596"/>
        <v>0</v>
      </c>
      <c r="KV157" s="102">
        <f t="shared" si="596"/>
        <v>0</v>
      </c>
      <c r="KW157" s="102">
        <f t="shared" si="596"/>
        <v>0</v>
      </c>
      <c r="KX157" s="102">
        <f t="shared" si="596"/>
        <v>0</v>
      </c>
      <c r="KY157" s="102">
        <f t="shared" si="596"/>
        <v>0</v>
      </c>
      <c r="KZ157" s="102">
        <f t="shared" si="596"/>
        <v>0</v>
      </c>
      <c r="LA157" s="102">
        <f t="shared" si="596"/>
        <v>0</v>
      </c>
      <c r="LB157" s="102">
        <f t="shared" si="596"/>
        <v>0</v>
      </c>
      <c r="LC157" s="102">
        <f t="shared" si="596"/>
        <v>0</v>
      </c>
      <c r="LD157" s="102">
        <f t="shared" si="596"/>
        <v>0</v>
      </c>
      <c r="LE157" s="102">
        <f t="shared" si="596"/>
        <v>0</v>
      </c>
      <c r="LF157" s="102">
        <f t="shared" si="596"/>
        <v>0</v>
      </c>
      <c r="LG157" s="102">
        <f t="shared" si="596"/>
        <v>0</v>
      </c>
      <c r="LH157" s="102">
        <f t="shared" si="596"/>
        <v>0</v>
      </c>
      <c r="LI157" s="102">
        <f t="shared" si="596"/>
        <v>0</v>
      </c>
      <c r="LJ157" s="102">
        <f t="shared" si="596"/>
        <v>0</v>
      </c>
      <c r="LK157" s="102">
        <f t="shared" si="596"/>
        <v>0</v>
      </c>
      <c r="LL157" s="102">
        <f t="shared" si="596"/>
        <v>0</v>
      </c>
      <c r="LM157" s="102">
        <f t="shared" si="596"/>
        <v>0</v>
      </c>
      <c r="LN157" s="102">
        <f t="shared" si="596"/>
        <v>0</v>
      </c>
      <c r="LO157" s="102">
        <f t="shared" si="596"/>
        <v>0</v>
      </c>
      <c r="LP157" s="102">
        <f t="shared" si="596"/>
        <v>0</v>
      </c>
      <c r="LQ157" s="102">
        <f t="shared" si="596"/>
        <v>0</v>
      </c>
      <c r="LR157" s="102">
        <f t="shared" si="596"/>
        <v>0</v>
      </c>
      <c r="LS157" s="102">
        <f t="shared" si="596"/>
        <v>0</v>
      </c>
      <c r="LT157" s="102">
        <f t="shared" si="596"/>
        <v>0</v>
      </c>
      <c r="LU157" s="102">
        <f t="shared" si="596"/>
        <v>0</v>
      </c>
      <c r="LV157" s="102">
        <f t="shared" si="596"/>
        <v>0</v>
      </c>
      <c r="LW157" s="102">
        <f t="shared" si="596"/>
        <v>0</v>
      </c>
      <c r="LX157" s="102">
        <f t="shared" si="596"/>
        <v>0</v>
      </c>
      <c r="LY157" s="102">
        <f t="shared" si="596"/>
        <v>0</v>
      </c>
      <c r="LZ157" s="102">
        <f t="shared" si="596"/>
        <v>0</v>
      </c>
      <c r="MA157" s="102">
        <f t="shared" ref="MA157:NT157" si="597">+MA$43/$I$157</f>
        <v>0</v>
      </c>
      <c r="MB157" s="102">
        <f t="shared" si="597"/>
        <v>0</v>
      </c>
      <c r="MC157" s="102">
        <f t="shared" si="597"/>
        <v>0</v>
      </c>
      <c r="MD157" s="102">
        <f t="shared" si="597"/>
        <v>0</v>
      </c>
      <c r="ME157" s="102">
        <f t="shared" si="597"/>
        <v>0</v>
      </c>
      <c r="MF157" s="102">
        <f t="shared" si="597"/>
        <v>0</v>
      </c>
      <c r="MG157" s="102">
        <f t="shared" si="597"/>
        <v>0</v>
      </c>
      <c r="MH157" s="102">
        <f t="shared" si="597"/>
        <v>0</v>
      </c>
      <c r="MI157" s="102">
        <f t="shared" si="597"/>
        <v>0</v>
      </c>
      <c r="MJ157" s="102">
        <f t="shared" si="597"/>
        <v>0</v>
      </c>
      <c r="MK157" s="102">
        <f t="shared" si="597"/>
        <v>0</v>
      </c>
      <c r="ML157" s="102">
        <f t="shared" si="597"/>
        <v>0</v>
      </c>
      <c r="MM157" s="102">
        <f t="shared" si="597"/>
        <v>0</v>
      </c>
      <c r="MN157" s="102">
        <f t="shared" si="597"/>
        <v>0</v>
      </c>
      <c r="MO157" s="102">
        <f t="shared" si="597"/>
        <v>0</v>
      </c>
      <c r="MP157" s="102">
        <f t="shared" si="597"/>
        <v>0</v>
      </c>
      <c r="MQ157" s="102">
        <f t="shared" si="597"/>
        <v>0</v>
      </c>
      <c r="MR157" s="102">
        <f t="shared" si="597"/>
        <v>0</v>
      </c>
      <c r="MS157" s="102">
        <f t="shared" si="597"/>
        <v>0</v>
      </c>
      <c r="MT157" s="102">
        <f t="shared" si="597"/>
        <v>0</v>
      </c>
      <c r="MU157" s="102">
        <f t="shared" si="597"/>
        <v>0</v>
      </c>
      <c r="MV157" s="102">
        <f t="shared" si="597"/>
        <v>0</v>
      </c>
      <c r="MW157" s="102">
        <f t="shared" si="597"/>
        <v>0</v>
      </c>
      <c r="MX157" s="102">
        <f t="shared" si="597"/>
        <v>0</v>
      </c>
      <c r="MY157" s="102">
        <f t="shared" si="597"/>
        <v>0</v>
      </c>
      <c r="MZ157" s="102">
        <f t="shared" si="597"/>
        <v>0</v>
      </c>
      <c r="NA157" s="102">
        <f t="shared" si="597"/>
        <v>0</v>
      </c>
      <c r="NB157" s="102">
        <f t="shared" si="597"/>
        <v>0</v>
      </c>
      <c r="NC157" s="102">
        <f t="shared" si="597"/>
        <v>0</v>
      </c>
      <c r="ND157" s="102">
        <f t="shared" si="597"/>
        <v>0</v>
      </c>
      <c r="NE157" s="102">
        <f t="shared" si="597"/>
        <v>0</v>
      </c>
      <c r="NF157" s="102">
        <f t="shared" si="597"/>
        <v>0</v>
      </c>
      <c r="NG157" s="102">
        <f t="shared" si="597"/>
        <v>0</v>
      </c>
      <c r="NH157" s="102">
        <f t="shared" si="597"/>
        <v>0</v>
      </c>
      <c r="NI157" s="102">
        <f t="shared" si="597"/>
        <v>0</v>
      </c>
      <c r="NJ157" s="102">
        <f t="shared" si="597"/>
        <v>0</v>
      </c>
      <c r="NK157" s="102">
        <f t="shared" si="597"/>
        <v>0</v>
      </c>
      <c r="NL157" s="102">
        <f t="shared" si="597"/>
        <v>0</v>
      </c>
      <c r="NM157" s="102">
        <f t="shared" si="597"/>
        <v>0</v>
      </c>
      <c r="NN157" s="102">
        <f t="shared" si="597"/>
        <v>0</v>
      </c>
      <c r="NO157" s="102">
        <f t="shared" si="597"/>
        <v>0</v>
      </c>
      <c r="NP157" s="102">
        <f t="shared" si="597"/>
        <v>0</v>
      </c>
      <c r="NQ157" s="102">
        <f t="shared" si="597"/>
        <v>0</v>
      </c>
      <c r="NR157" s="102">
        <f t="shared" si="597"/>
        <v>0</v>
      </c>
      <c r="NS157" s="102">
        <f t="shared" si="597"/>
        <v>0</v>
      </c>
      <c r="NT157" s="103">
        <f t="shared" si="597"/>
        <v>0</v>
      </c>
    </row>
    <row r="158" spans="1:384" x14ac:dyDescent="0.6">
      <c r="A158" s="141" t="s">
        <v>72</v>
      </c>
      <c r="B158" s="301"/>
      <c r="C158" s="321" t="s">
        <v>32</v>
      </c>
      <c r="D158" s="298" t="s">
        <v>15</v>
      </c>
      <c r="E158" s="59">
        <v>20</v>
      </c>
      <c r="F158" s="275" t="s">
        <v>55</v>
      </c>
      <c r="G158" s="59">
        <v>37</v>
      </c>
      <c r="H158" s="90">
        <v>847</v>
      </c>
      <c r="I158" s="61">
        <f t="shared" ref="I158:I170" si="598">SUM(J158:Q158)</f>
        <v>385</v>
      </c>
      <c r="J158" s="62">
        <v>100</v>
      </c>
      <c r="K158" s="63">
        <v>100</v>
      </c>
      <c r="L158" s="63">
        <v>158</v>
      </c>
      <c r="M158" s="63">
        <v>0</v>
      </c>
      <c r="N158" s="63">
        <v>27</v>
      </c>
      <c r="O158" s="63">
        <v>0</v>
      </c>
      <c r="P158" s="65">
        <v>0</v>
      </c>
      <c r="Q158" s="66">
        <v>0</v>
      </c>
      <c r="R158" s="7"/>
      <c r="S158" s="95">
        <f t="shared" ref="S158:CD158" si="599">+S44/$I$158</f>
        <v>0.5636363636363636</v>
      </c>
      <c r="T158" s="96">
        <f t="shared" si="599"/>
        <v>0.5636363636363636</v>
      </c>
      <c r="U158" s="96">
        <f t="shared" si="599"/>
        <v>0.54805194805194801</v>
      </c>
      <c r="V158" s="96">
        <f t="shared" si="599"/>
        <v>0.55844155844155841</v>
      </c>
      <c r="W158" s="96">
        <f t="shared" si="599"/>
        <v>0.55324675324675321</v>
      </c>
      <c r="X158" s="96">
        <f t="shared" si="599"/>
        <v>0.53766233766233762</v>
      </c>
      <c r="Y158" s="96">
        <f t="shared" si="599"/>
        <v>0.53506493506493502</v>
      </c>
      <c r="Z158" s="96">
        <f t="shared" si="599"/>
        <v>0.53506493506493502</v>
      </c>
      <c r="AA158" s="96">
        <f t="shared" si="599"/>
        <v>0.54285714285714282</v>
      </c>
      <c r="AB158" s="96">
        <f t="shared" si="599"/>
        <v>0.55064935064935061</v>
      </c>
      <c r="AC158" s="96">
        <f t="shared" si="599"/>
        <v>0.54025974025974022</v>
      </c>
      <c r="AD158" s="96">
        <f t="shared" si="599"/>
        <v>0.53246753246753242</v>
      </c>
      <c r="AE158" s="96">
        <f t="shared" si="599"/>
        <v>0.50649350649350644</v>
      </c>
      <c r="AF158" s="96">
        <f t="shared" si="599"/>
        <v>0.48831168831168831</v>
      </c>
      <c r="AG158" s="96">
        <f t="shared" si="599"/>
        <v>0.48831168831168831</v>
      </c>
      <c r="AH158" s="96">
        <f t="shared" si="599"/>
        <v>0.47792207792207791</v>
      </c>
      <c r="AI158" s="96">
        <f t="shared" si="599"/>
        <v>0.47532467532467532</v>
      </c>
      <c r="AJ158" s="96">
        <f t="shared" si="599"/>
        <v>0.58701298701298699</v>
      </c>
      <c r="AK158" s="96">
        <f t="shared" si="599"/>
        <v>0.5714285714285714</v>
      </c>
      <c r="AL158" s="96">
        <f t="shared" si="599"/>
        <v>0.5636363636363636</v>
      </c>
      <c r="AM158" s="96">
        <f t="shared" si="599"/>
        <v>0.5636363636363636</v>
      </c>
      <c r="AN158" s="96">
        <f t="shared" si="599"/>
        <v>0.5636363636363636</v>
      </c>
      <c r="AO158" s="96">
        <f t="shared" si="599"/>
        <v>0.5636363636363636</v>
      </c>
      <c r="AP158" s="96">
        <f t="shared" si="599"/>
        <v>0.5636363636363636</v>
      </c>
      <c r="AQ158" s="96">
        <f t="shared" si="599"/>
        <v>0.55064935064935061</v>
      </c>
      <c r="AR158" s="96">
        <f t="shared" si="599"/>
        <v>0.55064935064935061</v>
      </c>
      <c r="AS158" s="96">
        <f t="shared" si="599"/>
        <v>0.54545454545454541</v>
      </c>
      <c r="AT158" s="96">
        <f t="shared" si="599"/>
        <v>0.54025974025974022</v>
      </c>
      <c r="AU158" s="96">
        <f t="shared" si="599"/>
        <v>0.54025974025974022</v>
      </c>
      <c r="AV158" s="96">
        <f t="shared" si="599"/>
        <v>0.53506493506493502</v>
      </c>
      <c r="AW158" s="96">
        <f t="shared" si="599"/>
        <v>0.5714285714285714</v>
      </c>
      <c r="AX158" s="96">
        <f t="shared" si="599"/>
        <v>0.5636363636363636</v>
      </c>
      <c r="AY158" s="96">
        <f t="shared" si="599"/>
        <v>0.61298701298701297</v>
      </c>
      <c r="AZ158" s="96">
        <f t="shared" si="599"/>
        <v>0.62337662337662336</v>
      </c>
      <c r="BA158" s="96">
        <f t="shared" si="599"/>
        <v>0.62337662337662336</v>
      </c>
      <c r="BB158" s="96">
        <f t="shared" si="599"/>
        <v>0.62337662337662336</v>
      </c>
      <c r="BC158" s="96">
        <f t="shared" si="599"/>
        <v>0.62077922077922076</v>
      </c>
      <c r="BD158" s="96">
        <f t="shared" si="599"/>
        <v>0.62857142857142856</v>
      </c>
      <c r="BE158" s="96">
        <f t="shared" si="599"/>
        <v>0.64675324675324675</v>
      </c>
      <c r="BF158" s="96">
        <f t="shared" si="599"/>
        <v>0.65714285714285714</v>
      </c>
      <c r="BG158" s="96">
        <f t="shared" si="599"/>
        <v>0.64935064935064934</v>
      </c>
      <c r="BH158" s="96">
        <f t="shared" si="599"/>
        <v>0.64935064935064934</v>
      </c>
      <c r="BI158" s="96">
        <f t="shared" si="599"/>
        <v>0.64935064935064934</v>
      </c>
      <c r="BJ158" s="96">
        <f t="shared" si="599"/>
        <v>0.64155844155844155</v>
      </c>
      <c r="BK158" s="96">
        <f t="shared" si="599"/>
        <v>0.64155844155844155</v>
      </c>
      <c r="BL158" s="96">
        <f t="shared" si="599"/>
        <v>0.64155844155844155</v>
      </c>
      <c r="BM158" s="96">
        <f t="shared" si="599"/>
        <v>0.62337662337662336</v>
      </c>
      <c r="BN158" s="96">
        <f t="shared" si="599"/>
        <v>0.61818181818181817</v>
      </c>
      <c r="BO158" s="96">
        <f t="shared" si="599"/>
        <v>0.61818181818181817</v>
      </c>
      <c r="BP158" s="96">
        <f t="shared" si="599"/>
        <v>0.61818181818181817</v>
      </c>
      <c r="BQ158" s="96">
        <f t="shared" si="599"/>
        <v>0.61818181818181817</v>
      </c>
      <c r="BR158" s="96">
        <f t="shared" si="599"/>
        <v>0.74545454545454548</v>
      </c>
      <c r="BS158" s="96">
        <f t="shared" si="599"/>
        <v>0.74285714285714288</v>
      </c>
      <c r="BT158" s="96">
        <f t="shared" si="599"/>
        <v>0.74545454545454548</v>
      </c>
      <c r="BU158" s="96">
        <f t="shared" si="599"/>
        <v>0.73766233766233769</v>
      </c>
      <c r="BV158" s="96">
        <f t="shared" si="599"/>
        <v>0.73506493506493509</v>
      </c>
      <c r="BW158" s="96">
        <f t="shared" si="599"/>
        <v>0.73506493506493509</v>
      </c>
      <c r="BX158" s="96">
        <f t="shared" si="599"/>
        <v>0.73506493506493509</v>
      </c>
      <c r="BY158" s="96">
        <f t="shared" si="599"/>
        <v>0.73246753246753249</v>
      </c>
      <c r="BZ158" s="96">
        <f t="shared" si="599"/>
        <v>0.72727272727272729</v>
      </c>
      <c r="CA158" s="96">
        <f t="shared" si="599"/>
        <v>0.72727272727272729</v>
      </c>
      <c r="CB158" s="96">
        <f t="shared" si="599"/>
        <v>0.7168831168831169</v>
      </c>
      <c r="CC158" s="96">
        <f t="shared" si="599"/>
        <v>0.7116883116883117</v>
      </c>
      <c r="CD158" s="96">
        <f t="shared" si="599"/>
        <v>0.7116883116883117</v>
      </c>
      <c r="CE158" s="96">
        <f t="shared" ref="CE158:EP158" si="600">+CE44/$I$158</f>
        <v>0.68571428571428572</v>
      </c>
      <c r="CF158" s="96">
        <f t="shared" si="600"/>
        <v>0.70389610389610391</v>
      </c>
      <c r="CG158" s="96">
        <f t="shared" si="600"/>
        <v>0.70909090909090911</v>
      </c>
      <c r="CH158" s="96">
        <f t="shared" si="600"/>
        <v>0.7142857142857143</v>
      </c>
      <c r="CI158" s="96">
        <f t="shared" si="600"/>
        <v>0.7116883116883117</v>
      </c>
      <c r="CJ158" s="96">
        <f t="shared" si="600"/>
        <v>0.70909090909090911</v>
      </c>
      <c r="CK158" s="96">
        <f t="shared" si="600"/>
        <v>0.70909090909090911</v>
      </c>
      <c r="CL158" s="96">
        <f t="shared" si="600"/>
        <v>0.72727272727272729</v>
      </c>
      <c r="CM158" s="96">
        <f t="shared" si="600"/>
        <v>0.73506493506493509</v>
      </c>
      <c r="CN158" s="96">
        <f t="shared" si="600"/>
        <v>0.74025974025974028</v>
      </c>
      <c r="CO158" s="96">
        <f t="shared" si="600"/>
        <v>0.73766233766233769</v>
      </c>
      <c r="CP158" s="96">
        <f t="shared" si="600"/>
        <v>0.73246753246753249</v>
      </c>
      <c r="CQ158" s="96">
        <f t="shared" si="600"/>
        <v>0.73506493506493509</v>
      </c>
      <c r="CR158" s="96">
        <f t="shared" si="600"/>
        <v>0.73506493506493509</v>
      </c>
      <c r="CS158" s="96">
        <f t="shared" si="600"/>
        <v>0.73506493506493509</v>
      </c>
      <c r="CT158" s="96">
        <f t="shared" si="600"/>
        <v>0.73506493506493509</v>
      </c>
      <c r="CU158" s="96">
        <f t="shared" si="600"/>
        <v>0.72987012987012989</v>
      </c>
      <c r="CV158" s="96">
        <f t="shared" si="600"/>
        <v>0.74285714285714288</v>
      </c>
      <c r="CW158" s="96">
        <f t="shared" si="600"/>
        <v>0.74545454545454548</v>
      </c>
      <c r="CX158" s="96">
        <f t="shared" si="600"/>
        <v>0.74285714285714288</v>
      </c>
      <c r="CY158" s="96">
        <f t="shared" si="600"/>
        <v>0.74285714285714288</v>
      </c>
      <c r="CZ158" s="96">
        <f t="shared" si="600"/>
        <v>0.73246753246753249</v>
      </c>
      <c r="DA158" s="96">
        <f t="shared" si="600"/>
        <v>0.73766233766233769</v>
      </c>
      <c r="DB158" s="96">
        <f t="shared" si="600"/>
        <v>0.73766233766233769</v>
      </c>
      <c r="DC158" s="96">
        <f t="shared" si="600"/>
        <v>0.73246753246753249</v>
      </c>
      <c r="DD158" s="96">
        <f t="shared" si="600"/>
        <v>0.73246753246753249</v>
      </c>
      <c r="DE158" s="96">
        <f t="shared" si="600"/>
        <v>0.73766233766233769</v>
      </c>
      <c r="DF158" s="96">
        <f t="shared" si="600"/>
        <v>0.73766233766233769</v>
      </c>
      <c r="DG158" s="96">
        <f t="shared" si="600"/>
        <v>0.73506493506493509</v>
      </c>
      <c r="DH158" s="96">
        <f t="shared" si="600"/>
        <v>0.72467532467532469</v>
      </c>
      <c r="DI158" s="96">
        <f t="shared" si="600"/>
        <v>0.7220779220779221</v>
      </c>
      <c r="DJ158" s="96">
        <f t="shared" si="600"/>
        <v>0.7168831168831169</v>
      </c>
      <c r="DK158" s="96">
        <f t="shared" si="600"/>
        <v>0.70909090909090911</v>
      </c>
      <c r="DL158" s="96">
        <f t="shared" si="600"/>
        <v>0.70389610389610391</v>
      </c>
      <c r="DM158" s="96">
        <f t="shared" si="600"/>
        <v>0.70389610389610391</v>
      </c>
      <c r="DN158" s="96">
        <f t="shared" si="600"/>
        <v>0.70129870129870131</v>
      </c>
      <c r="DO158" s="96">
        <f t="shared" si="600"/>
        <v>0.69610389610389611</v>
      </c>
      <c r="DP158" s="96">
        <f t="shared" si="600"/>
        <v>0.69090909090909092</v>
      </c>
      <c r="DQ158" s="96">
        <f t="shared" si="600"/>
        <v>0.73506493506493509</v>
      </c>
      <c r="DR158" s="96">
        <f t="shared" si="600"/>
        <v>0.73246753246753249</v>
      </c>
      <c r="DS158" s="96">
        <f t="shared" si="600"/>
        <v>0.72467532467532469</v>
      </c>
      <c r="DT158" s="96">
        <f t="shared" si="600"/>
        <v>0.72467532467532469</v>
      </c>
      <c r="DU158" s="96">
        <f t="shared" si="600"/>
        <v>0.7168831168831169</v>
      </c>
      <c r="DV158" s="96">
        <f t="shared" si="600"/>
        <v>0.7116883116883117</v>
      </c>
      <c r="DW158" s="96">
        <f t="shared" si="600"/>
        <v>0.7194805194805195</v>
      </c>
      <c r="DX158" s="96">
        <f t="shared" si="600"/>
        <v>0.7194805194805195</v>
      </c>
      <c r="DY158" s="96">
        <f t="shared" si="600"/>
        <v>0.70649350649350651</v>
      </c>
      <c r="DZ158" s="96">
        <f t="shared" si="600"/>
        <v>0.69870129870129871</v>
      </c>
      <c r="EA158" s="96">
        <f t="shared" si="600"/>
        <v>0.69870129870129871</v>
      </c>
      <c r="EB158" s="96">
        <f t="shared" si="600"/>
        <v>0.69870129870129871</v>
      </c>
      <c r="EC158" s="96">
        <f t="shared" si="600"/>
        <v>0.70389610389610391</v>
      </c>
      <c r="ED158" s="96">
        <f t="shared" si="600"/>
        <v>0.70129870129870131</v>
      </c>
      <c r="EE158" s="96">
        <f t="shared" si="600"/>
        <v>0.68831168831168832</v>
      </c>
      <c r="EF158" s="96">
        <f t="shared" si="600"/>
        <v>0.66493506493506493</v>
      </c>
      <c r="EG158" s="96">
        <f t="shared" si="600"/>
        <v>0.66233766233766234</v>
      </c>
      <c r="EH158" s="96">
        <f t="shared" si="600"/>
        <v>0.66233766233766234</v>
      </c>
      <c r="EI158" s="96">
        <f t="shared" si="600"/>
        <v>0.66493506493506493</v>
      </c>
      <c r="EJ158" s="96">
        <f t="shared" si="600"/>
        <v>0.67792207792207793</v>
      </c>
      <c r="EK158" s="96">
        <f t="shared" si="600"/>
        <v>0.66753246753246753</v>
      </c>
      <c r="EL158" s="96">
        <f t="shared" si="600"/>
        <v>0.65714285714285714</v>
      </c>
      <c r="EM158" s="96">
        <f t="shared" si="600"/>
        <v>0.64675324675324675</v>
      </c>
      <c r="EN158" s="96">
        <f t="shared" si="600"/>
        <v>0.64155844155844155</v>
      </c>
      <c r="EO158" s="96">
        <f t="shared" si="600"/>
        <v>0.64155844155844155</v>
      </c>
      <c r="EP158" s="96">
        <f t="shared" si="600"/>
        <v>0.62857142857142856</v>
      </c>
      <c r="EQ158" s="96">
        <f t="shared" ref="EQ158:HB158" si="601">+EQ44/$I$158</f>
        <v>0.61558441558441557</v>
      </c>
      <c r="ER158" s="96">
        <f t="shared" si="601"/>
        <v>0.65194805194805194</v>
      </c>
      <c r="ES158" s="96">
        <f t="shared" si="601"/>
        <v>0.73766233766233769</v>
      </c>
      <c r="ET158" s="96">
        <f t="shared" si="601"/>
        <v>0.73246753246753249</v>
      </c>
      <c r="EU158" s="96">
        <f t="shared" si="601"/>
        <v>0.7168831168831169</v>
      </c>
      <c r="EV158" s="96">
        <f t="shared" si="601"/>
        <v>0.7168831168831169</v>
      </c>
      <c r="EW158" s="96">
        <f t="shared" si="601"/>
        <v>0.68051948051948052</v>
      </c>
      <c r="EX158" s="96">
        <f t="shared" si="601"/>
        <v>0.69090909090909092</v>
      </c>
      <c r="EY158" s="96">
        <f t="shared" si="601"/>
        <v>0.69090909090909092</v>
      </c>
      <c r="EZ158" s="96">
        <f t="shared" si="601"/>
        <v>0.68571428571428572</v>
      </c>
      <c r="FA158" s="96">
        <f t="shared" si="601"/>
        <v>0.68051948051948052</v>
      </c>
      <c r="FB158" s="96">
        <f t="shared" si="601"/>
        <v>0.68051948051948052</v>
      </c>
      <c r="FC158" s="96">
        <f t="shared" si="601"/>
        <v>0.68051948051948052</v>
      </c>
      <c r="FD158" s="96">
        <f t="shared" si="601"/>
        <v>0.66493506493506493</v>
      </c>
      <c r="FE158" s="96">
        <f t="shared" si="601"/>
        <v>0.65454545454545454</v>
      </c>
      <c r="FF158" s="96">
        <f t="shared" si="601"/>
        <v>0.65454545454545454</v>
      </c>
      <c r="FG158" s="96">
        <f t="shared" si="601"/>
        <v>0.67532467532467533</v>
      </c>
      <c r="FH158" s="96">
        <f t="shared" si="601"/>
        <v>0.67272727272727273</v>
      </c>
      <c r="FI158" s="96">
        <f t="shared" si="601"/>
        <v>0.66493506493506493</v>
      </c>
      <c r="FJ158" s="96">
        <f t="shared" si="601"/>
        <v>0.66493506493506493</v>
      </c>
      <c r="FK158" s="96">
        <f t="shared" si="601"/>
        <v>0.69610389610389611</v>
      </c>
      <c r="FL158" s="96">
        <f t="shared" si="601"/>
        <v>0.77922077922077926</v>
      </c>
      <c r="FM158" s="96">
        <f t="shared" si="601"/>
        <v>0.83636363636363631</v>
      </c>
      <c r="FN158" s="96">
        <f t="shared" si="601"/>
        <v>0.83376623376623371</v>
      </c>
      <c r="FO158" s="96">
        <f t="shared" si="601"/>
        <v>0.84155844155844151</v>
      </c>
      <c r="FP158" s="96">
        <f t="shared" si="601"/>
        <v>0.83116883116883122</v>
      </c>
      <c r="FQ158" s="96">
        <f t="shared" si="601"/>
        <v>0.83116883116883122</v>
      </c>
      <c r="FR158" s="96">
        <f t="shared" si="601"/>
        <v>0.78961038961038965</v>
      </c>
      <c r="FS158" s="96">
        <f t="shared" si="601"/>
        <v>0.83116883116883122</v>
      </c>
      <c r="FT158" s="96">
        <f t="shared" si="601"/>
        <v>0.81818181818181823</v>
      </c>
      <c r="FU158" s="96">
        <f t="shared" si="601"/>
        <v>0.78961038961038965</v>
      </c>
      <c r="FV158" s="96">
        <f t="shared" si="601"/>
        <v>0.78181818181818186</v>
      </c>
      <c r="FW158" s="96">
        <f t="shared" si="601"/>
        <v>0.77662337662337666</v>
      </c>
      <c r="FX158" s="96">
        <f t="shared" si="601"/>
        <v>0.77662337662337666</v>
      </c>
      <c r="FY158" s="96">
        <f t="shared" si="601"/>
        <v>0.75324675324675328</v>
      </c>
      <c r="FZ158" s="96">
        <f t="shared" si="601"/>
        <v>0.81298701298701304</v>
      </c>
      <c r="GA158" s="96">
        <f t="shared" si="601"/>
        <v>0.8467532467532467</v>
      </c>
      <c r="GB158" s="96">
        <f t="shared" si="601"/>
        <v>0.89610389610389607</v>
      </c>
      <c r="GC158" s="96">
        <f t="shared" si="601"/>
        <v>0.88831168831168827</v>
      </c>
      <c r="GD158" s="96">
        <f t="shared" si="601"/>
        <v>0.88571428571428568</v>
      </c>
      <c r="GE158" s="96">
        <f t="shared" si="601"/>
        <v>0.88571428571428568</v>
      </c>
      <c r="GF158" s="96">
        <f t="shared" si="601"/>
        <v>0.88311688311688308</v>
      </c>
      <c r="GG158" s="96">
        <f t="shared" si="601"/>
        <v>0.88311688311688308</v>
      </c>
      <c r="GH158" s="96">
        <f t="shared" si="601"/>
        <v>0.86233766233766229</v>
      </c>
      <c r="GI158" s="96">
        <f t="shared" si="601"/>
        <v>0.8571428571428571</v>
      </c>
      <c r="GJ158" s="96">
        <f t="shared" si="601"/>
        <v>0.83896103896103891</v>
      </c>
      <c r="GK158" s="96">
        <f t="shared" si="601"/>
        <v>0.83636363636363631</v>
      </c>
      <c r="GL158" s="96">
        <f t="shared" si="601"/>
        <v>0.83636363636363631</v>
      </c>
      <c r="GM158" s="96">
        <f t="shared" si="601"/>
        <v>0.83376623376623371</v>
      </c>
      <c r="GN158" s="96">
        <f t="shared" si="601"/>
        <v>0.82077922077922083</v>
      </c>
      <c r="GO158" s="96">
        <f t="shared" si="601"/>
        <v>0.82597402597402603</v>
      </c>
      <c r="GP158" s="96">
        <f t="shared" si="601"/>
        <v>0.81298701298701304</v>
      </c>
      <c r="GQ158" s="96">
        <f t="shared" si="601"/>
        <v>0.79740259740259745</v>
      </c>
      <c r="GR158" s="96">
        <f t="shared" si="601"/>
        <v>0.78961038961038965</v>
      </c>
      <c r="GS158" s="96">
        <f t="shared" si="601"/>
        <v>0.78961038961038965</v>
      </c>
      <c r="GT158" s="96">
        <f t="shared" si="601"/>
        <v>0.78181818181818186</v>
      </c>
      <c r="GU158" s="96">
        <f t="shared" si="601"/>
        <v>0.8</v>
      </c>
      <c r="GV158" s="96">
        <f t="shared" si="601"/>
        <v>0.79740259740259745</v>
      </c>
      <c r="GW158" s="96">
        <f t="shared" si="601"/>
        <v>0.79480519480519485</v>
      </c>
      <c r="GX158" s="96">
        <f t="shared" si="601"/>
        <v>0.77402597402597406</v>
      </c>
      <c r="GY158" s="96">
        <f t="shared" si="601"/>
        <v>0.76103896103896107</v>
      </c>
      <c r="GZ158" s="96">
        <f t="shared" si="601"/>
        <v>0.76103896103896107</v>
      </c>
      <c r="HA158" s="96">
        <f t="shared" si="601"/>
        <v>0.75584415584415587</v>
      </c>
      <c r="HB158" s="96">
        <f t="shared" si="601"/>
        <v>0.83376623376623371</v>
      </c>
      <c r="HC158" s="96">
        <f t="shared" ref="HC158:JN158" si="602">+HC44/$I$158</f>
        <v>0.82857142857142863</v>
      </c>
      <c r="HD158" s="96">
        <f t="shared" si="602"/>
        <v>0.82077922077922083</v>
      </c>
      <c r="HE158" s="96">
        <f t="shared" si="602"/>
        <v>0.81818181818181823</v>
      </c>
      <c r="HF158" s="96">
        <f t="shared" si="602"/>
        <v>0.80779220779220784</v>
      </c>
      <c r="HG158" s="96">
        <f t="shared" si="602"/>
        <v>0.80779220779220784</v>
      </c>
      <c r="HH158" s="96">
        <f t="shared" si="602"/>
        <v>0.80519480519480524</v>
      </c>
      <c r="HI158" s="96">
        <f t="shared" si="602"/>
        <v>0.81298701298701304</v>
      </c>
      <c r="HJ158" s="96">
        <f t="shared" si="602"/>
        <v>0.82077922077922083</v>
      </c>
      <c r="HK158" s="96">
        <f t="shared" si="602"/>
        <v>0.82857142857142863</v>
      </c>
      <c r="HL158" s="96">
        <f t="shared" si="602"/>
        <v>0.81818181818181823</v>
      </c>
      <c r="HM158" s="96">
        <f t="shared" si="602"/>
        <v>0.81558441558441563</v>
      </c>
      <c r="HN158" s="96">
        <f t="shared" si="602"/>
        <v>0.81558441558441563</v>
      </c>
      <c r="HO158" s="96">
        <f t="shared" si="602"/>
        <v>0.82597402597402603</v>
      </c>
      <c r="HP158" s="96">
        <f t="shared" si="602"/>
        <v>0.82077922077922083</v>
      </c>
      <c r="HQ158" s="96">
        <f t="shared" si="602"/>
        <v>0.83896103896103891</v>
      </c>
      <c r="HR158" s="96">
        <f t="shared" si="602"/>
        <v>0.86493506493506489</v>
      </c>
      <c r="HS158" s="96">
        <f t="shared" si="602"/>
        <v>0.8571428571428571</v>
      </c>
      <c r="HT158" s="96">
        <f t="shared" si="602"/>
        <v>0.86233766233766229</v>
      </c>
      <c r="HU158" s="96">
        <f t="shared" si="602"/>
        <v>0.86233766233766229</v>
      </c>
      <c r="HV158" s="96">
        <f t="shared" si="602"/>
        <v>0.86233766233766229</v>
      </c>
      <c r="HW158" s="96">
        <f t="shared" si="602"/>
        <v>0.83896103896103891</v>
      </c>
      <c r="HX158" s="96">
        <f t="shared" si="602"/>
        <v>0.8545454545454545</v>
      </c>
      <c r="HY158" s="96">
        <f t="shared" si="602"/>
        <v>0.8519480519480519</v>
      </c>
      <c r="HZ158" s="96">
        <f t="shared" si="602"/>
        <v>0.8441558441558441</v>
      </c>
      <c r="IA158" s="96">
        <f t="shared" si="602"/>
        <v>0.83636363636363631</v>
      </c>
      <c r="IB158" s="96">
        <f t="shared" si="602"/>
        <v>0.83636363636363631</v>
      </c>
      <c r="IC158" s="96">
        <f t="shared" si="602"/>
        <v>0.83896103896103891</v>
      </c>
      <c r="ID158" s="96">
        <f t="shared" si="602"/>
        <v>0.8571428571428571</v>
      </c>
      <c r="IE158" s="96">
        <f t="shared" si="602"/>
        <v>0.85974025974025969</v>
      </c>
      <c r="IF158" s="96">
        <f t="shared" si="602"/>
        <v>0.8571428571428571</v>
      </c>
      <c r="IG158" s="96">
        <f t="shared" si="602"/>
        <v>0.8467532467532467</v>
      </c>
      <c r="IH158" s="96">
        <f t="shared" si="602"/>
        <v>0.8467532467532467</v>
      </c>
      <c r="II158" s="96">
        <f t="shared" si="602"/>
        <v>0.8467532467532467</v>
      </c>
      <c r="IJ158" s="96">
        <f t="shared" si="602"/>
        <v>0.8467532467532467</v>
      </c>
      <c r="IK158" s="96">
        <f t="shared" si="602"/>
        <v>0.85974025974025969</v>
      </c>
      <c r="IL158" s="96">
        <f t="shared" si="602"/>
        <v>0</v>
      </c>
      <c r="IM158" s="96">
        <f t="shared" si="602"/>
        <v>0</v>
      </c>
      <c r="IN158" s="96">
        <f t="shared" si="602"/>
        <v>0</v>
      </c>
      <c r="IO158" s="96">
        <f t="shared" si="602"/>
        <v>0</v>
      </c>
      <c r="IP158" s="96">
        <f t="shared" si="602"/>
        <v>0</v>
      </c>
      <c r="IQ158" s="96">
        <f t="shared" si="602"/>
        <v>0</v>
      </c>
      <c r="IR158" s="96">
        <f t="shared" si="602"/>
        <v>0</v>
      </c>
      <c r="IS158" s="96">
        <f t="shared" si="602"/>
        <v>0</v>
      </c>
      <c r="IT158" s="96">
        <f t="shared" si="602"/>
        <v>0</v>
      </c>
      <c r="IU158" s="96">
        <f t="shared" si="602"/>
        <v>0</v>
      </c>
      <c r="IV158" s="96">
        <f t="shared" si="602"/>
        <v>0</v>
      </c>
      <c r="IW158" s="96">
        <f t="shared" si="602"/>
        <v>0</v>
      </c>
      <c r="IX158" s="96">
        <f t="shared" si="602"/>
        <v>0</v>
      </c>
      <c r="IY158" s="96">
        <f t="shared" si="602"/>
        <v>0</v>
      </c>
      <c r="IZ158" s="96">
        <f t="shared" si="602"/>
        <v>0</v>
      </c>
      <c r="JA158" s="96">
        <f t="shared" si="602"/>
        <v>0</v>
      </c>
      <c r="JB158" s="96">
        <f t="shared" si="602"/>
        <v>0</v>
      </c>
      <c r="JC158" s="96">
        <f t="shared" si="602"/>
        <v>0</v>
      </c>
      <c r="JD158" s="96">
        <f t="shared" si="602"/>
        <v>0</v>
      </c>
      <c r="JE158" s="96">
        <f t="shared" si="602"/>
        <v>0</v>
      </c>
      <c r="JF158" s="96">
        <f t="shared" si="602"/>
        <v>0</v>
      </c>
      <c r="JG158" s="96">
        <f t="shared" si="602"/>
        <v>0</v>
      </c>
      <c r="JH158" s="96">
        <f t="shared" si="602"/>
        <v>0</v>
      </c>
      <c r="JI158" s="96">
        <f t="shared" si="602"/>
        <v>0</v>
      </c>
      <c r="JJ158" s="96">
        <f t="shared" si="602"/>
        <v>0</v>
      </c>
      <c r="JK158" s="96">
        <f t="shared" si="602"/>
        <v>0</v>
      </c>
      <c r="JL158" s="96">
        <f t="shared" si="602"/>
        <v>0</v>
      </c>
      <c r="JM158" s="96">
        <f t="shared" si="602"/>
        <v>0</v>
      </c>
      <c r="JN158" s="96">
        <f t="shared" si="602"/>
        <v>0</v>
      </c>
      <c r="JO158" s="96">
        <f t="shared" ref="JO158:LZ158" si="603">+JO44/$I$158</f>
        <v>0</v>
      </c>
      <c r="JP158" s="96">
        <f t="shared" si="603"/>
        <v>0</v>
      </c>
      <c r="JQ158" s="96">
        <f t="shared" si="603"/>
        <v>0</v>
      </c>
      <c r="JR158" s="96">
        <f t="shared" si="603"/>
        <v>0</v>
      </c>
      <c r="JS158" s="96">
        <f t="shared" si="603"/>
        <v>0</v>
      </c>
      <c r="JT158" s="96">
        <f t="shared" si="603"/>
        <v>0</v>
      </c>
      <c r="JU158" s="96">
        <f t="shared" si="603"/>
        <v>0</v>
      </c>
      <c r="JV158" s="96">
        <f t="shared" si="603"/>
        <v>0</v>
      </c>
      <c r="JW158" s="96">
        <f t="shared" si="603"/>
        <v>0</v>
      </c>
      <c r="JX158" s="96">
        <f t="shared" si="603"/>
        <v>0</v>
      </c>
      <c r="JY158" s="96">
        <f t="shared" si="603"/>
        <v>0</v>
      </c>
      <c r="JZ158" s="96">
        <f t="shared" si="603"/>
        <v>0</v>
      </c>
      <c r="KA158" s="96">
        <f t="shared" si="603"/>
        <v>0</v>
      </c>
      <c r="KB158" s="96">
        <f t="shared" si="603"/>
        <v>0</v>
      </c>
      <c r="KC158" s="96">
        <f t="shared" si="603"/>
        <v>0</v>
      </c>
      <c r="KD158" s="96">
        <f t="shared" si="603"/>
        <v>0</v>
      </c>
      <c r="KE158" s="96">
        <f t="shared" si="603"/>
        <v>0</v>
      </c>
      <c r="KF158" s="96">
        <f t="shared" si="603"/>
        <v>0</v>
      </c>
      <c r="KG158" s="96">
        <f t="shared" si="603"/>
        <v>0</v>
      </c>
      <c r="KH158" s="96">
        <f t="shared" si="603"/>
        <v>0</v>
      </c>
      <c r="KI158" s="96">
        <f t="shared" si="603"/>
        <v>0</v>
      </c>
      <c r="KJ158" s="96">
        <f t="shared" si="603"/>
        <v>0</v>
      </c>
      <c r="KK158" s="96">
        <f t="shared" si="603"/>
        <v>0</v>
      </c>
      <c r="KL158" s="96">
        <f t="shared" si="603"/>
        <v>0</v>
      </c>
      <c r="KM158" s="96">
        <f t="shared" si="603"/>
        <v>0</v>
      </c>
      <c r="KN158" s="96">
        <f t="shared" si="603"/>
        <v>0</v>
      </c>
      <c r="KO158" s="96">
        <f t="shared" si="603"/>
        <v>0</v>
      </c>
      <c r="KP158" s="96">
        <f t="shared" si="603"/>
        <v>0</v>
      </c>
      <c r="KQ158" s="96">
        <f t="shared" si="603"/>
        <v>0</v>
      </c>
      <c r="KR158" s="96">
        <f t="shared" si="603"/>
        <v>0</v>
      </c>
      <c r="KS158" s="96">
        <f t="shared" si="603"/>
        <v>0</v>
      </c>
      <c r="KT158" s="96">
        <f t="shared" si="603"/>
        <v>0</v>
      </c>
      <c r="KU158" s="96">
        <f t="shared" si="603"/>
        <v>0</v>
      </c>
      <c r="KV158" s="96">
        <f t="shared" si="603"/>
        <v>0</v>
      </c>
      <c r="KW158" s="96">
        <f t="shared" si="603"/>
        <v>0</v>
      </c>
      <c r="KX158" s="96">
        <f t="shared" si="603"/>
        <v>0</v>
      </c>
      <c r="KY158" s="96">
        <f t="shared" si="603"/>
        <v>0</v>
      </c>
      <c r="KZ158" s="96">
        <f t="shared" si="603"/>
        <v>0</v>
      </c>
      <c r="LA158" s="96">
        <f t="shared" si="603"/>
        <v>0</v>
      </c>
      <c r="LB158" s="96">
        <f t="shared" si="603"/>
        <v>0</v>
      </c>
      <c r="LC158" s="96">
        <f t="shared" si="603"/>
        <v>0</v>
      </c>
      <c r="LD158" s="96">
        <f t="shared" si="603"/>
        <v>0</v>
      </c>
      <c r="LE158" s="96">
        <f t="shared" si="603"/>
        <v>0</v>
      </c>
      <c r="LF158" s="96">
        <f t="shared" si="603"/>
        <v>0</v>
      </c>
      <c r="LG158" s="96">
        <f t="shared" si="603"/>
        <v>0</v>
      </c>
      <c r="LH158" s="96">
        <f t="shared" si="603"/>
        <v>0</v>
      </c>
      <c r="LI158" s="96">
        <f t="shared" si="603"/>
        <v>0</v>
      </c>
      <c r="LJ158" s="96">
        <f t="shared" si="603"/>
        <v>0</v>
      </c>
      <c r="LK158" s="96">
        <f t="shared" si="603"/>
        <v>0</v>
      </c>
      <c r="LL158" s="96">
        <f t="shared" si="603"/>
        <v>0</v>
      </c>
      <c r="LM158" s="96">
        <f t="shared" si="603"/>
        <v>0</v>
      </c>
      <c r="LN158" s="96">
        <f t="shared" si="603"/>
        <v>0</v>
      </c>
      <c r="LO158" s="96">
        <f t="shared" si="603"/>
        <v>0</v>
      </c>
      <c r="LP158" s="96">
        <f t="shared" si="603"/>
        <v>0</v>
      </c>
      <c r="LQ158" s="96">
        <f t="shared" si="603"/>
        <v>0</v>
      </c>
      <c r="LR158" s="96">
        <f t="shared" si="603"/>
        <v>0</v>
      </c>
      <c r="LS158" s="96">
        <f t="shared" si="603"/>
        <v>0</v>
      </c>
      <c r="LT158" s="96">
        <f t="shared" si="603"/>
        <v>0</v>
      </c>
      <c r="LU158" s="96">
        <f t="shared" si="603"/>
        <v>0</v>
      </c>
      <c r="LV158" s="96">
        <f t="shared" si="603"/>
        <v>0</v>
      </c>
      <c r="LW158" s="96">
        <f t="shared" si="603"/>
        <v>0</v>
      </c>
      <c r="LX158" s="96">
        <f t="shared" si="603"/>
        <v>0</v>
      </c>
      <c r="LY158" s="96">
        <f t="shared" si="603"/>
        <v>0</v>
      </c>
      <c r="LZ158" s="96">
        <f t="shared" si="603"/>
        <v>0</v>
      </c>
      <c r="MA158" s="96">
        <f t="shared" ref="MA158:NT158" si="604">+MA44/$I$158</f>
        <v>0</v>
      </c>
      <c r="MB158" s="96">
        <f t="shared" si="604"/>
        <v>0</v>
      </c>
      <c r="MC158" s="96">
        <f t="shared" si="604"/>
        <v>0</v>
      </c>
      <c r="MD158" s="96">
        <f t="shared" si="604"/>
        <v>0</v>
      </c>
      <c r="ME158" s="96">
        <f t="shared" si="604"/>
        <v>0</v>
      </c>
      <c r="MF158" s="96">
        <f t="shared" si="604"/>
        <v>0</v>
      </c>
      <c r="MG158" s="96">
        <f t="shared" si="604"/>
        <v>0</v>
      </c>
      <c r="MH158" s="96">
        <f t="shared" si="604"/>
        <v>0</v>
      </c>
      <c r="MI158" s="96">
        <f t="shared" si="604"/>
        <v>0</v>
      </c>
      <c r="MJ158" s="96">
        <f t="shared" si="604"/>
        <v>0</v>
      </c>
      <c r="MK158" s="96">
        <f t="shared" si="604"/>
        <v>0</v>
      </c>
      <c r="ML158" s="96">
        <f t="shared" si="604"/>
        <v>0</v>
      </c>
      <c r="MM158" s="96">
        <f t="shared" si="604"/>
        <v>0</v>
      </c>
      <c r="MN158" s="96">
        <f t="shared" si="604"/>
        <v>0</v>
      </c>
      <c r="MO158" s="96">
        <f t="shared" si="604"/>
        <v>0</v>
      </c>
      <c r="MP158" s="96">
        <f t="shared" si="604"/>
        <v>0</v>
      </c>
      <c r="MQ158" s="96">
        <f t="shared" si="604"/>
        <v>0</v>
      </c>
      <c r="MR158" s="96">
        <f t="shared" si="604"/>
        <v>0</v>
      </c>
      <c r="MS158" s="96">
        <f t="shared" si="604"/>
        <v>0</v>
      </c>
      <c r="MT158" s="96">
        <f t="shared" si="604"/>
        <v>0</v>
      </c>
      <c r="MU158" s="96">
        <f t="shared" si="604"/>
        <v>0</v>
      </c>
      <c r="MV158" s="96">
        <f t="shared" si="604"/>
        <v>0</v>
      </c>
      <c r="MW158" s="96">
        <f t="shared" si="604"/>
        <v>0</v>
      </c>
      <c r="MX158" s="96">
        <f t="shared" si="604"/>
        <v>0</v>
      </c>
      <c r="MY158" s="96">
        <f t="shared" si="604"/>
        <v>0</v>
      </c>
      <c r="MZ158" s="96">
        <f t="shared" si="604"/>
        <v>0</v>
      </c>
      <c r="NA158" s="96">
        <f t="shared" si="604"/>
        <v>0</v>
      </c>
      <c r="NB158" s="96">
        <f t="shared" si="604"/>
        <v>0</v>
      </c>
      <c r="NC158" s="96">
        <f t="shared" si="604"/>
        <v>0</v>
      </c>
      <c r="ND158" s="96">
        <f t="shared" si="604"/>
        <v>0</v>
      </c>
      <c r="NE158" s="96">
        <f t="shared" si="604"/>
        <v>0</v>
      </c>
      <c r="NF158" s="96">
        <f t="shared" si="604"/>
        <v>0</v>
      </c>
      <c r="NG158" s="96">
        <f t="shared" si="604"/>
        <v>0</v>
      </c>
      <c r="NH158" s="96">
        <f t="shared" si="604"/>
        <v>0</v>
      </c>
      <c r="NI158" s="96">
        <f t="shared" si="604"/>
        <v>0</v>
      </c>
      <c r="NJ158" s="96">
        <f t="shared" si="604"/>
        <v>0</v>
      </c>
      <c r="NK158" s="96">
        <f t="shared" si="604"/>
        <v>0</v>
      </c>
      <c r="NL158" s="96">
        <f t="shared" si="604"/>
        <v>0</v>
      </c>
      <c r="NM158" s="96">
        <f t="shared" si="604"/>
        <v>0</v>
      </c>
      <c r="NN158" s="96">
        <f t="shared" si="604"/>
        <v>0</v>
      </c>
      <c r="NO158" s="96">
        <f t="shared" si="604"/>
        <v>0</v>
      </c>
      <c r="NP158" s="96">
        <f t="shared" si="604"/>
        <v>0</v>
      </c>
      <c r="NQ158" s="96">
        <f t="shared" si="604"/>
        <v>0</v>
      </c>
      <c r="NR158" s="96">
        <f t="shared" si="604"/>
        <v>0</v>
      </c>
      <c r="NS158" s="96">
        <f t="shared" si="604"/>
        <v>0</v>
      </c>
      <c r="NT158" s="97">
        <f t="shared" si="604"/>
        <v>0</v>
      </c>
    </row>
    <row r="159" spans="1:384" x14ac:dyDescent="0.6">
      <c r="A159" s="141" t="s">
        <v>72</v>
      </c>
      <c r="B159" s="301"/>
      <c r="C159" s="322"/>
      <c r="D159" s="299"/>
      <c r="E159" s="47">
        <v>26</v>
      </c>
      <c r="F159" s="276"/>
      <c r="G159" s="47">
        <v>37</v>
      </c>
      <c r="H159" s="46">
        <v>847</v>
      </c>
      <c r="I159" s="6">
        <f>SUM(J159:Q159)</f>
        <v>371</v>
      </c>
      <c r="J159" s="12">
        <v>0</v>
      </c>
      <c r="K159" s="4">
        <v>0</v>
      </c>
      <c r="L159" s="4">
        <v>0</v>
      </c>
      <c r="M159" s="4">
        <v>0</v>
      </c>
      <c r="N159" s="4">
        <v>371</v>
      </c>
      <c r="O159" s="4">
        <v>0</v>
      </c>
      <c r="P159" s="33">
        <v>0</v>
      </c>
      <c r="Q159" s="34">
        <v>0</v>
      </c>
      <c r="R159" s="7"/>
      <c r="S159" s="39">
        <f t="shared" ref="S159:CD159" si="605">+S45/$I$159</f>
        <v>0.61994609164420489</v>
      </c>
      <c r="T159" s="40">
        <f t="shared" si="605"/>
        <v>0.61994609164420489</v>
      </c>
      <c r="U159" s="40">
        <f t="shared" si="605"/>
        <v>0.61185983827493262</v>
      </c>
      <c r="V159" s="40">
        <f t="shared" si="605"/>
        <v>0.64690026954177893</v>
      </c>
      <c r="W159" s="40">
        <f t="shared" si="605"/>
        <v>0.68194070080862534</v>
      </c>
      <c r="X159" s="40">
        <f t="shared" si="605"/>
        <v>0.65229110512129385</v>
      </c>
      <c r="Y159" s="40">
        <f t="shared" si="605"/>
        <v>0.64150943396226412</v>
      </c>
      <c r="Z159" s="40">
        <f t="shared" si="605"/>
        <v>0.64150943396226412</v>
      </c>
      <c r="AA159" s="40">
        <f t="shared" si="605"/>
        <v>0.67924528301886788</v>
      </c>
      <c r="AB159" s="40">
        <f t="shared" si="605"/>
        <v>0.74123989218328845</v>
      </c>
      <c r="AC159" s="40">
        <f t="shared" si="605"/>
        <v>0.73045822102425872</v>
      </c>
      <c r="AD159" s="40">
        <f t="shared" si="605"/>
        <v>0.72776280323450138</v>
      </c>
      <c r="AE159" s="40">
        <f t="shared" si="605"/>
        <v>0.72237196765498657</v>
      </c>
      <c r="AF159" s="40">
        <f t="shared" si="605"/>
        <v>0.71967654986522911</v>
      </c>
      <c r="AG159" s="40">
        <f t="shared" si="605"/>
        <v>0.71967654986522911</v>
      </c>
      <c r="AH159" s="40">
        <f t="shared" si="605"/>
        <v>0.71159029649595684</v>
      </c>
      <c r="AI159" s="40">
        <f t="shared" si="605"/>
        <v>0.71159029649595684</v>
      </c>
      <c r="AJ159" s="40">
        <f t="shared" si="605"/>
        <v>0.76010781671159033</v>
      </c>
      <c r="AK159" s="40">
        <f t="shared" si="605"/>
        <v>0.76010781671159033</v>
      </c>
      <c r="AL159" s="40">
        <f t="shared" si="605"/>
        <v>0.76010781671159033</v>
      </c>
      <c r="AM159" s="40">
        <f t="shared" si="605"/>
        <v>0.74123989218328845</v>
      </c>
      <c r="AN159" s="40">
        <f t="shared" si="605"/>
        <v>0.74123989218328845</v>
      </c>
      <c r="AO159" s="40">
        <f t="shared" si="605"/>
        <v>0.72237196765498657</v>
      </c>
      <c r="AP159" s="40">
        <f t="shared" si="605"/>
        <v>0.72237196765498657</v>
      </c>
      <c r="AQ159" s="40">
        <f t="shared" si="605"/>
        <v>0.72237196765498657</v>
      </c>
      <c r="AR159" s="40">
        <f t="shared" si="605"/>
        <v>0.72237196765498657</v>
      </c>
      <c r="AS159" s="40">
        <f t="shared" si="605"/>
        <v>0.69272237196765496</v>
      </c>
      <c r="AT159" s="40">
        <f t="shared" si="605"/>
        <v>0.68194070080862534</v>
      </c>
      <c r="AU159" s="40">
        <f t="shared" si="605"/>
        <v>0.68194070080862534</v>
      </c>
      <c r="AV159" s="40">
        <f t="shared" si="605"/>
        <v>0.67924528301886788</v>
      </c>
      <c r="AW159" s="40">
        <f t="shared" si="605"/>
        <v>0.69811320754716977</v>
      </c>
      <c r="AX159" s="40">
        <f t="shared" si="605"/>
        <v>0.69272237196765496</v>
      </c>
      <c r="AY159" s="40">
        <f t="shared" si="605"/>
        <v>0.67654986522911054</v>
      </c>
      <c r="AZ159" s="40">
        <f t="shared" si="605"/>
        <v>0.67654986522911054</v>
      </c>
      <c r="BA159" s="40">
        <f t="shared" si="605"/>
        <v>0.67924528301886788</v>
      </c>
      <c r="BB159" s="40">
        <f t="shared" si="605"/>
        <v>0.67924528301886788</v>
      </c>
      <c r="BC159" s="40">
        <f t="shared" si="605"/>
        <v>0.67654986522911054</v>
      </c>
      <c r="BD159" s="40">
        <f t="shared" si="605"/>
        <v>0.6846361185983828</v>
      </c>
      <c r="BE159" s="40">
        <f t="shared" si="605"/>
        <v>0.67115902964959573</v>
      </c>
      <c r="BF159" s="40">
        <f t="shared" si="605"/>
        <v>0.66307277628032346</v>
      </c>
      <c r="BG159" s="40">
        <f t="shared" si="605"/>
        <v>0.66576819407008081</v>
      </c>
      <c r="BH159" s="40">
        <f t="shared" si="605"/>
        <v>0.66576819407008081</v>
      </c>
      <c r="BI159" s="40">
        <f t="shared" si="605"/>
        <v>0.66576819407008081</v>
      </c>
      <c r="BJ159" s="40">
        <f t="shared" si="605"/>
        <v>0.64690026954177893</v>
      </c>
      <c r="BK159" s="40">
        <f t="shared" si="605"/>
        <v>0.63881401617250677</v>
      </c>
      <c r="BL159" s="40">
        <f t="shared" si="605"/>
        <v>0.66846361185983827</v>
      </c>
      <c r="BM159" s="40">
        <f t="shared" si="605"/>
        <v>0.66846361185983827</v>
      </c>
      <c r="BN159" s="40">
        <f t="shared" si="605"/>
        <v>0.66576819407008081</v>
      </c>
      <c r="BO159" s="40">
        <f t="shared" si="605"/>
        <v>0.66846361185983827</v>
      </c>
      <c r="BP159" s="40">
        <f t="shared" si="605"/>
        <v>0.66846361185983827</v>
      </c>
      <c r="BQ159" s="40">
        <f t="shared" si="605"/>
        <v>0.66846361185983827</v>
      </c>
      <c r="BR159" s="40">
        <f t="shared" si="605"/>
        <v>0.68733153638814015</v>
      </c>
      <c r="BS159" s="40">
        <f t="shared" si="605"/>
        <v>0.70080862533692723</v>
      </c>
      <c r="BT159" s="40">
        <f t="shared" si="605"/>
        <v>0.68194070080862534</v>
      </c>
      <c r="BU159" s="40">
        <f t="shared" si="605"/>
        <v>0.66846361185983827</v>
      </c>
      <c r="BV159" s="40">
        <f t="shared" si="605"/>
        <v>0.66846361185983827</v>
      </c>
      <c r="BW159" s="40">
        <f t="shared" si="605"/>
        <v>0.66846361185983827</v>
      </c>
      <c r="BX159" s="40">
        <f t="shared" si="605"/>
        <v>0.66846361185983827</v>
      </c>
      <c r="BY159" s="40">
        <f t="shared" si="605"/>
        <v>0.66307277628032346</v>
      </c>
      <c r="BZ159" s="40">
        <f t="shared" si="605"/>
        <v>0.65498652291105119</v>
      </c>
      <c r="CA159" s="40">
        <f t="shared" si="605"/>
        <v>0.65498652291105119</v>
      </c>
      <c r="CB159" s="40">
        <f t="shared" si="605"/>
        <v>0.61994609164420489</v>
      </c>
      <c r="CC159" s="40">
        <f t="shared" si="605"/>
        <v>0.61185983827493262</v>
      </c>
      <c r="CD159" s="40">
        <f t="shared" si="605"/>
        <v>0.61185983827493262</v>
      </c>
      <c r="CE159" s="40">
        <f t="shared" ref="CE159:EP159" si="606">+CE45/$I$159</f>
        <v>0.60646900269541781</v>
      </c>
      <c r="CF159" s="40">
        <f t="shared" si="606"/>
        <v>0.61994609164420489</v>
      </c>
      <c r="CG159" s="40">
        <f t="shared" si="606"/>
        <v>0.61994609164420489</v>
      </c>
      <c r="CH159" s="40">
        <f t="shared" si="606"/>
        <v>0.61994609164420489</v>
      </c>
      <c r="CI159" s="40">
        <f t="shared" si="606"/>
        <v>0.67115902964959573</v>
      </c>
      <c r="CJ159" s="40">
        <f t="shared" si="606"/>
        <v>0.66846361185983827</v>
      </c>
      <c r="CK159" s="40">
        <f t="shared" si="606"/>
        <v>0.66846361185983827</v>
      </c>
      <c r="CL159" s="40">
        <f t="shared" si="606"/>
        <v>0.6846361185983828</v>
      </c>
      <c r="CM159" s="40">
        <f t="shared" si="606"/>
        <v>0.70889487870619949</v>
      </c>
      <c r="CN159" s="40">
        <f t="shared" si="606"/>
        <v>0.70350404312668469</v>
      </c>
      <c r="CO159" s="40">
        <f t="shared" si="606"/>
        <v>0.69541778975741242</v>
      </c>
      <c r="CP159" s="40">
        <f t="shared" si="606"/>
        <v>0.69272237196765496</v>
      </c>
      <c r="CQ159" s="40">
        <f t="shared" si="606"/>
        <v>0.68733153638814015</v>
      </c>
      <c r="CR159" s="40">
        <f t="shared" si="606"/>
        <v>0.68733153638814015</v>
      </c>
      <c r="CS159" s="40">
        <f t="shared" si="606"/>
        <v>0.68194070080862534</v>
      </c>
      <c r="CT159" s="40">
        <f t="shared" si="606"/>
        <v>0.68194070080862534</v>
      </c>
      <c r="CU159" s="40">
        <f t="shared" si="606"/>
        <v>0.69002695417789761</v>
      </c>
      <c r="CV159" s="40">
        <f t="shared" si="606"/>
        <v>0.68733153638814015</v>
      </c>
      <c r="CW159" s="40">
        <f t="shared" si="606"/>
        <v>0.6846361185983828</v>
      </c>
      <c r="CX159" s="40">
        <f t="shared" si="606"/>
        <v>0.68194070080862534</v>
      </c>
      <c r="CY159" s="40">
        <f t="shared" si="606"/>
        <v>0.68194070080862534</v>
      </c>
      <c r="CZ159" s="40">
        <f t="shared" si="606"/>
        <v>0.67924528301886788</v>
      </c>
      <c r="DA159" s="40">
        <f t="shared" si="606"/>
        <v>0.66576819407008081</v>
      </c>
      <c r="DB159" s="40">
        <f t="shared" si="606"/>
        <v>0.66307277628032346</v>
      </c>
      <c r="DC159" s="40">
        <f t="shared" si="606"/>
        <v>0.63342318059299196</v>
      </c>
      <c r="DD159" s="40">
        <f t="shared" si="606"/>
        <v>0.62803234501347704</v>
      </c>
      <c r="DE159" s="40">
        <f t="shared" si="606"/>
        <v>0.62803234501347704</v>
      </c>
      <c r="DF159" s="40">
        <f t="shared" si="606"/>
        <v>0.62803234501347704</v>
      </c>
      <c r="DG159" s="40">
        <f t="shared" si="606"/>
        <v>0.65229110512129385</v>
      </c>
      <c r="DH159" s="40">
        <f t="shared" si="606"/>
        <v>0.63881401617250677</v>
      </c>
      <c r="DI159" s="40">
        <f t="shared" si="606"/>
        <v>0.6307277628032345</v>
      </c>
      <c r="DJ159" s="40">
        <f t="shared" si="606"/>
        <v>0.63611859838274931</v>
      </c>
      <c r="DK159" s="40">
        <f t="shared" si="606"/>
        <v>0.63342318059299196</v>
      </c>
      <c r="DL159" s="40">
        <f t="shared" si="606"/>
        <v>0.63342318059299196</v>
      </c>
      <c r="DM159" s="40">
        <f t="shared" si="606"/>
        <v>0.63342318059299196</v>
      </c>
      <c r="DN159" s="40">
        <f t="shared" si="606"/>
        <v>0.62803234501347704</v>
      </c>
      <c r="DO159" s="40">
        <f t="shared" si="606"/>
        <v>0.62264150943396224</v>
      </c>
      <c r="DP159" s="40">
        <f t="shared" si="606"/>
        <v>0.62264150943396224</v>
      </c>
      <c r="DQ159" s="40">
        <f t="shared" si="606"/>
        <v>0.62264150943396224</v>
      </c>
      <c r="DR159" s="40">
        <f t="shared" si="606"/>
        <v>0.61455525606469008</v>
      </c>
      <c r="DS159" s="40">
        <f t="shared" si="606"/>
        <v>0.59838274932614555</v>
      </c>
      <c r="DT159" s="40">
        <f t="shared" si="606"/>
        <v>0.59838274932614555</v>
      </c>
      <c r="DU159" s="40">
        <f t="shared" si="606"/>
        <v>0.59568733153638809</v>
      </c>
      <c r="DV159" s="40">
        <f t="shared" si="606"/>
        <v>0.59838274932614555</v>
      </c>
      <c r="DW159" s="40">
        <f t="shared" si="606"/>
        <v>0.6307277628032345</v>
      </c>
      <c r="DX159" s="40">
        <f t="shared" si="606"/>
        <v>0.64690026954177893</v>
      </c>
      <c r="DY159" s="40">
        <f t="shared" si="606"/>
        <v>0.65498652291105119</v>
      </c>
      <c r="DZ159" s="40">
        <f t="shared" si="606"/>
        <v>0.65498652291105119</v>
      </c>
      <c r="EA159" s="40">
        <f t="shared" si="606"/>
        <v>0.65498652291105119</v>
      </c>
      <c r="EB159" s="40">
        <f t="shared" si="606"/>
        <v>0.63342318059299196</v>
      </c>
      <c r="EC159" s="40">
        <f t="shared" si="606"/>
        <v>0.67924528301886788</v>
      </c>
      <c r="ED159" s="40">
        <f t="shared" si="606"/>
        <v>0.69541778975741242</v>
      </c>
      <c r="EE159" s="40">
        <f t="shared" si="606"/>
        <v>0.69811320754716977</v>
      </c>
      <c r="EF159" s="40">
        <f t="shared" si="606"/>
        <v>0.69272237196765496</v>
      </c>
      <c r="EG159" s="40">
        <f t="shared" si="606"/>
        <v>0.67924528301886788</v>
      </c>
      <c r="EH159" s="40">
        <f t="shared" si="606"/>
        <v>0.67924528301886788</v>
      </c>
      <c r="EI159" s="40">
        <f t="shared" si="606"/>
        <v>0.68194070080862534</v>
      </c>
      <c r="EJ159" s="40">
        <f t="shared" si="606"/>
        <v>0.68194070080862534</v>
      </c>
      <c r="EK159" s="40">
        <f t="shared" si="606"/>
        <v>0.68194070080862534</v>
      </c>
      <c r="EL159" s="40">
        <f t="shared" si="606"/>
        <v>0.67924528301886788</v>
      </c>
      <c r="EM159" s="40">
        <f t="shared" si="606"/>
        <v>0.66576819407008081</v>
      </c>
      <c r="EN159" s="40">
        <f t="shared" si="606"/>
        <v>0.660377358490566</v>
      </c>
      <c r="EO159" s="40">
        <f t="shared" si="606"/>
        <v>0.660377358490566</v>
      </c>
      <c r="EP159" s="40">
        <f t="shared" si="606"/>
        <v>0.65768194070080865</v>
      </c>
      <c r="EQ159" s="40">
        <f t="shared" ref="EQ159:HB159" si="607">+EQ45/$I$159</f>
        <v>0.64959568733153639</v>
      </c>
      <c r="ER159" s="40">
        <f t="shared" si="607"/>
        <v>0.69272237196765496</v>
      </c>
      <c r="ES159" s="40">
        <f t="shared" si="607"/>
        <v>0.73584905660377353</v>
      </c>
      <c r="ET159" s="40">
        <f t="shared" si="607"/>
        <v>0.73584905660377353</v>
      </c>
      <c r="EU159" s="40">
        <f t="shared" si="607"/>
        <v>0.73045822102425872</v>
      </c>
      <c r="EV159" s="40">
        <f t="shared" si="607"/>
        <v>0.73045822102425872</v>
      </c>
      <c r="EW159" s="40">
        <f t="shared" si="607"/>
        <v>0.71698113207547165</v>
      </c>
      <c r="EX159" s="40">
        <f t="shared" si="607"/>
        <v>0.77628032345013476</v>
      </c>
      <c r="EY159" s="40">
        <f t="shared" si="607"/>
        <v>0.77358490566037741</v>
      </c>
      <c r="EZ159" s="40">
        <f t="shared" si="607"/>
        <v>0.77088948787061995</v>
      </c>
      <c r="FA159" s="40">
        <f t="shared" si="607"/>
        <v>0.77628032345013476</v>
      </c>
      <c r="FB159" s="40">
        <f t="shared" si="607"/>
        <v>0.77358490566037741</v>
      </c>
      <c r="FC159" s="40">
        <f t="shared" si="607"/>
        <v>0.77358490566037741</v>
      </c>
      <c r="FD159" s="40">
        <f t="shared" si="607"/>
        <v>0.81401617250673852</v>
      </c>
      <c r="FE159" s="40">
        <f t="shared" si="607"/>
        <v>0.81940700808625333</v>
      </c>
      <c r="FF159" s="40">
        <f t="shared" si="607"/>
        <v>0.81401617250673852</v>
      </c>
      <c r="FG159" s="40">
        <f t="shared" si="607"/>
        <v>0.80862533692722371</v>
      </c>
      <c r="FH159" s="40">
        <f t="shared" si="607"/>
        <v>0.80592991913746626</v>
      </c>
      <c r="FI159" s="40">
        <f t="shared" si="607"/>
        <v>0.80323450134770891</v>
      </c>
      <c r="FJ159" s="40">
        <f t="shared" si="607"/>
        <v>0.80323450134770891</v>
      </c>
      <c r="FK159" s="40">
        <f t="shared" si="607"/>
        <v>0.77897574123989222</v>
      </c>
      <c r="FL159" s="40">
        <f t="shared" si="607"/>
        <v>0.80862533692722371</v>
      </c>
      <c r="FM159" s="40">
        <f t="shared" si="607"/>
        <v>0.80053908355795145</v>
      </c>
      <c r="FN159" s="40">
        <f t="shared" si="607"/>
        <v>0.80053908355795145</v>
      </c>
      <c r="FO159" s="40">
        <f t="shared" si="607"/>
        <v>0.75741239892183287</v>
      </c>
      <c r="FP159" s="40">
        <f t="shared" si="607"/>
        <v>0.75471698113207553</v>
      </c>
      <c r="FQ159" s="40">
        <f t="shared" si="607"/>
        <v>0.75471698113207553</v>
      </c>
      <c r="FR159" s="40">
        <f t="shared" si="607"/>
        <v>0.7439353099730458</v>
      </c>
      <c r="FS159" s="40">
        <f t="shared" si="607"/>
        <v>0.78436657681940702</v>
      </c>
      <c r="FT159" s="40">
        <f t="shared" si="607"/>
        <v>0.77628032345013476</v>
      </c>
      <c r="FU159" s="40">
        <f t="shared" si="607"/>
        <v>0.76549865229110514</v>
      </c>
      <c r="FV159" s="40">
        <f t="shared" si="607"/>
        <v>0.74932614555256061</v>
      </c>
      <c r="FW159" s="40">
        <f t="shared" si="607"/>
        <v>0.74932614555256061</v>
      </c>
      <c r="FX159" s="40">
        <f t="shared" si="607"/>
        <v>0.74932614555256061</v>
      </c>
      <c r="FY159" s="40">
        <f t="shared" si="607"/>
        <v>0.74123989218328845</v>
      </c>
      <c r="FZ159" s="40">
        <f t="shared" si="607"/>
        <v>0.8274932614555256</v>
      </c>
      <c r="GA159" s="40">
        <f t="shared" si="607"/>
        <v>0.8328840970350404</v>
      </c>
      <c r="GB159" s="40">
        <f t="shared" si="607"/>
        <v>0.76280323450134768</v>
      </c>
      <c r="GC159" s="40">
        <f t="shared" si="607"/>
        <v>0.8571428571428571</v>
      </c>
      <c r="GD159" s="40">
        <f t="shared" si="607"/>
        <v>0.85175202156334229</v>
      </c>
      <c r="GE159" s="40">
        <f t="shared" si="607"/>
        <v>0.85175202156334229</v>
      </c>
      <c r="GF159" s="40">
        <f t="shared" si="607"/>
        <v>0.84636118598382748</v>
      </c>
      <c r="GG159" s="40">
        <f t="shared" si="607"/>
        <v>0.84905660377358494</v>
      </c>
      <c r="GH159" s="40">
        <f t="shared" si="607"/>
        <v>0.82479784366576825</v>
      </c>
      <c r="GI159" s="40">
        <f t="shared" si="607"/>
        <v>0.86253369272237201</v>
      </c>
      <c r="GJ159" s="40">
        <f t="shared" si="607"/>
        <v>0.86253369272237201</v>
      </c>
      <c r="GK159" s="40">
        <f t="shared" si="607"/>
        <v>0.8571428571428571</v>
      </c>
      <c r="GL159" s="40">
        <f t="shared" si="607"/>
        <v>0.8571428571428571</v>
      </c>
      <c r="GM159" s="40">
        <f t="shared" si="607"/>
        <v>0.84366576819407013</v>
      </c>
      <c r="GN159" s="40">
        <f t="shared" si="607"/>
        <v>0.86253369272237201</v>
      </c>
      <c r="GO159" s="40">
        <f t="shared" si="607"/>
        <v>0.86253369272237201</v>
      </c>
      <c r="GP159" s="40">
        <f t="shared" si="607"/>
        <v>0.8571428571428571</v>
      </c>
      <c r="GQ159" s="40">
        <f t="shared" si="607"/>
        <v>0.8571428571428571</v>
      </c>
      <c r="GR159" s="40">
        <f t="shared" si="607"/>
        <v>0.84366576819407013</v>
      </c>
      <c r="GS159" s="40">
        <f t="shared" si="607"/>
        <v>0.84366576819407013</v>
      </c>
      <c r="GT159" s="40">
        <f t="shared" si="607"/>
        <v>0.84097035040431267</v>
      </c>
      <c r="GU159" s="40">
        <f t="shared" si="607"/>
        <v>0.84097035040431267</v>
      </c>
      <c r="GV159" s="40">
        <f t="shared" si="607"/>
        <v>0.84366576819407013</v>
      </c>
      <c r="GW159" s="40">
        <f t="shared" si="607"/>
        <v>0.84366576819407013</v>
      </c>
      <c r="GX159" s="40">
        <f t="shared" si="607"/>
        <v>0.87601078167115898</v>
      </c>
      <c r="GY159" s="40">
        <f t="shared" si="607"/>
        <v>0.87061994609164417</v>
      </c>
      <c r="GZ159" s="40">
        <f t="shared" si="607"/>
        <v>0.87061994609164417</v>
      </c>
      <c r="HA159" s="40">
        <f t="shared" si="607"/>
        <v>0.85983827493261455</v>
      </c>
      <c r="HB159" s="40">
        <f t="shared" si="607"/>
        <v>0.83557951482479786</v>
      </c>
      <c r="HC159" s="40">
        <f t="shared" ref="HC159:JN159" si="608">+HC45/$I$159</f>
        <v>0.87601078167115898</v>
      </c>
      <c r="HD159" s="40">
        <f t="shared" si="608"/>
        <v>0.85983827493261455</v>
      </c>
      <c r="HE159" s="40">
        <f t="shared" si="608"/>
        <v>0.87870619946091644</v>
      </c>
      <c r="HF159" s="40">
        <f t="shared" si="608"/>
        <v>0.87061994609164417</v>
      </c>
      <c r="HG159" s="40">
        <f t="shared" si="608"/>
        <v>0.87061994609164417</v>
      </c>
      <c r="HH159" s="40">
        <f t="shared" si="608"/>
        <v>0.86522911051212936</v>
      </c>
      <c r="HI159" s="40">
        <f t="shared" si="608"/>
        <v>0.86253369272237201</v>
      </c>
      <c r="HJ159" s="40">
        <f t="shared" si="608"/>
        <v>0.8814016172506739</v>
      </c>
      <c r="HK159" s="40">
        <f t="shared" si="608"/>
        <v>0.87061994609164417</v>
      </c>
      <c r="HL159" s="40">
        <f t="shared" si="608"/>
        <v>0.8814016172506739</v>
      </c>
      <c r="HM159" s="40">
        <f t="shared" si="608"/>
        <v>0.87061994609164417</v>
      </c>
      <c r="HN159" s="40">
        <f t="shared" si="608"/>
        <v>0.87061994609164417</v>
      </c>
      <c r="HO159" s="40">
        <f t="shared" si="608"/>
        <v>0.8867924528301887</v>
      </c>
      <c r="HP159" s="40">
        <f t="shared" si="608"/>
        <v>0.8867924528301887</v>
      </c>
      <c r="HQ159" s="40">
        <f t="shared" si="608"/>
        <v>0.8867924528301887</v>
      </c>
      <c r="HR159" s="40">
        <f t="shared" si="608"/>
        <v>0.88409703504043125</v>
      </c>
      <c r="HS159" s="40">
        <f t="shared" si="608"/>
        <v>0.8814016172506739</v>
      </c>
      <c r="HT159" s="40">
        <f t="shared" si="608"/>
        <v>0.87870619946091644</v>
      </c>
      <c r="HU159" s="40">
        <f t="shared" si="608"/>
        <v>0.87870619946091644</v>
      </c>
      <c r="HV159" s="40">
        <f t="shared" si="608"/>
        <v>0.84636118598382748</v>
      </c>
      <c r="HW159" s="40">
        <f t="shared" si="608"/>
        <v>0.87601078167115898</v>
      </c>
      <c r="HX159" s="40">
        <f t="shared" si="608"/>
        <v>0.87601078167115898</v>
      </c>
      <c r="HY159" s="40">
        <f t="shared" si="608"/>
        <v>0.87601078167115898</v>
      </c>
      <c r="HZ159" s="40">
        <f t="shared" si="608"/>
        <v>0.84097035040431267</v>
      </c>
      <c r="IA159" s="40">
        <f t="shared" si="608"/>
        <v>0.83827493261455521</v>
      </c>
      <c r="IB159" s="40">
        <f t="shared" si="608"/>
        <v>0.83827493261455521</v>
      </c>
      <c r="IC159" s="40">
        <f t="shared" si="608"/>
        <v>0.85983827493261455</v>
      </c>
      <c r="ID159" s="40">
        <f t="shared" si="608"/>
        <v>0.85983827493261455</v>
      </c>
      <c r="IE159" s="40">
        <f t="shared" si="608"/>
        <v>0.86522911051212936</v>
      </c>
      <c r="IF159" s="40">
        <f t="shared" si="608"/>
        <v>0.84366576819407013</v>
      </c>
      <c r="IG159" s="40">
        <f t="shared" si="608"/>
        <v>0.81671159029649598</v>
      </c>
      <c r="IH159" s="40">
        <f t="shared" si="608"/>
        <v>0.81671159029649598</v>
      </c>
      <c r="II159" s="40">
        <f t="shared" si="608"/>
        <v>0.81671159029649598</v>
      </c>
      <c r="IJ159" s="40">
        <f t="shared" si="608"/>
        <v>0.81401617250673852</v>
      </c>
      <c r="IK159" s="40">
        <f t="shared" si="608"/>
        <v>0.85175202156334229</v>
      </c>
      <c r="IL159" s="40">
        <f t="shared" si="608"/>
        <v>0</v>
      </c>
      <c r="IM159" s="40">
        <f t="shared" si="608"/>
        <v>0</v>
      </c>
      <c r="IN159" s="40">
        <f t="shared" si="608"/>
        <v>0</v>
      </c>
      <c r="IO159" s="40">
        <f t="shared" si="608"/>
        <v>0</v>
      </c>
      <c r="IP159" s="40">
        <f t="shared" si="608"/>
        <v>0</v>
      </c>
      <c r="IQ159" s="40">
        <f t="shared" si="608"/>
        <v>0</v>
      </c>
      <c r="IR159" s="40">
        <f t="shared" si="608"/>
        <v>0</v>
      </c>
      <c r="IS159" s="40">
        <f t="shared" si="608"/>
        <v>0</v>
      </c>
      <c r="IT159" s="40">
        <f t="shared" si="608"/>
        <v>0</v>
      </c>
      <c r="IU159" s="40">
        <f t="shared" si="608"/>
        <v>0</v>
      </c>
      <c r="IV159" s="40">
        <f t="shared" si="608"/>
        <v>0</v>
      </c>
      <c r="IW159" s="40">
        <f t="shared" si="608"/>
        <v>0</v>
      </c>
      <c r="IX159" s="40">
        <f t="shared" si="608"/>
        <v>0</v>
      </c>
      <c r="IY159" s="40">
        <f t="shared" si="608"/>
        <v>0</v>
      </c>
      <c r="IZ159" s="40">
        <f t="shared" si="608"/>
        <v>0</v>
      </c>
      <c r="JA159" s="40">
        <f t="shared" si="608"/>
        <v>0</v>
      </c>
      <c r="JB159" s="40">
        <f t="shared" si="608"/>
        <v>0</v>
      </c>
      <c r="JC159" s="40">
        <f t="shared" si="608"/>
        <v>0</v>
      </c>
      <c r="JD159" s="40">
        <f t="shared" si="608"/>
        <v>0</v>
      </c>
      <c r="JE159" s="40">
        <f t="shared" si="608"/>
        <v>0</v>
      </c>
      <c r="JF159" s="40">
        <f t="shared" si="608"/>
        <v>0</v>
      </c>
      <c r="JG159" s="40">
        <f t="shared" si="608"/>
        <v>0</v>
      </c>
      <c r="JH159" s="40">
        <f t="shared" si="608"/>
        <v>0</v>
      </c>
      <c r="JI159" s="40">
        <f t="shared" si="608"/>
        <v>0</v>
      </c>
      <c r="JJ159" s="40">
        <f t="shared" si="608"/>
        <v>0</v>
      </c>
      <c r="JK159" s="40">
        <f t="shared" si="608"/>
        <v>0</v>
      </c>
      <c r="JL159" s="40">
        <f t="shared" si="608"/>
        <v>0</v>
      </c>
      <c r="JM159" s="40">
        <f t="shared" si="608"/>
        <v>0</v>
      </c>
      <c r="JN159" s="40">
        <f t="shared" si="608"/>
        <v>0</v>
      </c>
      <c r="JO159" s="40">
        <f t="shared" ref="JO159:LZ159" si="609">+JO45/$I$159</f>
        <v>0</v>
      </c>
      <c r="JP159" s="40">
        <f t="shared" si="609"/>
        <v>0</v>
      </c>
      <c r="JQ159" s="40">
        <f t="shared" si="609"/>
        <v>0</v>
      </c>
      <c r="JR159" s="40">
        <f t="shared" si="609"/>
        <v>0</v>
      </c>
      <c r="JS159" s="40">
        <f t="shared" si="609"/>
        <v>0</v>
      </c>
      <c r="JT159" s="40">
        <f t="shared" si="609"/>
        <v>0</v>
      </c>
      <c r="JU159" s="40">
        <f t="shared" si="609"/>
        <v>0</v>
      </c>
      <c r="JV159" s="40">
        <f t="shared" si="609"/>
        <v>0</v>
      </c>
      <c r="JW159" s="40">
        <f t="shared" si="609"/>
        <v>0</v>
      </c>
      <c r="JX159" s="40">
        <f t="shared" si="609"/>
        <v>0</v>
      </c>
      <c r="JY159" s="40">
        <f t="shared" si="609"/>
        <v>0</v>
      </c>
      <c r="JZ159" s="40">
        <f t="shared" si="609"/>
        <v>0</v>
      </c>
      <c r="KA159" s="40">
        <f t="shared" si="609"/>
        <v>0</v>
      </c>
      <c r="KB159" s="40">
        <f t="shared" si="609"/>
        <v>0</v>
      </c>
      <c r="KC159" s="40">
        <f t="shared" si="609"/>
        <v>0</v>
      </c>
      <c r="KD159" s="40">
        <f t="shared" si="609"/>
        <v>0</v>
      </c>
      <c r="KE159" s="40">
        <f t="shared" si="609"/>
        <v>0</v>
      </c>
      <c r="KF159" s="40">
        <f t="shared" si="609"/>
        <v>0</v>
      </c>
      <c r="KG159" s="40">
        <f t="shared" si="609"/>
        <v>0</v>
      </c>
      <c r="KH159" s="40">
        <f t="shared" si="609"/>
        <v>0</v>
      </c>
      <c r="KI159" s="40">
        <f t="shared" si="609"/>
        <v>0</v>
      </c>
      <c r="KJ159" s="40">
        <f t="shared" si="609"/>
        <v>0</v>
      </c>
      <c r="KK159" s="40">
        <f t="shared" si="609"/>
        <v>0</v>
      </c>
      <c r="KL159" s="40">
        <f t="shared" si="609"/>
        <v>0</v>
      </c>
      <c r="KM159" s="40">
        <f t="shared" si="609"/>
        <v>0</v>
      </c>
      <c r="KN159" s="40">
        <f t="shared" si="609"/>
        <v>0</v>
      </c>
      <c r="KO159" s="40">
        <f t="shared" si="609"/>
        <v>0</v>
      </c>
      <c r="KP159" s="40">
        <f t="shared" si="609"/>
        <v>0</v>
      </c>
      <c r="KQ159" s="40">
        <f t="shared" si="609"/>
        <v>0</v>
      </c>
      <c r="KR159" s="40">
        <f t="shared" si="609"/>
        <v>0</v>
      </c>
      <c r="KS159" s="40">
        <f t="shared" si="609"/>
        <v>0</v>
      </c>
      <c r="KT159" s="40">
        <f t="shared" si="609"/>
        <v>0</v>
      </c>
      <c r="KU159" s="40">
        <f t="shared" si="609"/>
        <v>0</v>
      </c>
      <c r="KV159" s="40">
        <f t="shared" si="609"/>
        <v>0</v>
      </c>
      <c r="KW159" s="40">
        <f t="shared" si="609"/>
        <v>0</v>
      </c>
      <c r="KX159" s="40">
        <f t="shared" si="609"/>
        <v>0</v>
      </c>
      <c r="KY159" s="40">
        <f t="shared" si="609"/>
        <v>0</v>
      </c>
      <c r="KZ159" s="40">
        <f t="shared" si="609"/>
        <v>0</v>
      </c>
      <c r="LA159" s="40">
        <f t="shared" si="609"/>
        <v>0</v>
      </c>
      <c r="LB159" s="40">
        <f t="shared" si="609"/>
        <v>0</v>
      </c>
      <c r="LC159" s="40">
        <f t="shared" si="609"/>
        <v>0</v>
      </c>
      <c r="LD159" s="40">
        <f t="shared" si="609"/>
        <v>0</v>
      </c>
      <c r="LE159" s="40">
        <f t="shared" si="609"/>
        <v>0</v>
      </c>
      <c r="LF159" s="40">
        <f t="shared" si="609"/>
        <v>0</v>
      </c>
      <c r="LG159" s="40">
        <f t="shared" si="609"/>
        <v>0</v>
      </c>
      <c r="LH159" s="40">
        <f t="shared" si="609"/>
        <v>0</v>
      </c>
      <c r="LI159" s="40">
        <f t="shared" si="609"/>
        <v>0</v>
      </c>
      <c r="LJ159" s="40">
        <f t="shared" si="609"/>
        <v>0</v>
      </c>
      <c r="LK159" s="40">
        <f t="shared" si="609"/>
        <v>0</v>
      </c>
      <c r="LL159" s="40">
        <f t="shared" si="609"/>
        <v>0</v>
      </c>
      <c r="LM159" s="40">
        <f t="shared" si="609"/>
        <v>0</v>
      </c>
      <c r="LN159" s="40">
        <f t="shared" si="609"/>
        <v>0</v>
      </c>
      <c r="LO159" s="40">
        <f t="shared" si="609"/>
        <v>0</v>
      </c>
      <c r="LP159" s="40">
        <f t="shared" si="609"/>
        <v>0</v>
      </c>
      <c r="LQ159" s="40">
        <f t="shared" si="609"/>
        <v>0</v>
      </c>
      <c r="LR159" s="40">
        <f t="shared" si="609"/>
        <v>0</v>
      </c>
      <c r="LS159" s="40">
        <f t="shared" si="609"/>
        <v>0</v>
      </c>
      <c r="LT159" s="40">
        <f t="shared" si="609"/>
        <v>0</v>
      </c>
      <c r="LU159" s="40">
        <f t="shared" si="609"/>
        <v>0</v>
      </c>
      <c r="LV159" s="40">
        <f t="shared" si="609"/>
        <v>0</v>
      </c>
      <c r="LW159" s="40">
        <f t="shared" si="609"/>
        <v>0</v>
      </c>
      <c r="LX159" s="40">
        <f t="shared" si="609"/>
        <v>0</v>
      </c>
      <c r="LY159" s="40">
        <f t="shared" si="609"/>
        <v>0</v>
      </c>
      <c r="LZ159" s="40">
        <f t="shared" si="609"/>
        <v>0</v>
      </c>
      <c r="MA159" s="40">
        <f t="shared" ref="MA159:NT159" si="610">+MA45/$I$159</f>
        <v>0</v>
      </c>
      <c r="MB159" s="40">
        <f t="shared" si="610"/>
        <v>0</v>
      </c>
      <c r="MC159" s="40">
        <f t="shared" si="610"/>
        <v>0</v>
      </c>
      <c r="MD159" s="40">
        <f t="shared" si="610"/>
        <v>0</v>
      </c>
      <c r="ME159" s="40">
        <f t="shared" si="610"/>
        <v>0</v>
      </c>
      <c r="MF159" s="40">
        <f t="shared" si="610"/>
        <v>0</v>
      </c>
      <c r="MG159" s="40">
        <f t="shared" si="610"/>
        <v>0</v>
      </c>
      <c r="MH159" s="40">
        <f t="shared" si="610"/>
        <v>0</v>
      </c>
      <c r="MI159" s="40">
        <f t="shared" si="610"/>
        <v>0</v>
      </c>
      <c r="MJ159" s="40">
        <f t="shared" si="610"/>
        <v>0</v>
      </c>
      <c r="MK159" s="40">
        <f t="shared" si="610"/>
        <v>0</v>
      </c>
      <c r="ML159" s="40">
        <f t="shared" si="610"/>
        <v>0</v>
      </c>
      <c r="MM159" s="40">
        <f t="shared" si="610"/>
        <v>0</v>
      </c>
      <c r="MN159" s="40">
        <f t="shared" si="610"/>
        <v>0</v>
      </c>
      <c r="MO159" s="40">
        <f t="shared" si="610"/>
        <v>0</v>
      </c>
      <c r="MP159" s="40">
        <f t="shared" si="610"/>
        <v>0</v>
      </c>
      <c r="MQ159" s="40">
        <f t="shared" si="610"/>
        <v>0</v>
      </c>
      <c r="MR159" s="40">
        <f t="shared" si="610"/>
        <v>0</v>
      </c>
      <c r="MS159" s="40">
        <f t="shared" si="610"/>
        <v>0</v>
      </c>
      <c r="MT159" s="40">
        <f t="shared" si="610"/>
        <v>0</v>
      </c>
      <c r="MU159" s="40">
        <f t="shared" si="610"/>
        <v>0</v>
      </c>
      <c r="MV159" s="40">
        <f t="shared" si="610"/>
        <v>0</v>
      </c>
      <c r="MW159" s="40">
        <f t="shared" si="610"/>
        <v>0</v>
      </c>
      <c r="MX159" s="40">
        <f t="shared" si="610"/>
        <v>0</v>
      </c>
      <c r="MY159" s="40">
        <f t="shared" si="610"/>
        <v>0</v>
      </c>
      <c r="MZ159" s="40">
        <f t="shared" si="610"/>
        <v>0</v>
      </c>
      <c r="NA159" s="40">
        <f t="shared" si="610"/>
        <v>0</v>
      </c>
      <c r="NB159" s="40">
        <f t="shared" si="610"/>
        <v>0</v>
      </c>
      <c r="NC159" s="40">
        <f t="shared" si="610"/>
        <v>0</v>
      </c>
      <c r="ND159" s="40">
        <f t="shared" si="610"/>
        <v>0</v>
      </c>
      <c r="NE159" s="40">
        <f t="shared" si="610"/>
        <v>0</v>
      </c>
      <c r="NF159" s="40">
        <f t="shared" si="610"/>
        <v>0</v>
      </c>
      <c r="NG159" s="40">
        <f t="shared" si="610"/>
        <v>0</v>
      </c>
      <c r="NH159" s="40">
        <f t="shared" si="610"/>
        <v>0</v>
      </c>
      <c r="NI159" s="40">
        <f t="shared" si="610"/>
        <v>0</v>
      </c>
      <c r="NJ159" s="40">
        <f t="shared" si="610"/>
        <v>0</v>
      </c>
      <c r="NK159" s="40">
        <f t="shared" si="610"/>
        <v>0</v>
      </c>
      <c r="NL159" s="40">
        <f t="shared" si="610"/>
        <v>0</v>
      </c>
      <c r="NM159" s="40">
        <f t="shared" si="610"/>
        <v>0</v>
      </c>
      <c r="NN159" s="40">
        <f t="shared" si="610"/>
        <v>0</v>
      </c>
      <c r="NO159" s="40">
        <f t="shared" si="610"/>
        <v>0</v>
      </c>
      <c r="NP159" s="40">
        <f t="shared" si="610"/>
        <v>0</v>
      </c>
      <c r="NQ159" s="40">
        <f t="shared" si="610"/>
        <v>0</v>
      </c>
      <c r="NR159" s="40">
        <f t="shared" si="610"/>
        <v>0</v>
      </c>
      <c r="NS159" s="40">
        <f t="shared" si="610"/>
        <v>0</v>
      </c>
      <c r="NT159" s="41">
        <f t="shared" si="610"/>
        <v>0</v>
      </c>
    </row>
    <row r="160" spans="1:384" x14ac:dyDescent="0.6">
      <c r="A160" s="141" t="s">
        <v>72</v>
      </c>
      <c r="B160" s="301"/>
      <c r="C160" s="322"/>
      <c r="D160" s="300" t="s">
        <v>16</v>
      </c>
      <c r="E160" s="47">
        <v>21</v>
      </c>
      <c r="F160" s="276"/>
      <c r="G160" s="47" t="s">
        <v>60</v>
      </c>
      <c r="H160" s="46">
        <v>626</v>
      </c>
      <c r="I160" s="6">
        <f t="shared" ref="I160" si="611">SUM(J160:Q160)</f>
        <v>216</v>
      </c>
      <c r="J160" s="12">
        <v>8</v>
      </c>
      <c r="K160" s="4">
        <v>8</v>
      </c>
      <c r="L160" s="4">
        <v>114</v>
      </c>
      <c r="M160" s="4">
        <v>26</v>
      </c>
      <c r="N160" s="4">
        <v>60</v>
      </c>
      <c r="O160" s="4">
        <v>0</v>
      </c>
      <c r="P160" s="33">
        <v>0</v>
      </c>
      <c r="Q160" s="34">
        <v>0</v>
      </c>
      <c r="R160" s="7"/>
      <c r="S160" s="39">
        <f t="shared" ref="S160:CD160" si="612">IFERROR(+S46/$I$160,0)</f>
        <v>0.78240740740740744</v>
      </c>
      <c r="T160" s="40">
        <f t="shared" si="612"/>
        <v>0.78240740740740744</v>
      </c>
      <c r="U160" s="40">
        <f t="shared" si="612"/>
        <v>0.79629629629629628</v>
      </c>
      <c r="V160" s="40">
        <f t="shared" si="612"/>
        <v>0.81944444444444442</v>
      </c>
      <c r="W160" s="40">
        <f t="shared" si="612"/>
        <v>0.81944444444444442</v>
      </c>
      <c r="X160" s="40">
        <f t="shared" si="612"/>
        <v>0.81018518518518523</v>
      </c>
      <c r="Y160" s="40">
        <f t="shared" si="612"/>
        <v>0.82407407407407407</v>
      </c>
      <c r="Z160" s="40">
        <f t="shared" si="612"/>
        <v>0.82407407407407407</v>
      </c>
      <c r="AA160" s="40">
        <f t="shared" si="612"/>
        <v>0.82407407407407407</v>
      </c>
      <c r="AB160" s="40">
        <f t="shared" si="612"/>
        <v>0.81018518518518523</v>
      </c>
      <c r="AC160" s="40">
        <f t="shared" si="612"/>
        <v>0.81944444444444442</v>
      </c>
      <c r="AD160" s="40">
        <f t="shared" si="612"/>
        <v>0.81944444444444442</v>
      </c>
      <c r="AE160" s="40">
        <f t="shared" si="612"/>
        <v>0.80555555555555558</v>
      </c>
      <c r="AF160" s="40">
        <f t="shared" si="612"/>
        <v>0.77777777777777779</v>
      </c>
      <c r="AG160" s="40">
        <f t="shared" si="612"/>
        <v>0.77777777777777779</v>
      </c>
      <c r="AH160" s="40">
        <f t="shared" si="612"/>
        <v>0.76388888888888884</v>
      </c>
      <c r="AI160" s="40">
        <f t="shared" si="612"/>
        <v>0.76388888888888884</v>
      </c>
      <c r="AJ160" s="40">
        <f t="shared" si="612"/>
        <v>0.76388888888888884</v>
      </c>
      <c r="AK160" s="40">
        <f t="shared" si="612"/>
        <v>0.81481481481481477</v>
      </c>
      <c r="AL160" s="40">
        <f t="shared" si="612"/>
        <v>0.81018518518518523</v>
      </c>
      <c r="AM160" s="40">
        <f t="shared" si="612"/>
        <v>0.80092592592592593</v>
      </c>
      <c r="AN160" s="40">
        <f t="shared" si="612"/>
        <v>0.80092592592592593</v>
      </c>
      <c r="AO160" s="40">
        <f t="shared" si="612"/>
        <v>0.76851851851851849</v>
      </c>
      <c r="AP160" s="40">
        <f t="shared" si="612"/>
        <v>0.76851851851851849</v>
      </c>
      <c r="AQ160" s="40">
        <f t="shared" si="612"/>
        <v>0.73611111111111116</v>
      </c>
      <c r="AR160" s="40">
        <f t="shared" si="612"/>
        <v>0.73611111111111116</v>
      </c>
      <c r="AS160" s="40">
        <f t="shared" si="612"/>
        <v>0.73148148148148151</v>
      </c>
      <c r="AT160" s="40">
        <f t="shared" si="612"/>
        <v>0.66666666666666663</v>
      </c>
      <c r="AU160" s="40">
        <f t="shared" si="612"/>
        <v>0.66666666666666663</v>
      </c>
      <c r="AV160" s="40">
        <f t="shared" si="612"/>
        <v>0.66203703703703709</v>
      </c>
      <c r="AW160" s="40">
        <f t="shared" si="612"/>
        <v>0.67129629629629628</v>
      </c>
      <c r="AX160" s="40">
        <f t="shared" si="612"/>
        <v>0.67592592592592593</v>
      </c>
      <c r="AY160" s="40">
        <f t="shared" si="612"/>
        <v>0.66203703703703709</v>
      </c>
      <c r="AZ160" s="40">
        <f t="shared" si="612"/>
        <v>0.73611111111111116</v>
      </c>
      <c r="BA160" s="40">
        <f t="shared" si="612"/>
        <v>0.71296296296296291</v>
      </c>
      <c r="BB160" s="40">
        <f t="shared" si="612"/>
        <v>0.71296296296296291</v>
      </c>
      <c r="BC160" s="40">
        <f t="shared" si="612"/>
        <v>0.71296296296296291</v>
      </c>
      <c r="BD160" s="40">
        <f t="shared" si="612"/>
        <v>0.70370370370370372</v>
      </c>
      <c r="BE160" s="40">
        <f t="shared" si="612"/>
        <v>0.73611111111111116</v>
      </c>
      <c r="BF160" s="40">
        <f t="shared" si="612"/>
        <v>0.89351851851851849</v>
      </c>
      <c r="BG160" s="40">
        <f t="shared" si="612"/>
        <v>0.89351851851851849</v>
      </c>
      <c r="BH160" s="40">
        <f t="shared" si="612"/>
        <v>0.89351851851851849</v>
      </c>
      <c r="BI160" s="40">
        <f t="shared" si="612"/>
        <v>0.89351851851851849</v>
      </c>
      <c r="BJ160" s="40">
        <f t="shared" si="612"/>
        <v>0.89351851851851849</v>
      </c>
      <c r="BK160" s="40">
        <f t="shared" si="612"/>
        <v>0.89351851851851849</v>
      </c>
      <c r="BL160" s="40">
        <f t="shared" si="612"/>
        <v>0.88888888888888884</v>
      </c>
      <c r="BM160" s="40">
        <f t="shared" si="612"/>
        <v>0.8842592592592593</v>
      </c>
      <c r="BN160" s="40">
        <f t="shared" si="612"/>
        <v>0.94444444444444442</v>
      </c>
      <c r="BO160" s="40">
        <f t="shared" si="612"/>
        <v>0.93981481481481477</v>
      </c>
      <c r="BP160" s="40">
        <f t="shared" si="612"/>
        <v>0.93981481481481477</v>
      </c>
      <c r="BQ160" s="40">
        <f t="shared" si="612"/>
        <v>0.93981481481481477</v>
      </c>
      <c r="BR160" s="40">
        <f t="shared" si="612"/>
        <v>0.95370370370370372</v>
      </c>
      <c r="BS160" s="40">
        <f t="shared" si="612"/>
        <v>0.95370370370370372</v>
      </c>
      <c r="BT160" s="40">
        <f t="shared" si="612"/>
        <v>0.98148148148148151</v>
      </c>
      <c r="BU160" s="40">
        <f t="shared" si="612"/>
        <v>0.97685185185185186</v>
      </c>
      <c r="BV160" s="40">
        <f t="shared" si="612"/>
        <v>0.97685185185185186</v>
      </c>
      <c r="BW160" s="40">
        <f t="shared" si="612"/>
        <v>0.97685185185185186</v>
      </c>
      <c r="BX160" s="40">
        <f t="shared" si="612"/>
        <v>0.98148148148148151</v>
      </c>
      <c r="BY160" s="40">
        <f t="shared" si="612"/>
        <v>0.98148148148148151</v>
      </c>
      <c r="BZ160" s="40">
        <f t="shared" si="612"/>
        <v>0.98148148148148151</v>
      </c>
      <c r="CA160" s="40">
        <f t="shared" si="612"/>
        <v>0.98148148148148151</v>
      </c>
      <c r="CB160" s="40">
        <f t="shared" si="612"/>
        <v>0.96296296296296291</v>
      </c>
      <c r="CC160" s="40">
        <f t="shared" si="612"/>
        <v>0.96759259259259256</v>
      </c>
      <c r="CD160" s="40">
        <f t="shared" si="612"/>
        <v>0.96759259259259256</v>
      </c>
      <c r="CE160" s="40">
        <f t="shared" ref="CE160:EP160" si="613">IFERROR(+CE46/$I$160,0)</f>
        <v>0.97222222222222221</v>
      </c>
      <c r="CF160" s="40">
        <f t="shared" si="613"/>
        <v>0.97222222222222221</v>
      </c>
      <c r="CG160" s="40">
        <f t="shared" si="613"/>
        <v>0.97222222222222221</v>
      </c>
      <c r="CH160" s="40">
        <f t="shared" si="613"/>
        <v>0.97685185185185186</v>
      </c>
      <c r="CI160" s="40">
        <f t="shared" si="613"/>
        <v>0.97685185185185186</v>
      </c>
      <c r="CJ160" s="40">
        <f t="shared" si="613"/>
        <v>0.96296296296296291</v>
      </c>
      <c r="CK160" s="40">
        <f t="shared" si="613"/>
        <v>0.96296296296296291</v>
      </c>
      <c r="CL160" s="40">
        <f t="shared" si="613"/>
        <v>0.95370370370370372</v>
      </c>
      <c r="CM160" s="40">
        <f t="shared" si="613"/>
        <v>0.91666666666666663</v>
      </c>
      <c r="CN160" s="40">
        <f t="shared" si="613"/>
        <v>0.92592592592592593</v>
      </c>
      <c r="CO160" s="40">
        <f t="shared" si="613"/>
        <v>0.93981481481481477</v>
      </c>
      <c r="CP160" s="40">
        <f t="shared" si="613"/>
        <v>0.93055555555555558</v>
      </c>
      <c r="CQ160" s="40">
        <f t="shared" si="613"/>
        <v>0.92129629629629628</v>
      </c>
      <c r="CR160" s="40">
        <f t="shared" si="613"/>
        <v>0.92129629629629628</v>
      </c>
      <c r="CS160" s="40">
        <f t="shared" si="613"/>
        <v>0.91666666666666663</v>
      </c>
      <c r="CT160" s="40">
        <f t="shared" si="613"/>
        <v>0.90277777777777779</v>
      </c>
      <c r="CU160" s="40">
        <f t="shared" si="613"/>
        <v>0.97222222222222221</v>
      </c>
      <c r="CV160" s="40">
        <f t="shared" si="613"/>
        <v>0.93981481481481477</v>
      </c>
      <c r="CW160" s="40">
        <f t="shared" si="613"/>
        <v>0.93055555555555558</v>
      </c>
      <c r="CX160" s="40">
        <f t="shared" si="613"/>
        <v>0.93055555555555558</v>
      </c>
      <c r="CY160" s="40">
        <f t="shared" si="613"/>
        <v>0.93055555555555558</v>
      </c>
      <c r="CZ160" s="40">
        <f t="shared" si="613"/>
        <v>0.92129629629629628</v>
      </c>
      <c r="DA160" s="40">
        <f t="shared" si="613"/>
        <v>0.92592592592592593</v>
      </c>
      <c r="DB160" s="40">
        <f t="shared" si="613"/>
        <v>0.91203703703703709</v>
      </c>
      <c r="DC160" s="40">
        <f t="shared" si="613"/>
        <v>0.93981481481481477</v>
      </c>
      <c r="DD160" s="40">
        <f t="shared" si="613"/>
        <v>0.95370370370370372</v>
      </c>
      <c r="DE160" s="40">
        <f t="shared" si="613"/>
        <v>0.95370370370370372</v>
      </c>
      <c r="DF160" s="40">
        <f t="shared" si="613"/>
        <v>0.95370370370370372</v>
      </c>
      <c r="DG160" s="40">
        <f t="shared" si="613"/>
        <v>0.94444444444444442</v>
      </c>
      <c r="DH160" s="40">
        <f t="shared" si="613"/>
        <v>0.8842592592592593</v>
      </c>
      <c r="DI160" s="40">
        <f t="shared" si="613"/>
        <v>0.93981481481481477</v>
      </c>
      <c r="DJ160" s="40">
        <f t="shared" si="613"/>
        <v>0.92129629629629628</v>
      </c>
      <c r="DK160" s="40">
        <f t="shared" si="613"/>
        <v>0.91203703703703709</v>
      </c>
      <c r="DL160" s="40">
        <f t="shared" si="613"/>
        <v>0.8842592592592593</v>
      </c>
      <c r="DM160" s="40">
        <f t="shared" si="613"/>
        <v>0.8842592592592593</v>
      </c>
      <c r="DN160" s="40">
        <f t="shared" si="613"/>
        <v>0.87962962962962965</v>
      </c>
      <c r="DO160" s="40">
        <f t="shared" si="613"/>
        <v>0.82407407407407407</v>
      </c>
      <c r="DP160" s="40">
        <f t="shared" si="613"/>
        <v>0.81944444444444442</v>
      </c>
      <c r="DQ160" s="40">
        <f t="shared" si="613"/>
        <v>0.87037037037037035</v>
      </c>
      <c r="DR160" s="40">
        <f t="shared" si="613"/>
        <v>0.8657407407407407</v>
      </c>
      <c r="DS160" s="40">
        <f t="shared" si="613"/>
        <v>0.8657407407407407</v>
      </c>
      <c r="DT160" s="40">
        <f t="shared" si="613"/>
        <v>0.8657407407407407</v>
      </c>
      <c r="DU160" s="40">
        <f t="shared" si="613"/>
        <v>0.84722222222222221</v>
      </c>
      <c r="DV160" s="40">
        <f t="shared" si="613"/>
        <v>0.81944444444444442</v>
      </c>
      <c r="DW160" s="40">
        <f t="shared" si="613"/>
        <v>0.86111111111111116</v>
      </c>
      <c r="DX160" s="40">
        <f t="shared" si="613"/>
        <v>0.8657407407407407</v>
      </c>
      <c r="DY160" s="40">
        <f t="shared" si="613"/>
        <v>0.81481481481481477</v>
      </c>
      <c r="DZ160" s="40">
        <f t="shared" si="613"/>
        <v>0.80555555555555558</v>
      </c>
      <c r="EA160" s="40">
        <f t="shared" si="613"/>
        <v>0.80555555555555558</v>
      </c>
      <c r="EB160" s="40">
        <f t="shared" si="613"/>
        <v>0.81018518518518523</v>
      </c>
      <c r="EC160" s="40">
        <f t="shared" si="613"/>
        <v>0.81018518518518523</v>
      </c>
      <c r="ED160" s="40">
        <f t="shared" si="613"/>
        <v>0.79629629629629628</v>
      </c>
      <c r="EE160" s="40">
        <f t="shared" si="613"/>
        <v>0.80555555555555558</v>
      </c>
      <c r="EF160" s="40">
        <f t="shared" si="613"/>
        <v>0.81944444444444442</v>
      </c>
      <c r="EG160" s="40">
        <f t="shared" si="613"/>
        <v>0.81481481481481477</v>
      </c>
      <c r="EH160" s="40">
        <f t="shared" si="613"/>
        <v>0.81481481481481477</v>
      </c>
      <c r="EI160" s="40">
        <f t="shared" si="613"/>
        <v>0.81018518518518523</v>
      </c>
      <c r="EJ160" s="40">
        <f t="shared" si="613"/>
        <v>0.67129629629629628</v>
      </c>
      <c r="EK160" s="40">
        <f t="shared" si="613"/>
        <v>0.66666666666666663</v>
      </c>
      <c r="EL160" s="40">
        <f t="shared" si="613"/>
        <v>0.67129629629629628</v>
      </c>
      <c r="EM160" s="40">
        <f t="shared" si="613"/>
        <v>0.65740740740740744</v>
      </c>
      <c r="EN160" s="40">
        <f t="shared" si="613"/>
        <v>0.61111111111111116</v>
      </c>
      <c r="EO160" s="40">
        <f t="shared" si="613"/>
        <v>0.61111111111111116</v>
      </c>
      <c r="EP160" s="40">
        <f t="shared" si="613"/>
        <v>0.57407407407407407</v>
      </c>
      <c r="EQ160" s="40">
        <f t="shared" ref="EQ160:HB160" si="614">IFERROR(+EQ46/$I$160,0)</f>
        <v>0.6342592592592593</v>
      </c>
      <c r="ER160" s="40">
        <f t="shared" si="614"/>
        <v>0.64351851851851849</v>
      </c>
      <c r="ES160" s="40">
        <f t="shared" si="614"/>
        <v>0.63888888888888884</v>
      </c>
      <c r="ET160" s="40">
        <f t="shared" si="614"/>
        <v>0.63888888888888884</v>
      </c>
      <c r="EU160" s="40">
        <f t="shared" si="614"/>
        <v>0.6342592592592593</v>
      </c>
      <c r="EV160" s="40">
        <f t="shared" si="614"/>
        <v>0.6342592592592593</v>
      </c>
      <c r="EW160" s="40">
        <f t="shared" si="614"/>
        <v>0.62962962962962965</v>
      </c>
      <c r="EX160" s="40">
        <f t="shared" si="614"/>
        <v>0.62962962962962965</v>
      </c>
      <c r="EY160" s="40">
        <f t="shared" si="614"/>
        <v>0.62037037037037035</v>
      </c>
      <c r="EZ160" s="40">
        <f t="shared" si="614"/>
        <v>0.62962962962962965</v>
      </c>
      <c r="FA160" s="40">
        <f t="shared" si="614"/>
        <v>0.62962962962962965</v>
      </c>
      <c r="FB160" s="40">
        <f t="shared" si="614"/>
        <v>0.62962962962962965</v>
      </c>
      <c r="FC160" s="40">
        <f t="shared" si="614"/>
        <v>0.62962962962962965</v>
      </c>
      <c r="FD160" s="40">
        <f t="shared" si="614"/>
        <v>0.6157407407407407</v>
      </c>
      <c r="FE160" s="40">
        <f t="shared" si="614"/>
        <v>0.64814814814814814</v>
      </c>
      <c r="FF160" s="40">
        <f t="shared" si="614"/>
        <v>0.63888888888888884</v>
      </c>
      <c r="FG160" s="40">
        <f t="shared" si="614"/>
        <v>0.63888888888888884</v>
      </c>
      <c r="FH160" s="40">
        <f t="shared" si="614"/>
        <v>0.6342592592592593</v>
      </c>
      <c r="FI160" s="40">
        <f t="shared" si="614"/>
        <v>0.6342592592592593</v>
      </c>
      <c r="FJ160" s="40">
        <f t="shared" si="614"/>
        <v>0.6342592592592593</v>
      </c>
      <c r="FK160" s="40">
        <f t="shared" si="614"/>
        <v>0.7407407407407407</v>
      </c>
      <c r="FL160" s="40">
        <f t="shared" si="614"/>
        <v>0.74537037037037035</v>
      </c>
      <c r="FM160" s="40">
        <f t="shared" si="614"/>
        <v>0.7407407407407407</v>
      </c>
      <c r="FN160" s="40">
        <f t="shared" si="614"/>
        <v>0.7407407407407407</v>
      </c>
      <c r="FO160" s="40">
        <f t="shared" si="614"/>
        <v>0.85185185185185186</v>
      </c>
      <c r="FP160" s="40">
        <f t="shared" si="614"/>
        <v>0.83796296296296291</v>
      </c>
      <c r="FQ160" s="40">
        <f t="shared" si="614"/>
        <v>0.83796296296296291</v>
      </c>
      <c r="FR160" s="40">
        <f t="shared" si="614"/>
        <v>0.89351851851851849</v>
      </c>
      <c r="FS160" s="40">
        <f t="shared" si="614"/>
        <v>0.87962962962962965</v>
      </c>
      <c r="FT160" s="40">
        <f t="shared" si="614"/>
        <v>0.875</v>
      </c>
      <c r="FU160" s="40">
        <f t="shared" si="614"/>
        <v>0.79629629629629628</v>
      </c>
      <c r="FV160" s="40">
        <f t="shared" si="614"/>
        <v>0.80092592592592593</v>
      </c>
      <c r="FW160" s="40">
        <f t="shared" si="614"/>
        <v>0.80092592592592593</v>
      </c>
      <c r="FX160" s="40">
        <f t="shared" si="614"/>
        <v>0.80092592592592593</v>
      </c>
      <c r="FY160" s="40">
        <f t="shared" si="614"/>
        <v>0.76851851851851849</v>
      </c>
      <c r="FZ160" s="40">
        <f t="shared" si="614"/>
        <v>0.91666666666666663</v>
      </c>
      <c r="GA160" s="40">
        <f t="shared" si="614"/>
        <v>0.91203703703703709</v>
      </c>
      <c r="GB160" s="40">
        <f t="shared" si="614"/>
        <v>0.91203703703703709</v>
      </c>
      <c r="GC160" s="40">
        <f t="shared" si="614"/>
        <v>0.90277777777777779</v>
      </c>
      <c r="GD160" s="40">
        <f t="shared" si="614"/>
        <v>0.89351851851851849</v>
      </c>
      <c r="GE160" s="40">
        <f t="shared" si="614"/>
        <v>0.89351851851851849</v>
      </c>
      <c r="GF160" s="40">
        <f t="shared" si="614"/>
        <v>0.90740740740740744</v>
      </c>
      <c r="GG160" s="40">
        <f t="shared" si="614"/>
        <v>0.91203703703703709</v>
      </c>
      <c r="GH160" s="40">
        <f t="shared" si="614"/>
        <v>0.91666666666666663</v>
      </c>
      <c r="GI160" s="40">
        <f t="shared" si="614"/>
        <v>0.91666666666666663</v>
      </c>
      <c r="GJ160" s="40">
        <f t="shared" si="614"/>
        <v>0.91666666666666663</v>
      </c>
      <c r="GK160" s="40">
        <f t="shared" si="614"/>
        <v>0.91666666666666663</v>
      </c>
      <c r="GL160" s="40">
        <f t="shared" si="614"/>
        <v>0.91666666666666663</v>
      </c>
      <c r="GM160" s="40">
        <f t="shared" si="614"/>
        <v>0.91203703703703709</v>
      </c>
      <c r="GN160" s="40">
        <f t="shared" si="614"/>
        <v>0.92592592592592593</v>
      </c>
      <c r="GO160" s="40">
        <f t="shared" si="614"/>
        <v>0.92129629629629628</v>
      </c>
      <c r="GP160" s="40">
        <f t="shared" si="614"/>
        <v>0.92129629629629628</v>
      </c>
      <c r="GQ160" s="40">
        <f t="shared" si="614"/>
        <v>0.91666666666666663</v>
      </c>
      <c r="GR160" s="40">
        <f t="shared" si="614"/>
        <v>0.91203703703703709</v>
      </c>
      <c r="GS160" s="40">
        <f t="shared" si="614"/>
        <v>0.91203703703703709</v>
      </c>
      <c r="GT160" s="40">
        <f t="shared" si="614"/>
        <v>0.92592592592592593</v>
      </c>
      <c r="GU160" s="40">
        <f t="shared" si="614"/>
        <v>0.91666666666666663</v>
      </c>
      <c r="GV160" s="40">
        <f t="shared" si="614"/>
        <v>0.89814814814814814</v>
      </c>
      <c r="GW160" s="40">
        <f t="shared" si="614"/>
        <v>0.89814814814814814</v>
      </c>
      <c r="GX160" s="40">
        <f t="shared" si="614"/>
        <v>0.8842592592592593</v>
      </c>
      <c r="GY160" s="40">
        <f t="shared" si="614"/>
        <v>0.83796296296296291</v>
      </c>
      <c r="GZ160" s="40">
        <f t="shared" si="614"/>
        <v>0.83796296296296291</v>
      </c>
      <c r="HA160" s="40">
        <f t="shared" si="614"/>
        <v>0.80092592592592593</v>
      </c>
      <c r="HB160" s="40">
        <f t="shared" si="614"/>
        <v>0.80092592592592593</v>
      </c>
      <c r="HC160" s="40">
        <f t="shared" ref="HC160:JN160" si="615">IFERROR(+HC46/$I$160,0)</f>
        <v>0.875</v>
      </c>
      <c r="HD160" s="40">
        <f t="shared" si="615"/>
        <v>0.91203703703703709</v>
      </c>
      <c r="HE160" s="40">
        <f t="shared" si="615"/>
        <v>0.89351851851851849</v>
      </c>
      <c r="HF160" s="40">
        <f t="shared" si="615"/>
        <v>0.85648148148148151</v>
      </c>
      <c r="HG160" s="40">
        <f t="shared" si="615"/>
        <v>0.85648148148148151</v>
      </c>
      <c r="HH160" s="40">
        <f t="shared" si="615"/>
        <v>0.91666666666666663</v>
      </c>
      <c r="HI160" s="40">
        <f t="shared" si="615"/>
        <v>0.91203703703703709</v>
      </c>
      <c r="HJ160" s="40">
        <f t="shared" si="615"/>
        <v>0.89351851851851849</v>
      </c>
      <c r="HK160" s="40">
        <f t="shared" si="615"/>
        <v>0.89351851851851849</v>
      </c>
      <c r="HL160" s="40">
        <f t="shared" si="615"/>
        <v>0.91666666666666663</v>
      </c>
      <c r="HM160" s="40">
        <f t="shared" si="615"/>
        <v>0.91203703703703709</v>
      </c>
      <c r="HN160" s="40">
        <f t="shared" si="615"/>
        <v>0.91203703703703709</v>
      </c>
      <c r="HO160" s="40">
        <f t="shared" si="615"/>
        <v>0.92129629629629628</v>
      </c>
      <c r="HP160" s="40">
        <f t="shared" si="615"/>
        <v>0.87962962962962965</v>
      </c>
      <c r="HQ160" s="40">
        <f t="shared" si="615"/>
        <v>0.93055555555555558</v>
      </c>
      <c r="HR160" s="40">
        <f t="shared" si="615"/>
        <v>0.93981481481481477</v>
      </c>
      <c r="HS160" s="40">
        <f t="shared" si="615"/>
        <v>0.94444444444444442</v>
      </c>
      <c r="HT160" s="40">
        <f t="shared" si="615"/>
        <v>0.94444444444444442</v>
      </c>
      <c r="HU160" s="40">
        <f t="shared" si="615"/>
        <v>0.94444444444444442</v>
      </c>
      <c r="HV160" s="40">
        <f t="shared" si="615"/>
        <v>0.94444444444444442</v>
      </c>
      <c r="HW160" s="40">
        <f t="shared" si="615"/>
        <v>0.93518518518518523</v>
      </c>
      <c r="HX160" s="40">
        <f t="shared" si="615"/>
        <v>0.93981481481481477</v>
      </c>
      <c r="HY160" s="40">
        <f t="shared" si="615"/>
        <v>0.94444444444444442</v>
      </c>
      <c r="HZ160" s="40">
        <f t="shared" si="615"/>
        <v>0.93981481481481477</v>
      </c>
      <c r="IA160" s="40">
        <f t="shared" si="615"/>
        <v>0.94444444444444442</v>
      </c>
      <c r="IB160" s="40">
        <f t="shared" si="615"/>
        <v>0.94444444444444442</v>
      </c>
      <c r="IC160" s="40">
        <f t="shared" si="615"/>
        <v>0.93981481481481477</v>
      </c>
      <c r="ID160" s="40">
        <f t="shared" si="615"/>
        <v>0.93981481481481477</v>
      </c>
      <c r="IE160" s="40">
        <f t="shared" si="615"/>
        <v>0.93981481481481477</v>
      </c>
      <c r="IF160" s="40">
        <f t="shared" si="615"/>
        <v>0.93981481481481477</v>
      </c>
      <c r="IG160" s="40">
        <f t="shared" si="615"/>
        <v>0.93981481481481477</v>
      </c>
      <c r="IH160" s="40">
        <f t="shared" si="615"/>
        <v>0.93518518518518523</v>
      </c>
      <c r="II160" s="40">
        <f t="shared" si="615"/>
        <v>0.93518518518518523</v>
      </c>
      <c r="IJ160" s="40">
        <f t="shared" si="615"/>
        <v>0.93518518518518523</v>
      </c>
      <c r="IK160" s="40">
        <f t="shared" si="615"/>
        <v>0.92592592592592593</v>
      </c>
      <c r="IL160" s="40">
        <f t="shared" si="615"/>
        <v>0</v>
      </c>
      <c r="IM160" s="40">
        <f t="shared" si="615"/>
        <v>0</v>
      </c>
      <c r="IN160" s="40">
        <f t="shared" si="615"/>
        <v>0</v>
      </c>
      <c r="IO160" s="40">
        <f t="shared" si="615"/>
        <v>0</v>
      </c>
      <c r="IP160" s="40">
        <f t="shared" si="615"/>
        <v>0</v>
      </c>
      <c r="IQ160" s="40">
        <f t="shared" si="615"/>
        <v>0</v>
      </c>
      <c r="IR160" s="40">
        <f t="shared" si="615"/>
        <v>0</v>
      </c>
      <c r="IS160" s="40">
        <f t="shared" si="615"/>
        <v>0</v>
      </c>
      <c r="IT160" s="40">
        <f t="shared" si="615"/>
        <v>0</v>
      </c>
      <c r="IU160" s="40">
        <f t="shared" si="615"/>
        <v>0</v>
      </c>
      <c r="IV160" s="40">
        <f t="shared" si="615"/>
        <v>0</v>
      </c>
      <c r="IW160" s="40">
        <f t="shared" si="615"/>
        <v>0</v>
      </c>
      <c r="IX160" s="40">
        <f t="shared" si="615"/>
        <v>0</v>
      </c>
      <c r="IY160" s="40">
        <f t="shared" si="615"/>
        <v>0</v>
      </c>
      <c r="IZ160" s="40">
        <f t="shared" si="615"/>
        <v>0</v>
      </c>
      <c r="JA160" s="40">
        <f t="shared" si="615"/>
        <v>0</v>
      </c>
      <c r="JB160" s="40">
        <f t="shared" si="615"/>
        <v>0</v>
      </c>
      <c r="JC160" s="40">
        <f t="shared" si="615"/>
        <v>0</v>
      </c>
      <c r="JD160" s="40">
        <f t="shared" si="615"/>
        <v>0</v>
      </c>
      <c r="JE160" s="40">
        <f t="shared" si="615"/>
        <v>0</v>
      </c>
      <c r="JF160" s="40">
        <f t="shared" si="615"/>
        <v>0</v>
      </c>
      <c r="JG160" s="40">
        <f t="shared" si="615"/>
        <v>0</v>
      </c>
      <c r="JH160" s="40">
        <f t="shared" si="615"/>
        <v>0</v>
      </c>
      <c r="JI160" s="40">
        <f t="shared" si="615"/>
        <v>0</v>
      </c>
      <c r="JJ160" s="40">
        <f t="shared" si="615"/>
        <v>0</v>
      </c>
      <c r="JK160" s="40">
        <f t="shared" si="615"/>
        <v>0</v>
      </c>
      <c r="JL160" s="40">
        <f t="shared" si="615"/>
        <v>0</v>
      </c>
      <c r="JM160" s="40">
        <f t="shared" si="615"/>
        <v>0</v>
      </c>
      <c r="JN160" s="40">
        <f t="shared" si="615"/>
        <v>0</v>
      </c>
      <c r="JO160" s="40">
        <f t="shared" ref="JO160:LZ160" si="616">IFERROR(+JO46/$I$160,0)</f>
        <v>0</v>
      </c>
      <c r="JP160" s="40">
        <f t="shared" si="616"/>
        <v>0</v>
      </c>
      <c r="JQ160" s="40">
        <f t="shared" si="616"/>
        <v>0</v>
      </c>
      <c r="JR160" s="40">
        <f t="shared" si="616"/>
        <v>0</v>
      </c>
      <c r="JS160" s="40">
        <f t="shared" si="616"/>
        <v>0</v>
      </c>
      <c r="JT160" s="40">
        <f t="shared" si="616"/>
        <v>0</v>
      </c>
      <c r="JU160" s="40">
        <f t="shared" si="616"/>
        <v>0</v>
      </c>
      <c r="JV160" s="40">
        <f t="shared" si="616"/>
        <v>0</v>
      </c>
      <c r="JW160" s="40">
        <f t="shared" si="616"/>
        <v>0</v>
      </c>
      <c r="JX160" s="40">
        <f t="shared" si="616"/>
        <v>0</v>
      </c>
      <c r="JY160" s="40">
        <f t="shared" si="616"/>
        <v>0</v>
      </c>
      <c r="JZ160" s="40">
        <f t="shared" si="616"/>
        <v>0</v>
      </c>
      <c r="KA160" s="40">
        <f t="shared" si="616"/>
        <v>0</v>
      </c>
      <c r="KB160" s="40">
        <f t="shared" si="616"/>
        <v>0</v>
      </c>
      <c r="KC160" s="40">
        <f t="shared" si="616"/>
        <v>0</v>
      </c>
      <c r="KD160" s="40">
        <f t="shared" si="616"/>
        <v>0</v>
      </c>
      <c r="KE160" s="40">
        <f t="shared" si="616"/>
        <v>0</v>
      </c>
      <c r="KF160" s="40">
        <f t="shared" si="616"/>
        <v>0</v>
      </c>
      <c r="KG160" s="40">
        <f t="shared" si="616"/>
        <v>0</v>
      </c>
      <c r="KH160" s="40">
        <f t="shared" si="616"/>
        <v>0</v>
      </c>
      <c r="KI160" s="40">
        <f t="shared" si="616"/>
        <v>0</v>
      </c>
      <c r="KJ160" s="40">
        <f t="shared" si="616"/>
        <v>0</v>
      </c>
      <c r="KK160" s="40">
        <f t="shared" si="616"/>
        <v>0</v>
      </c>
      <c r="KL160" s="40">
        <f t="shared" si="616"/>
        <v>0</v>
      </c>
      <c r="KM160" s="40">
        <f t="shared" si="616"/>
        <v>0</v>
      </c>
      <c r="KN160" s="40">
        <f t="shared" si="616"/>
        <v>0</v>
      </c>
      <c r="KO160" s="40">
        <f t="shared" si="616"/>
        <v>0</v>
      </c>
      <c r="KP160" s="40">
        <f t="shared" si="616"/>
        <v>0</v>
      </c>
      <c r="KQ160" s="40">
        <f t="shared" si="616"/>
        <v>0</v>
      </c>
      <c r="KR160" s="40">
        <f t="shared" si="616"/>
        <v>0</v>
      </c>
      <c r="KS160" s="40">
        <f t="shared" si="616"/>
        <v>0</v>
      </c>
      <c r="KT160" s="40">
        <f t="shared" si="616"/>
        <v>0</v>
      </c>
      <c r="KU160" s="40">
        <f t="shared" si="616"/>
        <v>0</v>
      </c>
      <c r="KV160" s="40">
        <f t="shared" si="616"/>
        <v>0</v>
      </c>
      <c r="KW160" s="40">
        <f t="shared" si="616"/>
        <v>0</v>
      </c>
      <c r="KX160" s="40">
        <f t="shared" si="616"/>
        <v>0</v>
      </c>
      <c r="KY160" s="40">
        <f t="shared" si="616"/>
        <v>0</v>
      </c>
      <c r="KZ160" s="40">
        <f t="shared" si="616"/>
        <v>0</v>
      </c>
      <c r="LA160" s="40">
        <f t="shared" si="616"/>
        <v>0</v>
      </c>
      <c r="LB160" s="40">
        <f t="shared" si="616"/>
        <v>0</v>
      </c>
      <c r="LC160" s="40">
        <f t="shared" si="616"/>
        <v>0</v>
      </c>
      <c r="LD160" s="40">
        <f t="shared" si="616"/>
        <v>0</v>
      </c>
      <c r="LE160" s="40">
        <f t="shared" si="616"/>
        <v>0</v>
      </c>
      <c r="LF160" s="40">
        <f t="shared" si="616"/>
        <v>0</v>
      </c>
      <c r="LG160" s="40">
        <f t="shared" si="616"/>
        <v>0</v>
      </c>
      <c r="LH160" s="40">
        <f t="shared" si="616"/>
        <v>0</v>
      </c>
      <c r="LI160" s="40">
        <f t="shared" si="616"/>
        <v>0</v>
      </c>
      <c r="LJ160" s="40">
        <f t="shared" si="616"/>
        <v>0</v>
      </c>
      <c r="LK160" s="40">
        <f t="shared" si="616"/>
        <v>0</v>
      </c>
      <c r="LL160" s="40">
        <f t="shared" si="616"/>
        <v>0</v>
      </c>
      <c r="LM160" s="40">
        <f t="shared" si="616"/>
        <v>0</v>
      </c>
      <c r="LN160" s="40">
        <f t="shared" si="616"/>
        <v>0</v>
      </c>
      <c r="LO160" s="40">
        <f t="shared" si="616"/>
        <v>0</v>
      </c>
      <c r="LP160" s="40">
        <f t="shared" si="616"/>
        <v>0</v>
      </c>
      <c r="LQ160" s="40">
        <f t="shared" si="616"/>
        <v>0</v>
      </c>
      <c r="LR160" s="40">
        <f t="shared" si="616"/>
        <v>0</v>
      </c>
      <c r="LS160" s="40">
        <f t="shared" si="616"/>
        <v>0</v>
      </c>
      <c r="LT160" s="40">
        <f t="shared" si="616"/>
        <v>0</v>
      </c>
      <c r="LU160" s="40">
        <f t="shared" si="616"/>
        <v>0</v>
      </c>
      <c r="LV160" s="40">
        <f t="shared" si="616"/>
        <v>0</v>
      </c>
      <c r="LW160" s="40">
        <f t="shared" si="616"/>
        <v>0</v>
      </c>
      <c r="LX160" s="40">
        <f t="shared" si="616"/>
        <v>0</v>
      </c>
      <c r="LY160" s="40">
        <f t="shared" si="616"/>
        <v>0</v>
      </c>
      <c r="LZ160" s="40">
        <f t="shared" si="616"/>
        <v>0</v>
      </c>
      <c r="MA160" s="40">
        <f t="shared" ref="MA160:NT160" si="617">IFERROR(+MA46/$I$160,0)</f>
        <v>0</v>
      </c>
      <c r="MB160" s="40">
        <f t="shared" si="617"/>
        <v>0</v>
      </c>
      <c r="MC160" s="40">
        <f t="shared" si="617"/>
        <v>0</v>
      </c>
      <c r="MD160" s="40">
        <f t="shared" si="617"/>
        <v>0</v>
      </c>
      <c r="ME160" s="40">
        <f t="shared" si="617"/>
        <v>0</v>
      </c>
      <c r="MF160" s="40">
        <f t="shared" si="617"/>
        <v>0</v>
      </c>
      <c r="MG160" s="40">
        <f t="shared" si="617"/>
        <v>0</v>
      </c>
      <c r="MH160" s="40">
        <f t="shared" si="617"/>
        <v>0</v>
      </c>
      <c r="MI160" s="40">
        <f t="shared" si="617"/>
        <v>0</v>
      </c>
      <c r="MJ160" s="40">
        <f t="shared" si="617"/>
        <v>0</v>
      </c>
      <c r="MK160" s="40">
        <f t="shared" si="617"/>
        <v>0</v>
      </c>
      <c r="ML160" s="40">
        <f t="shared" si="617"/>
        <v>0</v>
      </c>
      <c r="MM160" s="40">
        <f t="shared" si="617"/>
        <v>0</v>
      </c>
      <c r="MN160" s="40">
        <f t="shared" si="617"/>
        <v>0</v>
      </c>
      <c r="MO160" s="40">
        <f t="shared" si="617"/>
        <v>0</v>
      </c>
      <c r="MP160" s="40">
        <f t="shared" si="617"/>
        <v>0</v>
      </c>
      <c r="MQ160" s="40">
        <f t="shared" si="617"/>
        <v>0</v>
      </c>
      <c r="MR160" s="40">
        <f t="shared" si="617"/>
        <v>0</v>
      </c>
      <c r="MS160" s="40">
        <f t="shared" si="617"/>
        <v>0</v>
      </c>
      <c r="MT160" s="40">
        <f t="shared" si="617"/>
        <v>0</v>
      </c>
      <c r="MU160" s="40">
        <f t="shared" si="617"/>
        <v>0</v>
      </c>
      <c r="MV160" s="40">
        <f t="shared" si="617"/>
        <v>0</v>
      </c>
      <c r="MW160" s="40">
        <f t="shared" si="617"/>
        <v>0</v>
      </c>
      <c r="MX160" s="40">
        <f t="shared" si="617"/>
        <v>0</v>
      </c>
      <c r="MY160" s="40">
        <f t="shared" si="617"/>
        <v>0</v>
      </c>
      <c r="MZ160" s="40">
        <f t="shared" si="617"/>
        <v>0</v>
      </c>
      <c r="NA160" s="40">
        <f t="shared" si="617"/>
        <v>0</v>
      </c>
      <c r="NB160" s="40">
        <f t="shared" si="617"/>
        <v>0</v>
      </c>
      <c r="NC160" s="40">
        <f t="shared" si="617"/>
        <v>0</v>
      </c>
      <c r="ND160" s="40">
        <f t="shared" si="617"/>
        <v>0</v>
      </c>
      <c r="NE160" s="40">
        <f t="shared" si="617"/>
        <v>0</v>
      </c>
      <c r="NF160" s="40">
        <f t="shared" si="617"/>
        <v>0</v>
      </c>
      <c r="NG160" s="40">
        <f t="shared" si="617"/>
        <v>0</v>
      </c>
      <c r="NH160" s="40">
        <f t="shared" si="617"/>
        <v>0</v>
      </c>
      <c r="NI160" s="40">
        <f t="shared" si="617"/>
        <v>0</v>
      </c>
      <c r="NJ160" s="40">
        <f t="shared" si="617"/>
        <v>0</v>
      </c>
      <c r="NK160" s="40">
        <f t="shared" si="617"/>
        <v>0</v>
      </c>
      <c r="NL160" s="40">
        <f t="shared" si="617"/>
        <v>0</v>
      </c>
      <c r="NM160" s="40">
        <f t="shared" si="617"/>
        <v>0</v>
      </c>
      <c r="NN160" s="40">
        <f t="shared" si="617"/>
        <v>0</v>
      </c>
      <c r="NO160" s="40">
        <f t="shared" si="617"/>
        <v>0</v>
      </c>
      <c r="NP160" s="40">
        <f t="shared" si="617"/>
        <v>0</v>
      </c>
      <c r="NQ160" s="40">
        <f t="shared" si="617"/>
        <v>0</v>
      </c>
      <c r="NR160" s="40">
        <f t="shared" si="617"/>
        <v>0</v>
      </c>
      <c r="NS160" s="40">
        <f t="shared" si="617"/>
        <v>0</v>
      </c>
      <c r="NT160" s="41">
        <f t="shared" si="617"/>
        <v>0</v>
      </c>
    </row>
    <row r="161" spans="1:384" x14ac:dyDescent="0.6">
      <c r="A161" s="141" t="s">
        <v>72</v>
      </c>
      <c r="B161" s="301"/>
      <c r="C161" s="322"/>
      <c r="D161" s="299"/>
      <c r="E161" s="47">
        <v>27</v>
      </c>
      <c r="F161" s="276"/>
      <c r="G161" s="47">
        <v>22</v>
      </c>
      <c r="H161" s="46">
        <v>626</v>
      </c>
      <c r="I161" s="6">
        <f t="shared" ref="I161" si="618">SUM(J161:Q161)</f>
        <v>330</v>
      </c>
      <c r="J161" s="12">
        <v>0</v>
      </c>
      <c r="K161" s="4">
        <v>0</v>
      </c>
      <c r="L161" s="4">
        <v>0</v>
      </c>
      <c r="M161" s="4">
        <v>0</v>
      </c>
      <c r="N161" s="4">
        <v>330</v>
      </c>
      <c r="O161" s="4">
        <v>0</v>
      </c>
      <c r="P161" s="33">
        <v>0</v>
      </c>
      <c r="Q161" s="34">
        <v>0</v>
      </c>
      <c r="R161" s="7"/>
      <c r="S161" s="39">
        <f t="shared" ref="S161:CD161" si="619">IFERROR(+S47/$I$161,0)</f>
        <v>0.73636363636363633</v>
      </c>
      <c r="T161" s="40">
        <f t="shared" si="619"/>
        <v>0.73636363636363633</v>
      </c>
      <c r="U161" s="40">
        <f t="shared" si="619"/>
        <v>0.73939393939393938</v>
      </c>
      <c r="V161" s="40">
        <f t="shared" si="619"/>
        <v>0.73333333333333328</v>
      </c>
      <c r="W161" s="40">
        <f t="shared" si="619"/>
        <v>0.73636363636363633</v>
      </c>
      <c r="X161" s="40">
        <f t="shared" si="619"/>
        <v>0.72727272727272729</v>
      </c>
      <c r="Y161" s="40">
        <f t="shared" si="619"/>
        <v>0.70909090909090911</v>
      </c>
      <c r="Z161" s="40">
        <f t="shared" si="619"/>
        <v>0.70909090909090911</v>
      </c>
      <c r="AA161" s="40">
        <f t="shared" si="619"/>
        <v>0.81818181818181823</v>
      </c>
      <c r="AB161" s="40">
        <f t="shared" si="619"/>
        <v>0.81818181818181823</v>
      </c>
      <c r="AC161" s="40">
        <f t="shared" si="619"/>
        <v>0.80909090909090908</v>
      </c>
      <c r="AD161" s="40">
        <f t="shared" si="619"/>
        <v>0.83333333333333337</v>
      </c>
      <c r="AE161" s="40">
        <f t="shared" si="619"/>
        <v>0.83636363636363631</v>
      </c>
      <c r="AF161" s="40">
        <f t="shared" si="619"/>
        <v>0.83333333333333337</v>
      </c>
      <c r="AG161" s="40">
        <f t="shared" si="619"/>
        <v>0.83333333333333337</v>
      </c>
      <c r="AH161" s="40">
        <f t="shared" si="619"/>
        <v>0.83333333333333337</v>
      </c>
      <c r="AI161" s="40">
        <f t="shared" si="619"/>
        <v>0.83636363636363631</v>
      </c>
      <c r="AJ161" s="40">
        <f t="shared" si="619"/>
        <v>0.83333333333333337</v>
      </c>
      <c r="AK161" s="40">
        <f t="shared" si="619"/>
        <v>0.83939393939393936</v>
      </c>
      <c r="AL161" s="40">
        <f t="shared" si="619"/>
        <v>0.83333333333333337</v>
      </c>
      <c r="AM161" s="40">
        <f t="shared" si="619"/>
        <v>0.83636363636363631</v>
      </c>
      <c r="AN161" s="40">
        <f t="shared" si="619"/>
        <v>0.83636363636363631</v>
      </c>
      <c r="AO161" s="40">
        <f t="shared" si="619"/>
        <v>0.84242424242424241</v>
      </c>
      <c r="AP161" s="40">
        <f t="shared" si="619"/>
        <v>0.84242424242424241</v>
      </c>
      <c r="AQ161" s="40">
        <f t="shared" si="619"/>
        <v>0.84545454545454546</v>
      </c>
      <c r="AR161" s="40">
        <f t="shared" si="619"/>
        <v>0.84545454545454546</v>
      </c>
      <c r="AS161" s="40">
        <f t="shared" si="619"/>
        <v>0.84545454545454546</v>
      </c>
      <c r="AT161" s="40">
        <f t="shared" si="619"/>
        <v>0.84242424242424241</v>
      </c>
      <c r="AU161" s="40">
        <f t="shared" si="619"/>
        <v>0.84242424242424241</v>
      </c>
      <c r="AV161" s="40">
        <f t="shared" si="619"/>
        <v>0.84242424242424241</v>
      </c>
      <c r="AW161" s="40">
        <f t="shared" si="619"/>
        <v>0.84242424242424241</v>
      </c>
      <c r="AX161" s="40">
        <f t="shared" si="619"/>
        <v>0.84545454545454546</v>
      </c>
      <c r="AY161" s="40">
        <f t="shared" si="619"/>
        <v>0.84545454545454546</v>
      </c>
      <c r="AZ161" s="40">
        <f t="shared" si="619"/>
        <v>0.79696969696969699</v>
      </c>
      <c r="BA161" s="40">
        <f t="shared" si="619"/>
        <v>0.79090909090909089</v>
      </c>
      <c r="BB161" s="40">
        <f t="shared" si="619"/>
        <v>0.79090909090909089</v>
      </c>
      <c r="BC161" s="40">
        <f t="shared" si="619"/>
        <v>0.79090909090909089</v>
      </c>
      <c r="BD161" s="40">
        <f t="shared" si="619"/>
        <v>0.81818181818181823</v>
      </c>
      <c r="BE161" s="40">
        <f t="shared" si="619"/>
        <v>0.82424242424242422</v>
      </c>
      <c r="BF161" s="40">
        <f t="shared" si="619"/>
        <v>0.84848484848484851</v>
      </c>
      <c r="BG161" s="40">
        <f t="shared" si="619"/>
        <v>0.84848484848484851</v>
      </c>
      <c r="BH161" s="40">
        <f t="shared" si="619"/>
        <v>0.84848484848484851</v>
      </c>
      <c r="BI161" s="40">
        <f t="shared" si="619"/>
        <v>0.84848484848484851</v>
      </c>
      <c r="BJ161" s="40">
        <f t="shared" si="619"/>
        <v>0.84848484848484851</v>
      </c>
      <c r="BK161" s="40">
        <f t="shared" si="619"/>
        <v>0.84545454545454546</v>
      </c>
      <c r="BL161" s="40">
        <f t="shared" si="619"/>
        <v>0.82727272727272727</v>
      </c>
      <c r="BM161" s="40">
        <f t="shared" si="619"/>
        <v>0.87575757575757573</v>
      </c>
      <c r="BN161" s="40">
        <f t="shared" si="619"/>
        <v>0.87575757575757573</v>
      </c>
      <c r="BO161" s="40">
        <f t="shared" si="619"/>
        <v>0.87272727272727268</v>
      </c>
      <c r="BP161" s="40">
        <f t="shared" si="619"/>
        <v>0.87272727272727268</v>
      </c>
      <c r="BQ161" s="40">
        <f t="shared" si="619"/>
        <v>0.87272727272727268</v>
      </c>
      <c r="BR161" s="40">
        <f t="shared" si="619"/>
        <v>0.8606060606060606</v>
      </c>
      <c r="BS161" s="40">
        <f t="shared" si="619"/>
        <v>0.86969696969696975</v>
      </c>
      <c r="BT161" s="40">
        <f t="shared" si="619"/>
        <v>0.83636363636363631</v>
      </c>
      <c r="BU161" s="40">
        <f t="shared" si="619"/>
        <v>0.83333333333333337</v>
      </c>
      <c r="BV161" s="40">
        <f t="shared" si="619"/>
        <v>0.83333333333333337</v>
      </c>
      <c r="BW161" s="40">
        <f t="shared" si="619"/>
        <v>0.83333333333333337</v>
      </c>
      <c r="BX161" s="40">
        <f t="shared" si="619"/>
        <v>0.84242424242424241</v>
      </c>
      <c r="BY161" s="40">
        <f t="shared" si="619"/>
        <v>0.82727272727272727</v>
      </c>
      <c r="BZ161" s="40">
        <f t="shared" si="619"/>
        <v>0.82121212121212117</v>
      </c>
      <c r="CA161" s="40">
        <f t="shared" si="619"/>
        <v>0.82121212121212117</v>
      </c>
      <c r="CB161" s="40">
        <f t="shared" si="619"/>
        <v>0.80909090909090908</v>
      </c>
      <c r="CC161" s="40">
        <f t="shared" si="619"/>
        <v>0.80909090909090908</v>
      </c>
      <c r="CD161" s="40">
        <f t="shared" si="619"/>
        <v>0.80909090909090908</v>
      </c>
      <c r="CE161" s="40">
        <f t="shared" ref="CE161:EP161" si="620">IFERROR(+CE47/$I$161,0)</f>
        <v>0.80606060606060603</v>
      </c>
      <c r="CF161" s="40">
        <f t="shared" si="620"/>
        <v>0.80606060606060603</v>
      </c>
      <c r="CG161" s="40">
        <f t="shared" si="620"/>
        <v>0.80303030303030298</v>
      </c>
      <c r="CH161" s="40">
        <f t="shared" si="620"/>
        <v>0.80303030303030298</v>
      </c>
      <c r="CI161" s="40">
        <f t="shared" si="620"/>
        <v>0.80303030303030298</v>
      </c>
      <c r="CJ161" s="40">
        <f t="shared" si="620"/>
        <v>0.78181818181818186</v>
      </c>
      <c r="CK161" s="40">
        <f t="shared" si="620"/>
        <v>0.78181818181818186</v>
      </c>
      <c r="CL161" s="40">
        <f t="shared" si="620"/>
        <v>0.76666666666666672</v>
      </c>
      <c r="CM161" s="40">
        <f t="shared" si="620"/>
        <v>0.80909090909090908</v>
      </c>
      <c r="CN161" s="40">
        <f t="shared" si="620"/>
        <v>0.81212121212121213</v>
      </c>
      <c r="CO161" s="40">
        <f t="shared" si="620"/>
        <v>0.81212121212121213</v>
      </c>
      <c r="CP161" s="40">
        <f t="shared" si="620"/>
        <v>0.81515151515151518</v>
      </c>
      <c r="CQ161" s="40">
        <f t="shared" si="620"/>
        <v>0.81212121212121213</v>
      </c>
      <c r="CR161" s="40">
        <f t="shared" si="620"/>
        <v>0.81212121212121213</v>
      </c>
      <c r="CS161" s="40">
        <f t="shared" si="620"/>
        <v>0.80909090909090908</v>
      </c>
      <c r="CT161" s="40">
        <f t="shared" si="620"/>
        <v>0.80909090909090908</v>
      </c>
      <c r="CU161" s="40">
        <f t="shared" si="620"/>
        <v>0.86969696969696975</v>
      </c>
      <c r="CV161" s="40">
        <f t="shared" si="620"/>
        <v>0.87272727272727268</v>
      </c>
      <c r="CW161" s="40">
        <f t="shared" si="620"/>
        <v>0.87575757575757573</v>
      </c>
      <c r="CX161" s="40">
        <f t="shared" si="620"/>
        <v>0.87575757575757573</v>
      </c>
      <c r="CY161" s="40">
        <f t="shared" si="620"/>
        <v>0.87575757575757573</v>
      </c>
      <c r="CZ161" s="40">
        <f t="shared" si="620"/>
        <v>0.87575757575757573</v>
      </c>
      <c r="DA161" s="40">
        <f t="shared" si="620"/>
        <v>0.85151515151515156</v>
      </c>
      <c r="DB161" s="40">
        <f t="shared" si="620"/>
        <v>0.84848484848484851</v>
      </c>
      <c r="DC161" s="40">
        <f t="shared" si="620"/>
        <v>0.84242424242424241</v>
      </c>
      <c r="DD161" s="40">
        <f t="shared" si="620"/>
        <v>0.84242424242424241</v>
      </c>
      <c r="DE161" s="40">
        <f t="shared" si="620"/>
        <v>0.84242424242424241</v>
      </c>
      <c r="DF161" s="40">
        <f t="shared" si="620"/>
        <v>0.84242424242424241</v>
      </c>
      <c r="DG161" s="40">
        <f t="shared" si="620"/>
        <v>0.84242424242424241</v>
      </c>
      <c r="DH161" s="40">
        <f t="shared" si="620"/>
        <v>0.82424242424242422</v>
      </c>
      <c r="DI161" s="40">
        <f t="shared" si="620"/>
        <v>0.84545454545454546</v>
      </c>
      <c r="DJ161" s="40">
        <f t="shared" si="620"/>
        <v>0.8606060606060606</v>
      </c>
      <c r="DK161" s="40">
        <f t="shared" si="620"/>
        <v>0.8545454545454545</v>
      </c>
      <c r="DL161" s="40">
        <f t="shared" si="620"/>
        <v>0.82424242424242422</v>
      </c>
      <c r="DM161" s="40">
        <f t="shared" si="620"/>
        <v>0.82424242424242422</v>
      </c>
      <c r="DN161" s="40">
        <f t="shared" si="620"/>
        <v>0.82121212121212117</v>
      </c>
      <c r="DO161" s="40">
        <f t="shared" si="620"/>
        <v>0.82727272727272727</v>
      </c>
      <c r="DP161" s="40">
        <f t="shared" si="620"/>
        <v>0.82424242424242422</v>
      </c>
      <c r="DQ161" s="40">
        <f t="shared" si="620"/>
        <v>0.84545454545454546</v>
      </c>
      <c r="DR161" s="40">
        <f t="shared" si="620"/>
        <v>0.84545454545454546</v>
      </c>
      <c r="DS161" s="40">
        <f t="shared" si="620"/>
        <v>0.82727272727272727</v>
      </c>
      <c r="DT161" s="40">
        <f t="shared" si="620"/>
        <v>0.82727272727272727</v>
      </c>
      <c r="DU161" s="40">
        <f t="shared" si="620"/>
        <v>0.81515151515151518</v>
      </c>
      <c r="DV161" s="40">
        <f t="shared" si="620"/>
        <v>0.83636363636363631</v>
      </c>
      <c r="DW161" s="40">
        <f t="shared" si="620"/>
        <v>0.83030303030303032</v>
      </c>
      <c r="DX161" s="40">
        <f t="shared" si="620"/>
        <v>0.82727272727272727</v>
      </c>
      <c r="DY161" s="40">
        <f t="shared" si="620"/>
        <v>0.78787878787878785</v>
      </c>
      <c r="DZ161" s="40">
        <f t="shared" si="620"/>
        <v>0.78181818181818186</v>
      </c>
      <c r="EA161" s="40">
        <f t="shared" si="620"/>
        <v>0.78181818181818186</v>
      </c>
      <c r="EB161" s="40">
        <f t="shared" si="620"/>
        <v>0.77878787878787881</v>
      </c>
      <c r="EC161" s="40">
        <f t="shared" si="620"/>
        <v>0.74545454545454548</v>
      </c>
      <c r="ED161" s="40">
        <f t="shared" si="620"/>
        <v>0.73636363636363633</v>
      </c>
      <c r="EE161" s="40">
        <f t="shared" si="620"/>
        <v>0.74848484848484853</v>
      </c>
      <c r="EF161" s="40">
        <f t="shared" si="620"/>
        <v>0.77575757575757576</v>
      </c>
      <c r="EG161" s="40">
        <f t="shared" si="620"/>
        <v>0.76060606060606062</v>
      </c>
      <c r="EH161" s="40">
        <f t="shared" si="620"/>
        <v>0.76060606060606062</v>
      </c>
      <c r="EI161" s="40">
        <f t="shared" si="620"/>
        <v>0.75151515151515147</v>
      </c>
      <c r="EJ161" s="40">
        <f t="shared" si="620"/>
        <v>0.81818181818181823</v>
      </c>
      <c r="EK161" s="40">
        <f t="shared" si="620"/>
        <v>0.80909090909090908</v>
      </c>
      <c r="EL161" s="40">
        <f t="shared" si="620"/>
        <v>0.81212121212121213</v>
      </c>
      <c r="EM161" s="40">
        <f t="shared" si="620"/>
        <v>0.79090909090909089</v>
      </c>
      <c r="EN161" s="40">
        <f t="shared" si="620"/>
        <v>0.77272727272727271</v>
      </c>
      <c r="EO161" s="40">
        <f t="shared" si="620"/>
        <v>0.77272727272727271</v>
      </c>
      <c r="EP161" s="40">
        <f t="shared" si="620"/>
        <v>0.73939393939393938</v>
      </c>
      <c r="EQ161" s="40">
        <f t="shared" ref="EQ161:HB161" si="621">IFERROR(+EQ47/$I$161,0)</f>
        <v>0.7151515151515152</v>
      </c>
      <c r="ER161" s="40">
        <f t="shared" si="621"/>
        <v>0.71818181818181814</v>
      </c>
      <c r="ES161" s="40">
        <f t="shared" si="621"/>
        <v>0.70606060606060606</v>
      </c>
      <c r="ET161" s="40">
        <f t="shared" si="621"/>
        <v>0.72424242424242424</v>
      </c>
      <c r="EU161" s="40">
        <f t="shared" si="621"/>
        <v>0.7</v>
      </c>
      <c r="EV161" s="40">
        <f t="shared" si="621"/>
        <v>0.7</v>
      </c>
      <c r="EW161" s="40">
        <f t="shared" si="621"/>
        <v>0.70909090909090911</v>
      </c>
      <c r="EX161" s="40">
        <f t="shared" si="621"/>
        <v>0.73030303030303034</v>
      </c>
      <c r="EY161" s="40">
        <f t="shared" si="621"/>
        <v>0.72424242424242424</v>
      </c>
      <c r="EZ161" s="40">
        <f t="shared" si="621"/>
        <v>0.71212121212121215</v>
      </c>
      <c r="FA161" s="40">
        <f t="shared" si="621"/>
        <v>0.7151515151515152</v>
      </c>
      <c r="FB161" s="40">
        <f t="shared" si="621"/>
        <v>0.68787878787878787</v>
      </c>
      <c r="FC161" s="40">
        <f t="shared" si="621"/>
        <v>0.68787878787878787</v>
      </c>
      <c r="FD161" s="40">
        <f t="shared" si="621"/>
        <v>0.7</v>
      </c>
      <c r="FE161" s="40">
        <f t="shared" si="621"/>
        <v>0.7</v>
      </c>
      <c r="FF161" s="40">
        <f t="shared" si="621"/>
        <v>0.68181818181818177</v>
      </c>
      <c r="FG161" s="40">
        <f t="shared" si="621"/>
        <v>0.72424242424242424</v>
      </c>
      <c r="FH161" s="40">
        <f t="shared" si="621"/>
        <v>0.70909090909090911</v>
      </c>
      <c r="FI161" s="40">
        <f t="shared" si="621"/>
        <v>0.68484848484848482</v>
      </c>
      <c r="FJ161" s="40">
        <f t="shared" si="621"/>
        <v>0.68484848484848482</v>
      </c>
      <c r="FK161" s="40">
        <f t="shared" si="621"/>
        <v>0.69393939393939397</v>
      </c>
      <c r="FL161" s="40">
        <f t="shared" si="621"/>
        <v>0.70606060606060606</v>
      </c>
      <c r="FM161" s="40">
        <f t="shared" si="621"/>
        <v>0.75757575757575757</v>
      </c>
      <c r="FN161" s="40">
        <f t="shared" si="621"/>
        <v>0.74848484848484853</v>
      </c>
      <c r="FO161" s="40">
        <f t="shared" si="621"/>
        <v>0.73333333333333328</v>
      </c>
      <c r="FP161" s="40">
        <f t="shared" si="621"/>
        <v>0.7151515151515152</v>
      </c>
      <c r="FQ161" s="40">
        <f t="shared" si="621"/>
        <v>0.7151515151515152</v>
      </c>
      <c r="FR161" s="40">
        <f t="shared" si="621"/>
        <v>0.76969696969696966</v>
      </c>
      <c r="FS161" s="40">
        <f t="shared" si="621"/>
        <v>0.77272727272727271</v>
      </c>
      <c r="FT161" s="40">
        <f t="shared" si="621"/>
        <v>0.74242424242424243</v>
      </c>
      <c r="FU161" s="40">
        <f t="shared" si="621"/>
        <v>0.82121212121212117</v>
      </c>
      <c r="FV161" s="40">
        <f t="shared" si="621"/>
        <v>0.80909090909090908</v>
      </c>
      <c r="FW161" s="40">
        <f t="shared" si="621"/>
        <v>0.80303030303030298</v>
      </c>
      <c r="FX161" s="40">
        <f t="shared" si="621"/>
        <v>0.80303030303030298</v>
      </c>
      <c r="FY161" s="40">
        <f t="shared" si="621"/>
        <v>0.82727272727272727</v>
      </c>
      <c r="FZ161" s="40">
        <f t="shared" si="621"/>
        <v>0.82727272727272727</v>
      </c>
      <c r="GA161" s="40">
        <f t="shared" si="621"/>
        <v>0.80909090909090908</v>
      </c>
      <c r="GB161" s="40">
        <f t="shared" si="621"/>
        <v>0.78787878787878785</v>
      </c>
      <c r="GC161" s="40">
        <f t="shared" si="621"/>
        <v>0.77878787878787881</v>
      </c>
      <c r="GD161" s="40">
        <f t="shared" si="621"/>
        <v>0.76666666666666672</v>
      </c>
      <c r="GE161" s="40">
        <f t="shared" si="621"/>
        <v>0.76666666666666672</v>
      </c>
      <c r="GF161" s="40">
        <f t="shared" si="621"/>
        <v>0.76969696969696966</v>
      </c>
      <c r="GG161" s="40">
        <f t="shared" si="621"/>
        <v>0.79090909090909089</v>
      </c>
      <c r="GH161" s="40">
        <f t="shared" si="621"/>
        <v>0.79090909090909089</v>
      </c>
      <c r="GI161" s="40">
        <f t="shared" si="621"/>
        <v>0.79090909090909089</v>
      </c>
      <c r="GJ161" s="40">
        <f t="shared" si="621"/>
        <v>0.7848484848484848</v>
      </c>
      <c r="GK161" s="40">
        <f t="shared" si="621"/>
        <v>0.78181818181818186</v>
      </c>
      <c r="GL161" s="40">
        <f t="shared" si="621"/>
        <v>0.78181818181818186</v>
      </c>
      <c r="GM161" s="40">
        <f t="shared" si="621"/>
        <v>0.7848484848484848</v>
      </c>
      <c r="GN161" s="40">
        <f t="shared" si="621"/>
        <v>0.75454545454545452</v>
      </c>
      <c r="GO161" s="40">
        <f t="shared" si="621"/>
        <v>0.8</v>
      </c>
      <c r="GP161" s="40">
        <f t="shared" si="621"/>
        <v>0.8</v>
      </c>
      <c r="GQ161" s="40">
        <f t="shared" si="621"/>
        <v>0.79393939393939394</v>
      </c>
      <c r="GR161" s="40">
        <f t="shared" si="621"/>
        <v>0.78787878787878785</v>
      </c>
      <c r="GS161" s="40">
        <f t="shared" si="621"/>
        <v>0.78787878787878785</v>
      </c>
      <c r="GT161" s="40">
        <f t="shared" si="621"/>
        <v>0.75454545454545452</v>
      </c>
      <c r="GU161" s="40">
        <f t="shared" si="621"/>
        <v>0.73333333333333328</v>
      </c>
      <c r="GV161" s="40">
        <f t="shared" si="621"/>
        <v>0.77575757575757576</v>
      </c>
      <c r="GW161" s="40">
        <f t="shared" si="621"/>
        <v>0.77272727272727271</v>
      </c>
      <c r="GX161" s="40">
        <f t="shared" si="621"/>
        <v>0.76666666666666672</v>
      </c>
      <c r="GY161" s="40">
        <f t="shared" si="621"/>
        <v>0.75151515151515147</v>
      </c>
      <c r="GZ161" s="40">
        <f t="shared" si="621"/>
        <v>0.75151515151515147</v>
      </c>
      <c r="HA161" s="40">
        <f t="shared" si="621"/>
        <v>0.7151515151515152</v>
      </c>
      <c r="HB161" s="40">
        <f t="shared" si="621"/>
        <v>0.76666666666666672</v>
      </c>
      <c r="HC161" s="40">
        <f t="shared" ref="HC161:JN161" si="622">IFERROR(+HC47/$I$161,0)</f>
        <v>0.76060606060606062</v>
      </c>
      <c r="HD161" s="40">
        <f t="shared" si="622"/>
        <v>0.80606060606060603</v>
      </c>
      <c r="HE161" s="40">
        <f t="shared" si="622"/>
        <v>0.8</v>
      </c>
      <c r="HF161" s="40">
        <f t="shared" si="622"/>
        <v>0.79090909090909089</v>
      </c>
      <c r="HG161" s="40">
        <f t="shared" si="622"/>
        <v>0.79090909090909089</v>
      </c>
      <c r="HH161" s="40">
        <f t="shared" si="622"/>
        <v>0.79696969696969699</v>
      </c>
      <c r="HI161" s="40">
        <f t="shared" si="622"/>
        <v>0.79393939393939394</v>
      </c>
      <c r="HJ161" s="40">
        <f t="shared" si="622"/>
        <v>0.79393939393939394</v>
      </c>
      <c r="HK161" s="40">
        <f t="shared" si="622"/>
        <v>0.77878787878787881</v>
      </c>
      <c r="HL161" s="40">
        <f t="shared" si="622"/>
        <v>0.76363636363636367</v>
      </c>
      <c r="HM161" s="40">
        <f t="shared" si="622"/>
        <v>0.74545454545454548</v>
      </c>
      <c r="HN161" s="40">
        <f t="shared" si="622"/>
        <v>0.74545454545454548</v>
      </c>
      <c r="HO161" s="40">
        <f t="shared" si="622"/>
        <v>0.74848484848484853</v>
      </c>
      <c r="HP161" s="40">
        <f t="shared" si="622"/>
        <v>0.75151515151515147</v>
      </c>
      <c r="HQ161" s="40">
        <f t="shared" si="622"/>
        <v>0.75757575757575757</v>
      </c>
      <c r="HR161" s="40">
        <f t="shared" si="622"/>
        <v>0.74848484848484853</v>
      </c>
      <c r="HS161" s="40">
        <f t="shared" si="622"/>
        <v>0.75454545454545452</v>
      </c>
      <c r="HT161" s="40">
        <f t="shared" si="622"/>
        <v>0.75757575757575757</v>
      </c>
      <c r="HU161" s="40">
        <f t="shared" si="622"/>
        <v>0.75757575757575757</v>
      </c>
      <c r="HV161" s="40">
        <f t="shared" si="622"/>
        <v>0.75757575757575757</v>
      </c>
      <c r="HW161" s="40">
        <f t="shared" si="622"/>
        <v>0.74545454545454548</v>
      </c>
      <c r="HX161" s="40">
        <f t="shared" si="622"/>
        <v>0.73939393939393938</v>
      </c>
      <c r="HY161" s="40">
        <f t="shared" si="622"/>
        <v>0.74545454545454548</v>
      </c>
      <c r="HZ161" s="40">
        <f t="shared" si="622"/>
        <v>0.73636363636363633</v>
      </c>
      <c r="IA161" s="40">
        <f t="shared" si="622"/>
        <v>0.71818181818181814</v>
      </c>
      <c r="IB161" s="40">
        <f t="shared" si="622"/>
        <v>0.71818181818181814</v>
      </c>
      <c r="IC161" s="40">
        <f t="shared" si="622"/>
        <v>0.71212121212121215</v>
      </c>
      <c r="ID161" s="40">
        <f t="shared" si="622"/>
        <v>0.72727272727272729</v>
      </c>
      <c r="IE161" s="40">
        <f t="shared" si="622"/>
        <v>0.76969696969696966</v>
      </c>
      <c r="IF161" s="40">
        <f t="shared" si="622"/>
        <v>0.76363636363636367</v>
      </c>
      <c r="IG161" s="40">
        <f t="shared" si="622"/>
        <v>0.75454545454545452</v>
      </c>
      <c r="IH161" s="40">
        <f t="shared" si="622"/>
        <v>0.75151515151515147</v>
      </c>
      <c r="II161" s="40">
        <f t="shared" si="622"/>
        <v>0.75151515151515147</v>
      </c>
      <c r="IJ161" s="40">
        <f t="shared" si="622"/>
        <v>0.75151515151515147</v>
      </c>
      <c r="IK161" s="40">
        <f t="shared" si="622"/>
        <v>0.74545454545454548</v>
      </c>
      <c r="IL161" s="40">
        <f t="shared" si="622"/>
        <v>0</v>
      </c>
      <c r="IM161" s="40">
        <f t="shared" si="622"/>
        <v>0</v>
      </c>
      <c r="IN161" s="40">
        <f t="shared" si="622"/>
        <v>0</v>
      </c>
      <c r="IO161" s="40">
        <f t="shared" si="622"/>
        <v>0</v>
      </c>
      <c r="IP161" s="40">
        <f t="shared" si="622"/>
        <v>0</v>
      </c>
      <c r="IQ161" s="40">
        <f t="shared" si="622"/>
        <v>0</v>
      </c>
      <c r="IR161" s="40">
        <f t="shared" si="622"/>
        <v>0</v>
      </c>
      <c r="IS161" s="40">
        <f t="shared" si="622"/>
        <v>0</v>
      </c>
      <c r="IT161" s="40">
        <f t="shared" si="622"/>
        <v>0</v>
      </c>
      <c r="IU161" s="40">
        <f t="shared" si="622"/>
        <v>0</v>
      </c>
      <c r="IV161" s="40">
        <f t="shared" si="622"/>
        <v>0</v>
      </c>
      <c r="IW161" s="40">
        <f t="shared" si="622"/>
        <v>0</v>
      </c>
      <c r="IX161" s="40">
        <f t="shared" si="622"/>
        <v>0</v>
      </c>
      <c r="IY161" s="40">
        <f t="shared" si="622"/>
        <v>0</v>
      </c>
      <c r="IZ161" s="40">
        <f t="shared" si="622"/>
        <v>0</v>
      </c>
      <c r="JA161" s="40">
        <f t="shared" si="622"/>
        <v>0</v>
      </c>
      <c r="JB161" s="40">
        <f t="shared" si="622"/>
        <v>0</v>
      </c>
      <c r="JC161" s="40">
        <f t="shared" si="622"/>
        <v>0</v>
      </c>
      <c r="JD161" s="40">
        <f t="shared" si="622"/>
        <v>0</v>
      </c>
      <c r="JE161" s="40">
        <f t="shared" si="622"/>
        <v>0</v>
      </c>
      <c r="JF161" s="40">
        <f t="shared" si="622"/>
        <v>0</v>
      </c>
      <c r="JG161" s="40">
        <f t="shared" si="622"/>
        <v>0</v>
      </c>
      <c r="JH161" s="40">
        <f t="shared" si="622"/>
        <v>0</v>
      </c>
      <c r="JI161" s="40">
        <f t="shared" si="622"/>
        <v>0</v>
      </c>
      <c r="JJ161" s="40">
        <f t="shared" si="622"/>
        <v>0</v>
      </c>
      <c r="JK161" s="40">
        <f t="shared" si="622"/>
        <v>0</v>
      </c>
      <c r="JL161" s="40">
        <f t="shared" si="622"/>
        <v>0</v>
      </c>
      <c r="JM161" s="40">
        <f t="shared" si="622"/>
        <v>0</v>
      </c>
      <c r="JN161" s="40">
        <f t="shared" si="622"/>
        <v>0</v>
      </c>
      <c r="JO161" s="40">
        <f t="shared" ref="JO161:LZ161" si="623">IFERROR(+JO47/$I$161,0)</f>
        <v>0</v>
      </c>
      <c r="JP161" s="40">
        <f t="shared" si="623"/>
        <v>0</v>
      </c>
      <c r="JQ161" s="40">
        <f t="shared" si="623"/>
        <v>0</v>
      </c>
      <c r="JR161" s="40">
        <f t="shared" si="623"/>
        <v>0</v>
      </c>
      <c r="JS161" s="40">
        <f t="shared" si="623"/>
        <v>0</v>
      </c>
      <c r="JT161" s="40">
        <f t="shared" si="623"/>
        <v>0</v>
      </c>
      <c r="JU161" s="40">
        <f t="shared" si="623"/>
        <v>0</v>
      </c>
      <c r="JV161" s="40">
        <f t="shared" si="623"/>
        <v>0</v>
      </c>
      <c r="JW161" s="40">
        <f t="shared" si="623"/>
        <v>0</v>
      </c>
      <c r="JX161" s="40">
        <f t="shared" si="623"/>
        <v>0</v>
      </c>
      <c r="JY161" s="40">
        <f t="shared" si="623"/>
        <v>0</v>
      </c>
      <c r="JZ161" s="40">
        <f t="shared" si="623"/>
        <v>0</v>
      </c>
      <c r="KA161" s="40">
        <f t="shared" si="623"/>
        <v>0</v>
      </c>
      <c r="KB161" s="40">
        <f t="shared" si="623"/>
        <v>0</v>
      </c>
      <c r="KC161" s="40">
        <f t="shared" si="623"/>
        <v>0</v>
      </c>
      <c r="KD161" s="40">
        <f t="shared" si="623"/>
        <v>0</v>
      </c>
      <c r="KE161" s="40">
        <f t="shared" si="623"/>
        <v>0</v>
      </c>
      <c r="KF161" s="40">
        <f t="shared" si="623"/>
        <v>0</v>
      </c>
      <c r="KG161" s="40">
        <f t="shared" si="623"/>
        <v>0</v>
      </c>
      <c r="KH161" s="40">
        <f t="shared" si="623"/>
        <v>0</v>
      </c>
      <c r="KI161" s="40">
        <f t="shared" si="623"/>
        <v>0</v>
      </c>
      <c r="KJ161" s="40">
        <f t="shared" si="623"/>
        <v>0</v>
      </c>
      <c r="KK161" s="40">
        <f t="shared" si="623"/>
        <v>0</v>
      </c>
      <c r="KL161" s="40">
        <f t="shared" si="623"/>
        <v>0</v>
      </c>
      <c r="KM161" s="40">
        <f t="shared" si="623"/>
        <v>0</v>
      </c>
      <c r="KN161" s="40">
        <f t="shared" si="623"/>
        <v>0</v>
      </c>
      <c r="KO161" s="40">
        <f t="shared" si="623"/>
        <v>0</v>
      </c>
      <c r="KP161" s="40">
        <f t="shared" si="623"/>
        <v>0</v>
      </c>
      <c r="KQ161" s="40">
        <f t="shared" si="623"/>
        <v>0</v>
      </c>
      <c r="KR161" s="40">
        <f t="shared" si="623"/>
        <v>0</v>
      </c>
      <c r="KS161" s="40">
        <f t="shared" si="623"/>
        <v>0</v>
      </c>
      <c r="KT161" s="40">
        <f t="shared" si="623"/>
        <v>0</v>
      </c>
      <c r="KU161" s="40">
        <f t="shared" si="623"/>
        <v>0</v>
      </c>
      <c r="KV161" s="40">
        <f t="shared" si="623"/>
        <v>0</v>
      </c>
      <c r="KW161" s="40">
        <f t="shared" si="623"/>
        <v>0</v>
      </c>
      <c r="KX161" s="40">
        <f t="shared" si="623"/>
        <v>0</v>
      </c>
      <c r="KY161" s="40">
        <f t="shared" si="623"/>
        <v>0</v>
      </c>
      <c r="KZ161" s="40">
        <f t="shared" si="623"/>
        <v>0</v>
      </c>
      <c r="LA161" s="40">
        <f t="shared" si="623"/>
        <v>0</v>
      </c>
      <c r="LB161" s="40">
        <f t="shared" si="623"/>
        <v>0</v>
      </c>
      <c r="LC161" s="40">
        <f t="shared" si="623"/>
        <v>0</v>
      </c>
      <c r="LD161" s="40">
        <f t="shared" si="623"/>
        <v>0</v>
      </c>
      <c r="LE161" s="40">
        <f t="shared" si="623"/>
        <v>0</v>
      </c>
      <c r="LF161" s="40">
        <f t="shared" si="623"/>
        <v>0</v>
      </c>
      <c r="LG161" s="40">
        <f t="shared" si="623"/>
        <v>0</v>
      </c>
      <c r="LH161" s="40">
        <f t="shared" si="623"/>
        <v>0</v>
      </c>
      <c r="LI161" s="40">
        <f t="shared" si="623"/>
        <v>0</v>
      </c>
      <c r="LJ161" s="40">
        <f t="shared" si="623"/>
        <v>0</v>
      </c>
      <c r="LK161" s="40">
        <f t="shared" si="623"/>
        <v>0</v>
      </c>
      <c r="LL161" s="40">
        <f t="shared" si="623"/>
        <v>0</v>
      </c>
      <c r="LM161" s="40">
        <f t="shared" si="623"/>
        <v>0</v>
      </c>
      <c r="LN161" s="40">
        <f t="shared" si="623"/>
        <v>0</v>
      </c>
      <c r="LO161" s="40">
        <f t="shared" si="623"/>
        <v>0</v>
      </c>
      <c r="LP161" s="40">
        <f t="shared" si="623"/>
        <v>0</v>
      </c>
      <c r="LQ161" s="40">
        <f t="shared" si="623"/>
        <v>0</v>
      </c>
      <c r="LR161" s="40">
        <f t="shared" si="623"/>
        <v>0</v>
      </c>
      <c r="LS161" s="40">
        <f t="shared" si="623"/>
        <v>0</v>
      </c>
      <c r="LT161" s="40">
        <f t="shared" si="623"/>
        <v>0</v>
      </c>
      <c r="LU161" s="40">
        <f t="shared" si="623"/>
        <v>0</v>
      </c>
      <c r="LV161" s="40">
        <f t="shared" si="623"/>
        <v>0</v>
      </c>
      <c r="LW161" s="40">
        <f t="shared" si="623"/>
        <v>0</v>
      </c>
      <c r="LX161" s="40">
        <f t="shared" si="623"/>
        <v>0</v>
      </c>
      <c r="LY161" s="40">
        <f t="shared" si="623"/>
        <v>0</v>
      </c>
      <c r="LZ161" s="40">
        <f t="shared" si="623"/>
        <v>0</v>
      </c>
      <c r="MA161" s="40">
        <f t="shared" ref="MA161:NT161" si="624">IFERROR(+MA47/$I$161,0)</f>
        <v>0</v>
      </c>
      <c r="MB161" s="40">
        <f t="shared" si="624"/>
        <v>0</v>
      </c>
      <c r="MC161" s="40">
        <f t="shared" si="624"/>
        <v>0</v>
      </c>
      <c r="MD161" s="40">
        <f t="shared" si="624"/>
        <v>0</v>
      </c>
      <c r="ME161" s="40">
        <f t="shared" si="624"/>
        <v>0</v>
      </c>
      <c r="MF161" s="40">
        <f t="shared" si="624"/>
        <v>0</v>
      </c>
      <c r="MG161" s="40">
        <f t="shared" si="624"/>
        <v>0</v>
      </c>
      <c r="MH161" s="40">
        <f t="shared" si="624"/>
        <v>0</v>
      </c>
      <c r="MI161" s="40">
        <f t="shared" si="624"/>
        <v>0</v>
      </c>
      <c r="MJ161" s="40">
        <f t="shared" si="624"/>
        <v>0</v>
      </c>
      <c r="MK161" s="40">
        <f t="shared" si="624"/>
        <v>0</v>
      </c>
      <c r="ML161" s="40">
        <f t="shared" si="624"/>
        <v>0</v>
      </c>
      <c r="MM161" s="40">
        <f t="shared" si="624"/>
        <v>0</v>
      </c>
      <c r="MN161" s="40">
        <f t="shared" si="624"/>
        <v>0</v>
      </c>
      <c r="MO161" s="40">
        <f t="shared" si="624"/>
        <v>0</v>
      </c>
      <c r="MP161" s="40">
        <f t="shared" si="624"/>
        <v>0</v>
      </c>
      <c r="MQ161" s="40">
        <f t="shared" si="624"/>
        <v>0</v>
      </c>
      <c r="MR161" s="40">
        <f t="shared" si="624"/>
        <v>0</v>
      </c>
      <c r="MS161" s="40">
        <f t="shared" si="624"/>
        <v>0</v>
      </c>
      <c r="MT161" s="40">
        <f t="shared" si="624"/>
        <v>0</v>
      </c>
      <c r="MU161" s="40">
        <f t="shared" si="624"/>
        <v>0</v>
      </c>
      <c r="MV161" s="40">
        <f t="shared" si="624"/>
        <v>0</v>
      </c>
      <c r="MW161" s="40">
        <f t="shared" si="624"/>
        <v>0</v>
      </c>
      <c r="MX161" s="40">
        <f t="shared" si="624"/>
        <v>0</v>
      </c>
      <c r="MY161" s="40">
        <f t="shared" si="624"/>
        <v>0</v>
      </c>
      <c r="MZ161" s="40">
        <f t="shared" si="624"/>
        <v>0</v>
      </c>
      <c r="NA161" s="40">
        <f t="shared" si="624"/>
        <v>0</v>
      </c>
      <c r="NB161" s="40">
        <f t="shared" si="624"/>
        <v>0</v>
      </c>
      <c r="NC161" s="40">
        <f t="shared" si="624"/>
        <v>0</v>
      </c>
      <c r="ND161" s="40">
        <f t="shared" si="624"/>
        <v>0</v>
      </c>
      <c r="NE161" s="40">
        <f t="shared" si="624"/>
        <v>0</v>
      </c>
      <c r="NF161" s="40">
        <f t="shared" si="624"/>
        <v>0</v>
      </c>
      <c r="NG161" s="40">
        <f t="shared" si="624"/>
        <v>0</v>
      </c>
      <c r="NH161" s="40">
        <f t="shared" si="624"/>
        <v>0</v>
      </c>
      <c r="NI161" s="40">
        <f t="shared" si="624"/>
        <v>0</v>
      </c>
      <c r="NJ161" s="40">
        <f t="shared" si="624"/>
        <v>0</v>
      </c>
      <c r="NK161" s="40">
        <f t="shared" si="624"/>
        <v>0</v>
      </c>
      <c r="NL161" s="40">
        <f t="shared" si="624"/>
        <v>0</v>
      </c>
      <c r="NM161" s="40">
        <f t="shared" si="624"/>
        <v>0</v>
      </c>
      <c r="NN161" s="40">
        <f t="shared" si="624"/>
        <v>0</v>
      </c>
      <c r="NO161" s="40">
        <f t="shared" si="624"/>
        <v>0</v>
      </c>
      <c r="NP161" s="40">
        <f t="shared" si="624"/>
        <v>0</v>
      </c>
      <c r="NQ161" s="40">
        <f t="shared" si="624"/>
        <v>0</v>
      </c>
      <c r="NR161" s="40">
        <f t="shared" si="624"/>
        <v>0</v>
      </c>
      <c r="NS161" s="40">
        <f t="shared" si="624"/>
        <v>0</v>
      </c>
      <c r="NT161" s="41">
        <f t="shared" si="624"/>
        <v>0</v>
      </c>
    </row>
    <row r="162" spans="1:384" x14ac:dyDescent="0.6">
      <c r="A162" s="141" t="s">
        <v>72</v>
      </c>
      <c r="B162" s="301"/>
      <c r="C162" s="322"/>
      <c r="D162" s="300" t="s">
        <v>17</v>
      </c>
      <c r="E162" s="47">
        <v>22</v>
      </c>
      <c r="F162" s="276"/>
      <c r="G162" s="47">
        <v>27</v>
      </c>
      <c r="H162" s="46">
        <v>626</v>
      </c>
      <c r="I162" s="6">
        <f t="shared" ref="I162" si="625">SUM(J162:Q162)</f>
        <v>287</v>
      </c>
      <c r="J162" s="12">
        <v>86</v>
      </c>
      <c r="K162" s="4">
        <v>86</v>
      </c>
      <c r="L162" s="4">
        <v>115</v>
      </c>
      <c r="M162" s="4">
        <v>0</v>
      </c>
      <c r="N162" s="4">
        <v>0</v>
      </c>
      <c r="O162" s="4">
        <v>0</v>
      </c>
      <c r="P162" s="33">
        <v>0</v>
      </c>
      <c r="Q162" s="34">
        <v>0</v>
      </c>
      <c r="R162" s="7"/>
      <c r="S162" s="39">
        <f t="shared" ref="S162:CD162" si="626">IFERROR(+S48/$I$162,0)</f>
        <v>0.93379790940766549</v>
      </c>
      <c r="T162" s="40">
        <f t="shared" si="626"/>
        <v>0.93379790940766549</v>
      </c>
      <c r="U162" s="40">
        <f t="shared" si="626"/>
        <v>0.89547038327526129</v>
      </c>
      <c r="V162" s="40">
        <f t="shared" si="626"/>
        <v>0.93728222996515675</v>
      </c>
      <c r="W162" s="40">
        <f t="shared" si="626"/>
        <v>0.98257839721254359</v>
      </c>
      <c r="X162" s="40">
        <f t="shared" si="626"/>
        <v>0.94773519163763065</v>
      </c>
      <c r="Y162" s="40">
        <f t="shared" si="626"/>
        <v>0.92682926829268297</v>
      </c>
      <c r="Z162" s="40">
        <f t="shared" si="626"/>
        <v>0.92682926829268297</v>
      </c>
      <c r="AA162" s="40">
        <f t="shared" si="626"/>
        <v>0.95121951219512191</v>
      </c>
      <c r="AB162" s="45">
        <f t="shared" si="626"/>
        <v>0.94773519163763065</v>
      </c>
      <c r="AC162" s="40">
        <f t="shared" si="626"/>
        <v>0.93379790940766549</v>
      </c>
      <c r="AD162" s="40">
        <f t="shared" si="626"/>
        <v>0.95818815331010454</v>
      </c>
      <c r="AE162" s="40">
        <f t="shared" si="626"/>
        <v>0.95818815331010454</v>
      </c>
      <c r="AF162" s="40">
        <f t="shared" si="626"/>
        <v>0.95818815331010454</v>
      </c>
      <c r="AG162" s="40">
        <f t="shared" si="626"/>
        <v>0.95818815331010454</v>
      </c>
      <c r="AH162" s="40">
        <f t="shared" si="626"/>
        <v>0.94773519163763065</v>
      </c>
      <c r="AI162" s="40">
        <f t="shared" si="626"/>
        <v>0.94773519163763065</v>
      </c>
      <c r="AJ162" s="40">
        <f t="shared" si="626"/>
        <v>0.96515679442508706</v>
      </c>
      <c r="AK162" s="40">
        <f t="shared" si="626"/>
        <v>0.97909407665505221</v>
      </c>
      <c r="AL162" s="40">
        <f t="shared" si="626"/>
        <v>0.9616724738675958</v>
      </c>
      <c r="AM162" s="40">
        <f t="shared" si="626"/>
        <v>0.94076655052264813</v>
      </c>
      <c r="AN162" s="40">
        <f t="shared" si="626"/>
        <v>0.94076655052264813</v>
      </c>
      <c r="AO162" s="40">
        <f t="shared" si="626"/>
        <v>0.94425087108013939</v>
      </c>
      <c r="AP162" s="40">
        <f t="shared" si="626"/>
        <v>0.94425087108013939</v>
      </c>
      <c r="AQ162" s="40">
        <f t="shared" si="626"/>
        <v>0.94773519163763065</v>
      </c>
      <c r="AR162" s="40">
        <f t="shared" si="626"/>
        <v>0.94773519163763065</v>
      </c>
      <c r="AS162" s="40">
        <f t="shared" si="626"/>
        <v>0.93379790940766549</v>
      </c>
      <c r="AT162" s="40">
        <f t="shared" si="626"/>
        <v>0.92682926829268297</v>
      </c>
      <c r="AU162" s="40">
        <f t="shared" si="626"/>
        <v>0.92682926829268297</v>
      </c>
      <c r="AV162" s="40">
        <f t="shared" si="626"/>
        <v>0.9233449477351916</v>
      </c>
      <c r="AW162" s="40">
        <f t="shared" si="626"/>
        <v>0.9233449477351916</v>
      </c>
      <c r="AX162" s="40">
        <f t="shared" si="626"/>
        <v>0.89547038327526129</v>
      </c>
      <c r="AY162" s="40">
        <f t="shared" si="626"/>
        <v>0.95121951219512191</v>
      </c>
      <c r="AZ162" s="40">
        <f t="shared" si="626"/>
        <v>0.95121951219512191</v>
      </c>
      <c r="BA162" s="40">
        <f t="shared" si="626"/>
        <v>0.94425087108013939</v>
      </c>
      <c r="BB162" s="40">
        <f t="shared" si="626"/>
        <v>0.94425087108013939</v>
      </c>
      <c r="BC162" s="40">
        <f t="shared" si="626"/>
        <v>0.94076655052264813</v>
      </c>
      <c r="BD162" s="40">
        <f t="shared" si="626"/>
        <v>0.94425087108013939</v>
      </c>
      <c r="BE162" s="40">
        <f t="shared" si="626"/>
        <v>0.92682926829268297</v>
      </c>
      <c r="BF162" s="40">
        <f t="shared" si="626"/>
        <v>0.92682926829268297</v>
      </c>
      <c r="BG162" s="40">
        <f t="shared" si="626"/>
        <v>0.90243902439024393</v>
      </c>
      <c r="BH162" s="40">
        <f t="shared" si="626"/>
        <v>0.90243902439024393</v>
      </c>
      <c r="BI162" s="40">
        <f t="shared" si="626"/>
        <v>0.90243902439024393</v>
      </c>
      <c r="BJ162" s="40">
        <f t="shared" si="626"/>
        <v>0.89895470383275267</v>
      </c>
      <c r="BK162" s="40">
        <f t="shared" si="626"/>
        <v>0.91637630662020908</v>
      </c>
      <c r="BL162" s="40">
        <f t="shared" si="626"/>
        <v>0.94773519163763065</v>
      </c>
      <c r="BM162" s="40">
        <f t="shared" si="626"/>
        <v>0.93728222996515675</v>
      </c>
      <c r="BN162" s="40">
        <f t="shared" si="626"/>
        <v>0.97212543554006969</v>
      </c>
      <c r="BO162" s="40">
        <f t="shared" si="626"/>
        <v>0.95818815331010454</v>
      </c>
      <c r="BP162" s="40">
        <f t="shared" si="626"/>
        <v>0.95818815331010454</v>
      </c>
      <c r="BQ162" s="40">
        <f t="shared" si="626"/>
        <v>0.95818815331010454</v>
      </c>
      <c r="BR162" s="40">
        <f t="shared" si="626"/>
        <v>0.96864111498257843</v>
      </c>
      <c r="BS162" s="40">
        <f t="shared" si="626"/>
        <v>0.95470383275261328</v>
      </c>
      <c r="BT162" s="40">
        <f t="shared" si="626"/>
        <v>0.96864111498257843</v>
      </c>
      <c r="BU162" s="40">
        <f t="shared" si="626"/>
        <v>0.9616724738675958</v>
      </c>
      <c r="BV162" s="40">
        <f t="shared" si="626"/>
        <v>0.93728222996515675</v>
      </c>
      <c r="BW162" s="40">
        <f t="shared" si="626"/>
        <v>0.93728222996515675</v>
      </c>
      <c r="BX162" s="40">
        <f t="shared" si="626"/>
        <v>0.9616724738675958</v>
      </c>
      <c r="BY162" s="40">
        <f t="shared" si="626"/>
        <v>0.9616724738675958</v>
      </c>
      <c r="BZ162" s="40">
        <f t="shared" si="626"/>
        <v>0.95818815331010454</v>
      </c>
      <c r="CA162" s="40">
        <f t="shared" si="626"/>
        <v>0.95818815331010454</v>
      </c>
      <c r="CB162" s="40">
        <f t="shared" si="626"/>
        <v>0.9616724738675958</v>
      </c>
      <c r="CC162" s="40">
        <f t="shared" si="626"/>
        <v>0.95470383275261328</v>
      </c>
      <c r="CD162" s="40">
        <f t="shared" si="626"/>
        <v>0.95470383275261328</v>
      </c>
      <c r="CE162" s="40">
        <f t="shared" ref="CE162:EP162" si="627">IFERROR(+CE48/$I$162,0)</f>
        <v>0.95470383275261328</v>
      </c>
      <c r="CF162" s="40">
        <f t="shared" si="627"/>
        <v>0.92682926829268297</v>
      </c>
      <c r="CG162" s="40">
        <f t="shared" si="627"/>
        <v>0.93379790940766549</v>
      </c>
      <c r="CH162" s="40">
        <f t="shared" si="627"/>
        <v>0.93379790940766549</v>
      </c>
      <c r="CI162" s="40">
        <f t="shared" si="627"/>
        <v>0.98257839721254359</v>
      </c>
      <c r="CJ162" s="40">
        <f t="shared" si="627"/>
        <v>0.97212543554006969</v>
      </c>
      <c r="CK162" s="40">
        <f t="shared" si="627"/>
        <v>0.97212543554006969</v>
      </c>
      <c r="CL162" s="40">
        <f t="shared" si="627"/>
        <v>0.97560975609756095</v>
      </c>
      <c r="CM162" s="40">
        <f t="shared" si="627"/>
        <v>0.98257839721254359</v>
      </c>
      <c r="CN162" s="40">
        <f t="shared" si="627"/>
        <v>0.97560975609756095</v>
      </c>
      <c r="CO162" s="40">
        <f t="shared" si="627"/>
        <v>0.98606271777003485</v>
      </c>
      <c r="CP162" s="40">
        <f t="shared" si="627"/>
        <v>0.97212543554006969</v>
      </c>
      <c r="CQ162" s="40">
        <f t="shared" si="627"/>
        <v>0.96864111498257843</v>
      </c>
      <c r="CR162" s="40">
        <f t="shared" si="627"/>
        <v>0.96864111498257843</v>
      </c>
      <c r="CS162" s="40">
        <f t="shared" si="627"/>
        <v>0.97909407665505221</v>
      </c>
      <c r="CT162" s="40">
        <f t="shared" si="627"/>
        <v>0.96864111498257843</v>
      </c>
      <c r="CU162" s="40">
        <f t="shared" si="627"/>
        <v>0.95818815331010454</v>
      </c>
      <c r="CV162" s="40">
        <f t="shared" si="627"/>
        <v>0.96864111498257843</v>
      </c>
      <c r="CW162" s="40">
        <f t="shared" si="627"/>
        <v>0.9616724738675958</v>
      </c>
      <c r="CX162" s="40">
        <f t="shared" si="627"/>
        <v>0.9616724738675958</v>
      </c>
      <c r="CY162" s="40">
        <f t="shared" si="627"/>
        <v>0.9616724738675958</v>
      </c>
      <c r="CZ162" s="40">
        <f t="shared" si="627"/>
        <v>0.95121951219512191</v>
      </c>
      <c r="DA162" s="40">
        <f t="shared" si="627"/>
        <v>0.93728222996515675</v>
      </c>
      <c r="DB162" s="40">
        <f t="shared" si="627"/>
        <v>0.94076655052264813</v>
      </c>
      <c r="DC162" s="40">
        <f t="shared" si="627"/>
        <v>0.94425087108013939</v>
      </c>
      <c r="DD162" s="40">
        <f t="shared" si="627"/>
        <v>0.93379790940766549</v>
      </c>
      <c r="DE162" s="40">
        <f t="shared" si="627"/>
        <v>0.93031358885017423</v>
      </c>
      <c r="DF162" s="40">
        <f t="shared" si="627"/>
        <v>0.93031358885017423</v>
      </c>
      <c r="DG162" s="40">
        <f t="shared" si="627"/>
        <v>0.94076655052264813</v>
      </c>
      <c r="DH162" s="40">
        <f t="shared" si="627"/>
        <v>0.95818815331010454</v>
      </c>
      <c r="DI162" s="40">
        <f t="shared" si="627"/>
        <v>0.95470383275261328</v>
      </c>
      <c r="DJ162" s="40">
        <f t="shared" si="627"/>
        <v>0.95818815331010454</v>
      </c>
      <c r="DK162" s="40">
        <f t="shared" si="627"/>
        <v>0.93379790940766549</v>
      </c>
      <c r="DL162" s="40">
        <f t="shared" si="627"/>
        <v>0.9233449477351916</v>
      </c>
      <c r="DM162" s="40">
        <f t="shared" si="627"/>
        <v>0.9233449477351916</v>
      </c>
      <c r="DN162" s="40">
        <f t="shared" si="627"/>
        <v>0.92682926829268297</v>
      </c>
      <c r="DO162" s="40">
        <f t="shared" si="627"/>
        <v>0.93031358885017423</v>
      </c>
      <c r="DP162" s="40">
        <f t="shared" si="627"/>
        <v>0.93031358885017423</v>
      </c>
      <c r="DQ162" s="40">
        <f t="shared" si="627"/>
        <v>0.93728222996515675</v>
      </c>
      <c r="DR162" s="40">
        <f t="shared" si="627"/>
        <v>0.94773519163763065</v>
      </c>
      <c r="DS162" s="40">
        <f t="shared" si="627"/>
        <v>0.92682926829268297</v>
      </c>
      <c r="DT162" s="40">
        <f t="shared" si="627"/>
        <v>0.92682926829268297</v>
      </c>
      <c r="DU162" s="40">
        <f t="shared" si="627"/>
        <v>0.89547038327526129</v>
      </c>
      <c r="DV162" s="40">
        <f t="shared" si="627"/>
        <v>0.94425087108013939</v>
      </c>
      <c r="DW162" s="40">
        <f t="shared" si="627"/>
        <v>0.93728222996515675</v>
      </c>
      <c r="DX162" s="40">
        <f t="shared" si="627"/>
        <v>0.95121951219512191</v>
      </c>
      <c r="DY162" s="40">
        <f t="shared" si="627"/>
        <v>0.95121951219512191</v>
      </c>
      <c r="DZ162" s="40">
        <f t="shared" si="627"/>
        <v>0.9233449477351916</v>
      </c>
      <c r="EA162" s="40">
        <f t="shared" si="627"/>
        <v>0.9233449477351916</v>
      </c>
      <c r="EB162" s="40">
        <f t="shared" si="627"/>
        <v>0.91637630662020908</v>
      </c>
      <c r="EC162" s="40">
        <f t="shared" si="627"/>
        <v>0.93728222996515675</v>
      </c>
      <c r="ED162" s="40">
        <f t="shared" si="627"/>
        <v>0.91637630662020908</v>
      </c>
      <c r="EE162" s="40">
        <f t="shared" si="627"/>
        <v>0.92682926829268297</v>
      </c>
      <c r="EF162" s="40">
        <f t="shared" si="627"/>
        <v>0.91986062717770034</v>
      </c>
      <c r="EG162" s="40">
        <f t="shared" si="627"/>
        <v>0.86411149825783973</v>
      </c>
      <c r="EH162" s="40">
        <f t="shared" si="627"/>
        <v>0.86411149825783973</v>
      </c>
      <c r="EI162" s="40">
        <f t="shared" si="627"/>
        <v>0.87804878048780488</v>
      </c>
      <c r="EJ162" s="40">
        <f t="shared" si="627"/>
        <v>0.9616724738675958</v>
      </c>
      <c r="EK162" s="40">
        <f t="shared" si="627"/>
        <v>0.95818815331010454</v>
      </c>
      <c r="EL162" s="40">
        <f t="shared" si="627"/>
        <v>0.97212543554006969</v>
      </c>
      <c r="EM162" s="40">
        <f t="shared" si="627"/>
        <v>0.95121951219512191</v>
      </c>
      <c r="EN162" s="40">
        <f t="shared" si="627"/>
        <v>0.89895470383275267</v>
      </c>
      <c r="EO162" s="40">
        <f t="shared" si="627"/>
        <v>0.89895470383275267</v>
      </c>
      <c r="EP162" s="40">
        <f t="shared" si="627"/>
        <v>0.86411149825783973</v>
      </c>
      <c r="EQ162" s="40">
        <f t="shared" ref="EQ162:HB162" si="628">IFERROR(+EQ48/$I$162,0)</f>
        <v>0.87108013937282225</v>
      </c>
      <c r="ER162" s="40">
        <f t="shared" si="628"/>
        <v>0.90592334494773519</v>
      </c>
      <c r="ES162" s="40">
        <f t="shared" si="628"/>
        <v>0.93379790940766549</v>
      </c>
      <c r="ET162" s="40">
        <f t="shared" si="628"/>
        <v>0.93031358885017423</v>
      </c>
      <c r="EU162" s="40">
        <f t="shared" si="628"/>
        <v>0.91637630662020908</v>
      </c>
      <c r="EV162" s="40">
        <f t="shared" si="628"/>
        <v>0.91637630662020908</v>
      </c>
      <c r="EW162" s="40">
        <f t="shared" si="628"/>
        <v>0.90940766550522645</v>
      </c>
      <c r="EX162" s="40">
        <f t="shared" si="628"/>
        <v>0.91637630662020908</v>
      </c>
      <c r="EY162" s="40">
        <f t="shared" si="628"/>
        <v>0.90592334494773519</v>
      </c>
      <c r="EZ162" s="40">
        <f t="shared" si="628"/>
        <v>0.90940766550522645</v>
      </c>
      <c r="FA162" s="40">
        <f t="shared" si="628"/>
        <v>0.89198606271777003</v>
      </c>
      <c r="FB162" s="40">
        <f t="shared" si="628"/>
        <v>0.88153310104529614</v>
      </c>
      <c r="FC162" s="40">
        <f t="shared" si="628"/>
        <v>0.88153310104529614</v>
      </c>
      <c r="FD162" s="40">
        <f t="shared" si="628"/>
        <v>0.86411149825783973</v>
      </c>
      <c r="FE162" s="40">
        <f t="shared" si="628"/>
        <v>0.87108013937282225</v>
      </c>
      <c r="FF162" s="40">
        <f t="shared" si="628"/>
        <v>0.8571428571428571</v>
      </c>
      <c r="FG162" s="40">
        <f t="shared" si="628"/>
        <v>0.8571428571428571</v>
      </c>
      <c r="FH162" s="40">
        <f t="shared" si="628"/>
        <v>0.90940766550522645</v>
      </c>
      <c r="FI162" s="40">
        <f t="shared" si="628"/>
        <v>0.90243902439024393</v>
      </c>
      <c r="FJ162" s="40">
        <f t="shared" si="628"/>
        <v>0.90243902439024393</v>
      </c>
      <c r="FK162" s="40">
        <f t="shared" si="628"/>
        <v>0.87804878048780488</v>
      </c>
      <c r="FL162" s="40">
        <f t="shared" si="628"/>
        <v>0.93031358885017423</v>
      </c>
      <c r="FM162" s="40">
        <f t="shared" si="628"/>
        <v>0.94425087108013939</v>
      </c>
      <c r="FN162" s="40">
        <f t="shared" si="628"/>
        <v>0.93379790940766549</v>
      </c>
      <c r="FO162" s="40">
        <f t="shared" si="628"/>
        <v>0.91986062717770034</v>
      </c>
      <c r="FP162" s="40">
        <f t="shared" si="628"/>
        <v>0.90243902439024393</v>
      </c>
      <c r="FQ162" s="40">
        <f t="shared" si="628"/>
        <v>0.90243902439024393</v>
      </c>
      <c r="FR162" s="40">
        <f t="shared" si="628"/>
        <v>0.83623693379790942</v>
      </c>
      <c r="FS162" s="40">
        <f t="shared" si="628"/>
        <v>0.84320557491289194</v>
      </c>
      <c r="FT162" s="40">
        <f t="shared" si="628"/>
        <v>0.83623693379790942</v>
      </c>
      <c r="FU162" s="40">
        <f t="shared" si="628"/>
        <v>0.83972125435540068</v>
      </c>
      <c r="FV162" s="40">
        <f t="shared" si="628"/>
        <v>0.79790940766550522</v>
      </c>
      <c r="FW162" s="40">
        <f t="shared" si="628"/>
        <v>0.78745644599303133</v>
      </c>
      <c r="FX162" s="40">
        <f t="shared" si="628"/>
        <v>0.78745644599303133</v>
      </c>
      <c r="FY162" s="40">
        <f t="shared" si="628"/>
        <v>0.7909407665505227</v>
      </c>
      <c r="FZ162" s="40">
        <f t="shared" si="628"/>
        <v>0.88850174216027877</v>
      </c>
      <c r="GA162" s="40">
        <f t="shared" si="628"/>
        <v>0.86759581881533099</v>
      </c>
      <c r="GB162" s="40">
        <f t="shared" si="628"/>
        <v>0.89547038327526129</v>
      </c>
      <c r="GC162" s="40">
        <f t="shared" si="628"/>
        <v>0.91289198606271782</v>
      </c>
      <c r="GD162" s="40">
        <f t="shared" si="628"/>
        <v>0.89895470383275267</v>
      </c>
      <c r="GE162" s="40">
        <f t="shared" si="628"/>
        <v>0.89895470383275267</v>
      </c>
      <c r="GF162" s="40">
        <f t="shared" si="628"/>
        <v>0.89198606271777003</v>
      </c>
      <c r="GG162" s="40">
        <f t="shared" si="628"/>
        <v>0.90592334494773519</v>
      </c>
      <c r="GH162" s="40">
        <f t="shared" si="628"/>
        <v>0.91289198606271782</v>
      </c>
      <c r="GI162" s="40">
        <f t="shared" si="628"/>
        <v>0.94425087108013939</v>
      </c>
      <c r="GJ162" s="40">
        <f t="shared" si="628"/>
        <v>0.89895470383275267</v>
      </c>
      <c r="GK162" s="40">
        <f t="shared" si="628"/>
        <v>0.86411149825783973</v>
      </c>
      <c r="GL162" s="40">
        <f t="shared" si="628"/>
        <v>0.86411149825783973</v>
      </c>
      <c r="GM162" s="40">
        <f t="shared" si="628"/>
        <v>0.89547038327526129</v>
      </c>
      <c r="GN162" s="40">
        <f t="shared" si="628"/>
        <v>0.91289198606271782</v>
      </c>
      <c r="GO162" s="40">
        <f t="shared" si="628"/>
        <v>0.89198606271777003</v>
      </c>
      <c r="GP162" s="40">
        <f t="shared" si="628"/>
        <v>0.89895470383275267</v>
      </c>
      <c r="GQ162" s="40">
        <f t="shared" si="628"/>
        <v>0.88850174216027877</v>
      </c>
      <c r="GR162" s="40">
        <f t="shared" si="628"/>
        <v>0.90243902439024393</v>
      </c>
      <c r="GS162" s="40">
        <f t="shared" si="628"/>
        <v>0.90243902439024393</v>
      </c>
      <c r="GT162" s="40">
        <f t="shared" si="628"/>
        <v>0.90592334494773519</v>
      </c>
      <c r="GU162" s="40">
        <f t="shared" si="628"/>
        <v>0.93379790940766549</v>
      </c>
      <c r="GV162" s="40">
        <f t="shared" si="628"/>
        <v>0.90243902439024393</v>
      </c>
      <c r="GW162" s="40">
        <f t="shared" si="628"/>
        <v>0.89895470383275267</v>
      </c>
      <c r="GX162" s="40">
        <f t="shared" si="628"/>
        <v>0.91289198606271782</v>
      </c>
      <c r="GY162" s="40">
        <f t="shared" si="628"/>
        <v>0.93031358885017423</v>
      </c>
      <c r="GZ162" s="40">
        <f t="shared" si="628"/>
        <v>0.93031358885017423</v>
      </c>
      <c r="HA162" s="40">
        <f t="shared" si="628"/>
        <v>0.9233449477351916</v>
      </c>
      <c r="HB162" s="40">
        <f t="shared" si="628"/>
        <v>0.95470383275261328</v>
      </c>
      <c r="HC162" s="40">
        <f t="shared" ref="HC162:JN162" si="629">IFERROR(+HC48/$I$162,0)</f>
        <v>0.89198606271777003</v>
      </c>
      <c r="HD162" s="40">
        <f t="shared" si="629"/>
        <v>0.9616724738675958</v>
      </c>
      <c r="HE162" s="40">
        <f t="shared" si="629"/>
        <v>0.90940766550522645</v>
      </c>
      <c r="HF162" s="40">
        <f t="shared" si="629"/>
        <v>0.8850174216027874</v>
      </c>
      <c r="HG162" s="40">
        <f t="shared" si="629"/>
        <v>0.8850174216027874</v>
      </c>
      <c r="HH162" s="40">
        <f t="shared" si="629"/>
        <v>0.88850174216027877</v>
      </c>
      <c r="HI162" s="40">
        <f t="shared" si="629"/>
        <v>0.90940766550522645</v>
      </c>
      <c r="HJ162" s="40">
        <f t="shared" si="629"/>
        <v>0.91637630662020908</v>
      </c>
      <c r="HK162" s="40">
        <f t="shared" si="629"/>
        <v>0.91986062717770034</v>
      </c>
      <c r="HL162" s="40">
        <f t="shared" si="629"/>
        <v>0.90592334494773519</v>
      </c>
      <c r="HM162" s="40">
        <f t="shared" si="629"/>
        <v>0.90592334494773519</v>
      </c>
      <c r="HN162" s="40">
        <f t="shared" si="629"/>
        <v>0.90592334494773519</v>
      </c>
      <c r="HO162" s="40">
        <f t="shared" si="629"/>
        <v>0.88153310104529614</v>
      </c>
      <c r="HP162" s="40">
        <f t="shared" si="629"/>
        <v>0.96515679442508706</v>
      </c>
      <c r="HQ162" s="40">
        <f t="shared" si="629"/>
        <v>0.96515679442508706</v>
      </c>
      <c r="HR162" s="40">
        <f t="shared" si="629"/>
        <v>0.97212543554006969</v>
      </c>
      <c r="HS162" s="40">
        <f t="shared" si="629"/>
        <v>0.97560975609756095</v>
      </c>
      <c r="HT162" s="40">
        <f t="shared" si="629"/>
        <v>0.96515679442508706</v>
      </c>
      <c r="HU162" s="40">
        <f t="shared" si="629"/>
        <v>0.96515679442508706</v>
      </c>
      <c r="HV162" s="40">
        <f t="shared" si="629"/>
        <v>0.96864111498257843</v>
      </c>
      <c r="HW162" s="40">
        <f t="shared" si="629"/>
        <v>0.98257839721254359</v>
      </c>
      <c r="HX162" s="40">
        <f t="shared" si="629"/>
        <v>0.98257839721254359</v>
      </c>
      <c r="HY162" s="40">
        <f t="shared" si="629"/>
        <v>0.98606271777003485</v>
      </c>
      <c r="HZ162" s="40">
        <f t="shared" si="629"/>
        <v>0.98257839721254359</v>
      </c>
      <c r="IA162" s="40">
        <f t="shared" si="629"/>
        <v>0.96515679442508706</v>
      </c>
      <c r="IB162" s="40">
        <f t="shared" si="629"/>
        <v>0.96515679442508706</v>
      </c>
      <c r="IC162" s="40">
        <f t="shared" si="629"/>
        <v>0.98257839721254359</v>
      </c>
      <c r="ID162" s="40">
        <f t="shared" si="629"/>
        <v>0.98606271777003485</v>
      </c>
      <c r="IE162" s="40">
        <f t="shared" si="629"/>
        <v>0.98954703832752611</v>
      </c>
      <c r="IF162" s="40">
        <f t="shared" si="629"/>
        <v>0.98954703832752611</v>
      </c>
      <c r="IG162" s="40">
        <f t="shared" si="629"/>
        <v>0.99303135888501737</v>
      </c>
      <c r="IH162" s="40">
        <f t="shared" si="629"/>
        <v>0.98606271777003485</v>
      </c>
      <c r="II162" s="40">
        <f t="shared" si="629"/>
        <v>0.98606271777003485</v>
      </c>
      <c r="IJ162" s="40">
        <f t="shared" si="629"/>
        <v>0.98606271777003485</v>
      </c>
      <c r="IK162" s="40">
        <f t="shared" si="629"/>
        <v>0.99651567944250874</v>
      </c>
      <c r="IL162" s="40">
        <f t="shared" si="629"/>
        <v>0</v>
      </c>
      <c r="IM162" s="40">
        <f t="shared" si="629"/>
        <v>0</v>
      </c>
      <c r="IN162" s="40">
        <f t="shared" si="629"/>
        <v>0</v>
      </c>
      <c r="IO162" s="40">
        <f t="shared" si="629"/>
        <v>0</v>
      </c>
      <c r="IP162" s="40">
        <f t="shared" si="629"/>
        <v>0</v>
      </c>
      <c r="IQ162" s="40">
        <f t="shared" si="629"/>
        <v>0</v>
      </c>
      <c r="IR162" s="40">
        <f t="shared" si="629"/>
        <v>0</v>
      </c>
      <c r="IS162" s="40">
        <f t="shared" si="629"/>
        <v>0</v>
      </c>
      <c r="IT162" s="40">
        <f t="shared" si="629"/>
        <v>0</v>
      </c>
      <c r="IU162" s="40">
        <f t="shared" si="629"/>
        <v>0</v>
      </c>
      <c r="IV162" s="40">
        <f t="shared" si="629"/>
        <v>0</v>
      </c>
      <c r="IW162" s="40">
        <f t="shared" si="629"/>
        <v>0</v>
      </c>
      <c r="IX162" s="40">
        <f t="shared" si="629"/>
        <v>0</v>
      </c>
      <c r="IY162" s="40">
        <f t="shared" si="629"/>
        <v>0</v>
      </c>
      <c r="IZ162" s="40">
        <f t="shared" si="629"/>
        <v>0</v>
      </c>
      <c r="JA162" s="40">
        <f t="shared" si="629"/>
        <v>0</v>
      </c>
      <c r="JB162" s="40">
        <f t="shared" si="629"/>
        <v>0</v>
      </c>
      <c r="JC162" s="40">
        <f t="shared" si="629"/>
        <v>0</v>
      </c>
      <c r="JD162" s="40">
        <f t="shared" si="629"/>
        <v>0</v>
      </c>
      <c r="JE162" s="40">
        <f t="shared" si="629"/>
        <v>0</v>
      </c>
      <c r="JF162" s="40">
        <f t="shared" si="629"/>
        <v>0</v>
      </c>
      <c r="JG162" s="40">
        <f t="shared" si="629"/>
        <v>0</v>
      </c>
      <c r="JH162" s="40">
        <f t="shared" si="629"/>
        <v>0</v>
      </c>
      <c r="JI162" s="40">
        <f t="shared" si="629"/>
        <v>0</v>
      </c>
      <c r="JJ162" s="40">
        <f t="shared" si="629"/>
        <v>0</v>
      </c>
      <c r="JK162" s="40">
        <f t="shared" si="629"/>
        <v>0</v>
      </c>
      <c r="JL162" s="40">
        <f t="shared" si="629"/>
        <v>0</v>
      </c>
      <c r="JM162" s="40">
        <f t="shared" si="629"/>
        <v>0</v>
      </c>
      <c r="JN162" s="40">
        <f t="shared" si="629"/>
        <v>0</v>
      </c>
      <c r="JO162" s="40">
        <f t="shared" ref="JO162:LZ162" si="630">IFERROR(+JO48/$I$162,0)</f>
        <v>0</v>
      </c>
      <c r="JP162" s="40">
        <f t="shared" si="630"/>
        <v>0</v>
      </c>
      <c r="JQ162" s="40">
        <f t="shared" si="630"/>
        <v>0</v>
      </c>
      <c r="JR162" s="40">
        <f t="shared" si="630"/>
        <v>0</v>
      </c>
      <c r="JS162" s="40">
        <f t="shared" si="630"/>
        <v>0</v>
      </c>
      <c r="JT162" s="40">
        <f t="shared" si="630"/>
        <v>0</v>
      </c>
      <c r="JU162" s="40">
        <f t="shared" si="630"/>
        <v>0</v>
      </c>
      <c r="JV162" s="40">
        <f t="shared" si="630"/>
        <v>0</v>
      </c>
      <c r="JW162" s="40">
        <f t="shared" si="630"/>
        <v>0</v>
      </c>
      <c r="JX162" s="40">
        <f t="shared" si="630"/>
        <v>0</v>
      </c>
      <c r="JY162" s="40">
        <f t="shared" si="630"/>
        <v>0</v>
      </c>
      <c r="JZ162" s="40">
        <f t="shared" si="630"/>
        <v>0</v>
      </c>
      <c r="KA162" s="40">
        <f t="shared" si="630"/>
        <v>0</v>
      </c>
      <c r="KB162" s="40">
        <f t="shared" si="630"/>
        <v>0</v>
      </c>
      <c r="KC162" s="40">
        <f t="shared" si="630"/>
        <v>0</v>
      </c>
      <c r="KD162" s="40">
        <f t="shared" si="630"/>
        <v>0</v>
      </c>
      <c r="KE162" s="40">
        <f t="shared" si="630"/>
        <v>0</v>
      </c>
      <c r="KF162" s="40">
        <f t="shared" si="630"/>
        <v>0</v>
      </c>
      <c r="KG162" s="40">
        <f t="shared" si="630"/>
        <v>0</v>
      </c>
      <c r="KH162" s="40">
        <f t="shared" si="630"/>
        <v>0</v>
      </c>
      <c r="KI162" s="40">
        <f t="shared" si="630"/>
        <v>0</v>
      </c>
      <c r="KJ162" s="40">
        <f t="shared" si="630"/>
        <v>0</v>
      </c>
      <c r="KK162" s="40">
        <f t="shared" si="630"/>
        <v>0</v>
      </c>
      <c r="KL162" s="40">
        <f t="shared" si="630"/>
        <v>0</v>
      </c>
      <c r="KM162" s="40">
        <f t="shared" si="630"/>
        <v>0</v>
      </c>
      <c r="KN162" s="40">
        <f t="shared" si="630"/>
        <v>0</v>
      </c>
      <c r="KO162" s="40">
        <f t="shared" si="630"/>
        <v>0</v>
      </c>
      <c r="KP162" s="40">
        <f t="shared" si="630"/>
        <v>0</v>
      </c>
      <c r="KQ162" s="40">
        <f t="shared" si="630"/>
        <v>0</v>
      </c>
      <c r="KR162" s="40">
        <f t="shared" si="630"/>
        <v>0</v>
      </c>
      <c r="KS162" s="40">
        <f t="shared" si="630"/>
        <v>0</v>
      </c>
      <c r="KT162" s="40">
        <f t="shared" si="630"/>
        <v>0</v>
      </c>
      <c r="KU162" s="40">
        <f t="shared" si="630"/>
        <v>0</v>
      </c>
      <c r="KV162" s="40">
        <f t="shared" si="630"/>
        <v>0</v>
      </c>
      <c r="KW162" s="40">
        <f t="shared" si="630"/>
        <v>0</v>
      </c>
      <c r="KX162" s="40">
        <f t="shared" si="630"/>
        <v>0</v>
      </c>
      <c r="KY162" s="40">
        <f t="shared" si="630"/>
        <v>0</v>
      </c>
      <c r="KZ162" s="40">
        <f t="shared" si="630"/>
        <v>0</v>
      </c>
      <c r="LA162" s="40">
        <f t="shared" si="630"/>
        <v>0</v>
      </c>
      <c r="LB162" s="40">
        <f t="shared" si="630"/>
        <v>0</v>
      </c>
      <c r="LC162" s="40">
        <f t="shared" si="630"/>
        <v>0</v>
      </c>
      <c r="LD162" s="40">
        <f t="shared" si="630"/>
        <v>0</v>
      </c>
      <c r="LE162" s="40">
        <f t="shared" si="630"/>
        <v>0</v>
      </c>
      <c r="LF162" s="40">
        <f t="shared" si="630"/>
        <v>0</v>
      </c>
      <c r="LG162" s="40">
        <f t="shared" si="630"/>
        <v>0</v>
      </c>
      <c r="LH162" s="40">
        <f t="shared" si="630"/>
        <v>0</v>
      </c>
      <c r="LI162" s="40">
        <f t="shared" si="630"/>
        <v>0</v>
      </c>
      <c r="LJ162" s="40">
        <f t="shared" si="630"/>
        <v>0</v>
      </c>
      <c r="LK162" s="40">
        <f t="shared" si="630"/>
        <v>0</v>
      </c>
      <c r="LL162" s="40">
        <f t="shared" si="630"/>
        <v>0</v>
      </c>
      <c r="LM162" s="40">
        <f t="shared" si="630"/>
        <v>0</v>
      </c>
      <c r="LN162" s="40">
        <f t="shared" si="630"/>
        <v>0</v>
      </c>
      <c r="LO162" s="40">
        <f t="shared" si="630"/>
        <v>0</v>
      </c>
      <c r="LP162" s="40">
        <f t="shared" si="630"/>
        <v>0</v>
      </c>
      <c r="LQ162" s="40">
        <f t="shared" si="630"/>
        <v>0</v>
      </c>
      <c r="LR162" s="40">
        <f t="shared" si="630"/>
        <v>0</v>
      </c>
      <c r="LS162" s="40">
        <f t="shared" si="630"/>
        <v>0</v>
      </c>
      <c r="LT162" s="40">
        <f t="shared" si="630"/>
        <v>0</v>
      </c>
      <c r="LU162" s="40">
        <f t="shared" si="630"/>
        <v>0</v>
      </c>
      <c r="LV162" s="40">
        <f t="shared" si="630"/>
        <v>0</v>
      </c>
      <c r="LW162" s="40">
        <f t="shared" si="630"/>
        <v>0</v>
      </c>
      <c r="LX162" s="40">
        <f t="shared" si="630"/>
        <v>0</v>
      </c>
      <c r="LY162" s="40">
        <f t="shared" si="630"/>
        <v>0</v>
      </c>
      <c r="LZ162" s="40">
        <f t="shared" si="630"/>
        <v>0</v>
      </c>
      <c r="MA162" s="40">
        <f t="shared" ref="MA162:NT162" si="631">IFERROR(+MA48/$I$162,0)</f>
        <v>0</v>
      </c>
      <c r="MB162" s="40">
        <f t="shared" si="631"/>
        <v>0</v>
      </c>
      <c r="MC162" s="40">
        <f t="shared" si="631"/>
        <v>0</v>
      </c>
      <c r="MD162" s="40">
        <f t="shared" si="631"/>
        <v>0</v>
      </c>
      <c r="ME162" s="40">
        <f t="shared" si="631"/>
        <v>0</v>
      </c>
      <c r="MF162" s="40">
        <f t="shared" si="631"/>
        <v>0</v>
      </c>
      <c r="MG162" s="40">
        <f t="shared" si="631"/>
        <v>0</v>
      </c>
      <c r="MH162" s="40">
        <f t="shared" si="631"/>
        <v>0</v>
      </c>
      <c r="MI162" s="40">
        <f t="shared" si="631"/>
        <v>0</v>
      </c>
      <c r="MJ162" s="40">
        <f t="shared" si="631"/>
        <v>0</v>
      </c>
      <c r="MK162" s="40">
        <f t="shared" si="631"/>
        <v>0</v>
      </c>
      <c r="ML162" s="40">
        <f t="shared" si="631"/>
        <v>0</v>
      </c>
      <c r="MM162" s="40">
        <f t="shared" si="631"/>
        <v>0</v>
      </c>
      <c r="MN162" s="40">
        <f t="shared" si="631"/>
        <v>0</v>
      </c>
      <c r="MO162" s="40">
        <f t="shared" si="631"/>
        <v>0</v>
      </c>
      <c r="MP162" s="40">
        <f t="shared" si="631"/>
        <v>0</v>
      </c>
      <c r="MQ162" s="40">
        <f t="shared" si="631"/>
        <v>0</v>
      </c>
      <c r="MR162" s="40">
        <f t="shared" si="631"/>
        <v>0</v>
      </c>
      <c r="MS162" s="40">
        <f t="shared" si="631"/>
        <v>0</v>
      </c>
      <c r="MT162" s="40">
        <f t="shared" si="631"/>
        <v>0</v>
      </c>
      <c r="MU162" s="40">
        <f t="shared" si="631"/>
        <v>0</v>
      </c>
      <c r="MV162" s="40">
        <f t="shared" si="631"/>
        <v>0</v>
      </c>
      <c r="MW162" s="40">
        <f t="shared" si="631"/>
        <v>0</v>
      </c>
      <c r="MX162" s="40">
        <f t="shared" si="631"/>
        <v>0</v>
      </c>
      <c r="MY162" s="40">
        <f t="shared" si="631"/>
        <v>0</v>
      </c>
      <c r="MZ162" s="40">
        <f t="shared" si="631"/>
        <v>0</v>
      </c>
      <c r="NA162" s="40">
        <f t="shared" si="631"/>
        <v>0</v>
      </c>
      <c r="NB162" s="40">
        <f t="shared" si="631"/>
        <v>0</v>
      </c>
      <c r="NC162" s="40">
        <f t="shared" si="631"/>
        <v>0</v>
      </c>
      <c r="ND162" s="40">
        <f t="shared" si="631"/>
        <v>0</v>
      </c>
      <c r="NE162" s="40">
        <f t="shared" si="631"/>
        <v>0</v>
      </c>
      <c r="NF162" s="40">
        <f t="shared" si="631"/>
        <v>0</v>
      </c>
      <c r="NG162" s="40">
        <f t="shared" si="631"/>
        <v>0</v>
      </c>
      <c r="NH162" s="40">
        <f t="shared" si="631"/>
        <v>0</v>
      </c>
      <c r="NI162" s="40">
        <f t="shared" si="631"/>
        <v>0</v>
      </c>
      <c r="NJ162" s="40">
        <f t="shared" si="631"/>
        <v>0</v>
      </c>
      <c r="NK162" s="40">
        <f t="shared" si="631"/>
        <v>0</v>
      </c>
      <c r="NL162" s="40">
        <f t="shared" si="631"/>
        <v>0</v>
      </c>
      <c r="NM162" s="40">
        <f t="shared" si="631"/>
        <v>0</v>
      </c>
      <c r="NN162" s="40">
        <f t="shared" si="631"/>
        <v>0</v>
      </c>
      <c r="NO162" s="40">
        <f t="shared" si="631"/>
        <v>0</v>
      </c>
      <c r="NP162" s="40">
        <f t="shared" si="631"/>
        <v>0</v>
      </c>
      <c r="NQ162" s="40">
        <f t="shared" si="631"/>
        <v>0</v>
      </c>
      <c r="NR162" s="40">
        <f t="shared" si="631"/>
        <v>0</v>
      </c>
      <c r="NS162" s="40">
        <f t="shared" si="631"/>
        <v>0</v>
      </c>
      <c r="NT162" s="41">
        <f t="shared" si="631"/>
        <v>0</v>
      </c>
    </row>
    <row r="163" spans="1:384" x14ac:dyDescent="0.6">
      <c r="A163" s="141" t="s">
        <v>72</v>
      </c>
      <c r="B163" s="301"/>
      <c r="C163" s="322"/>
      <c r="D163" s="299"/>
      <c r="E163" s="47">
        <v>28</v>
      </c>
      <c r="F163" s="276"/>
      <c r="G163" s="47" t="s">
        <v>53</v>
      </c>
      <c r="H163" s="46">
        <v>626</v>
      </c>
      <c r="I163" s="6">
        <f t="shared" ref="I163" si="632">SUM(J163:Q163)</f>
        <v>280</v>
      </c>
      <c r="J163" s="12">
        <v>90</v>
      </c>
      <c r="K163" s="4">
        <v>90</v>
      </c>
      <c r="L163" s="4">
        <v>100</v>
      </c>
      <c r="M163" s="4">
        <v>0</v>
      </c>
      <c r="N163" s="4">
        <v>0</v>
      </c>
      <c r="O163" s="4">
        <v>0</v>
      </c>
      <c r="P163" s="33">
        <v>0</v>
      </c>
      <c r="Q163" s="34">
        <v>0</v>
      </c>
      <c r="R163" s="7"/>
      <c r="S163" s="39">
        <f t="shared" ref="S163:CD163" si="633">IFERROR(+S49/$I$163,0)</f>
        <v>0.70357142857142863</v>
      </c>
      <c r="T163" s="40">
        <f t="shared" si="633"/>
        <v>0.70357142857142863</v>
      </c>
      <c r="U163" s="40">
        <f t="shared" si="633"/>
        <v>0.69285714285714284</v>
      </c>
      <c r="V163" s="40">
        <f t="shared" si="633"/>
        <v>0.6964285714285714</v>
      </c>
      <c r="W163" s="40">
        <f t="shared" si="633"/>
        <v>0.7</v>
      </c>
      <c r="X163" s="40">
        <f t="shared" si="633"/>
        <v>0.68928571428571428</v>
      </c>
      <c r="Y163" s="40">
        <f t="shared" si="633"/>
        <v>0.68928571428571428</v>
      </c>
      <c r="Z163" s="40">
        <f t="shared" si="633"/>
        <v>0.68928571428571428</v>
      </c>
      <c r="AA163" s="40">
        <f t="shared" si="633"/>
        <v>0.7142857142857143</v>
      </c>
      <c r="AB163" s="40">
        <f t="shared" si="633"/>
        <v>0.68214285714285716</v>
      </c>
      <c r="AC163" s="40">
        <f t="shared" si="633"/>
        <v>0.6785714285714286</v>
      </c>
      <c r="AD163" s="40">
        <f t="shared" si="633"/>
        <v>0.6785714285714286</v>
      </c>
      <c r="AE163" s="40">
        <f t="shared" si="633"/>
        <v>0.68928571428571428</v>
      </c>
      <c r="AF163" s="40">
        <f t="shared" si="633"/>
        <v>0.68571428571428572</v>
      </c>
      <c r="AG163" s="40">
        <f t="shared" si="633"/>
        <v>0.68571428571428572</v>
      </c>
      <c r="AH163" s="40">
        <f t="shared" si="633"/>
        <v>0.83571428571428574</v>
      </c>
      <c r="AI163" s="40">
        <f t="shared" si="633"/>
        <v>0.84642857142857142</v>
      </c>
      <c r="AJ163" s="40">
        <f t="shared" si="633"/>
        <v>0.84642857142857142</v>
      </c>
      <c r="AK163" s="40">
        <f t="shared" si="633"/>
        <v>0.8571428571428571</v>
      </c>
      <c r="AL163" s="40">
        <f t="shared" si="633"/>
        <v>0.86071428571428577</v>
      </c>
      <c r="AM163" s="40">
        <f t="shared" si="633"/>
        <v>0.8571428571428571</v>
      </c>
      <c r="AN163" s="40">
        <f t="shared" si="633"/>
        <v>0.8571428571428571</v>
      </c>
      <c r="AO163" s="40">
        <f t="shared" si="633"/>
        <v>0.8571428571428571</v>
      </c>
      <c r="AP163" s="40">
        <f t="shared" si="633"/>
        <v>0.8571428571428571</v>
      </c>
      <c r="AQ163" s="40">
        <f t="shared" si="633"/>
        <v>0.86071428571428577</v>
      </c>
      <c r="AR163" s="40">
        <f t="shared" si="633"/>
        <v>0.86071428571428577</v>
      </c>
      <c r="AS163" s="40">
        <f t="shared" si="633"/>
        <v>0.85357142857142854</v>
      </c>
      <c r="AT163" s="40">
        <f t="shared" si="633"/>
        <v>0.84285714285714286</v>
      </c>
      <c r="AU163" s="40">
        <f t="shared" si="633"/>
        <v>0.84285714285714286</v>
      </c>
      <c r="AV163" s="40">
        <f t="shared" si="633"/>
        <v>0.81428571428571428</v>
      </c>
      <c r="AW163" s="40">
        <f t="shared" si="633"/>
        <v>0.86428571428571432</v>
      </c>
      <c r="AX163" s="40">
        <f t="shared" si="633"/>
        <v>0.86428571428571432</v>
      </c>
      <c r="AY163" s="40">
        <f t="shared" si="633"/>
        <v>0.86428571428571432</v>
      </c>
      <c r="AZ163" s="40">
        <f t="shared" si="633"/>
        <v>0.8571428571428571</v>
      </c>
      <c r="BA163" s="40">
        <f t="shared" si="633"/>
        <v>0.85</v>
      </c>
      <c r="BB163" s="40">
        <f t="shared" si="633"/>
        <v>0.85</v>
      </c>
      <c r="BC163" s="40">
        <f t="shared" si="633"/>
        <v>0.85357142857142854</v>
      </c>
      <c r="BD163" s="40">
        <f t="shared" si="633"/>
        <v>0.875</v>
      </c>
      <c r="BE163" s="40">
        <f t="shared" si="633"/>
        <v>0.86428571428571432</v>
      </c>
      <c r="BF163" s="40">
        <f t="shared" si="633"/>
        <v>0.86071428571428577</v>
      </c>
      <c r="BG163" s="40">
        <f t="shared" si="633"/>
        <v>0.8392857142857143</v>
      </c>
      <c r="BH163" s="40">
        <f t="shared" si="633"/>
        <v>0.8392857142857143</v>
      </c>
      <c r="BI163" s="40">
        <f t="shared" si="633"/>
        <v>0.8392857142857143</v>
      </c>
      <c r="BJ163" s="40">
        <f t="shared" si="633"/>
        <v>0.82857142857142863</v>
      </c>
      <c r="BK163" s="40">
        <f t="shared" si="633"/>
        <v>0.8392857142857143</v>
      </c>
      <c r="BL163" s="40">
        <f t="shared" si="633"/>
        <v>0.85357142857142854</v>
      </c>
      <c r="BM163" s="40">
        <f t="shared" si="633"/>
        <v>0.93214285714285716</v>
      </c>
      <c r="BN163" s="40">
        <f t="shared" si="633"/>
        <v>0.92500000000000004</v>
      </c>
      <c r="BO163" s="40">
        <f t="shared" si="633"/>
        <v>0.92142857142857137</v>
      </c>
      <c r="BP163" s="40">
        <f t="shared" si="633"/>
        <v>0.92142857142857137</v>
      </c>
      <c r="BQ163" s="40">
        <f t="shared" si="633"/>
        <v>0.92142857142857137</v>
      </c>
      <c r="BR163" s="40">
        <f t="shared" si="633"/>
        <v>0.92500000000000004</v>
      </c>
      <c r="BS163" s="40">
        <f t="shared" si="633"/>
        <v>0.91785714285714282</v>
      </c>
      <c r="BT163" s="40">
        <f t="shared" si="633"/>
        <v>0.88214285714285712</v>
      </c>
      <c r="BU163" s="40">
        <f t="shared" si="633"/>
        <v>0.8928571428571429</v>
      </c>
      <c r="BV163" s="40">
        <f t="shared" si="633"/>
        <v>0.87857142857142856</v>
      </c>
      <c r="BW163" s="40">
        <f t="shared" si="633"/>
        <v>0.87857142857142856</v>
      </c>
      <c r="BX163" s="40">
        <f t="shared" si="633"/>
        <v>0.92142857142857137</v>
      </c>
      <c r="BY163" s="40">
        <f t="shared" si="633"/>
        <v>0.93571428571428572</v>
      </c>
      <c r="BZ163" s="40">
        <f t="shared" si="633"/>
        <v>0.91428571428571426</v>
      </c>
      <c r="CA163" s="40">
        <f t="shared" si="633"/>
        <v>0.91428571428571426</v>
      </c>
      <c r="CB163" s="40">
        <f t="shared" si="633"/>
        <v>0.91785714285714282</v>
      </c>
      <c r="CC163" s="40">
        <f t="shared" si="633"/>
        <v>0.91785714285714282</v>
      </c>
      <c r="CD163" s="40">
        <f t="shared" si="633"/>
        <v>0.91785714285714282</v>
      </c>
      <c r="CE163" s="40">
        <f t="shared" ref="CE163:EP163" si="634">IFERROR(+CE49/$I$163,0)</f>
        <v>0.92500000000000004</v>
      </c>
      <c r="CF163" s="40">
        <f t="shared" si="634"/>
        <v>0.93571428571428572</v>
      </c>
      <c r="CG163" s="40">
        <f t="shared" si="634"/>
        <v>0.9285714285714286</v>
      </c>
      <c r="CH163" s="40">
        <f t="shared" si="634"/>
        <v>0.95357142857142863</v>
      </c>
      <c r="CI163" s="40">
        <f t="shared" si="634"/>
        <v>0.95</v>
      </c>
      <c r="CJ163" s="40">
        <f t="shared" si="634"/>
        <v>0.95</v>
      </c>
      <c r="CK163" s="40">
        <f t="shared" si="634"/>
        <v>0.95</v>
      </c>
      <c r="CL163" s="40">
        <f t="shared" si="634"/>
        <v>0.93214285714285716</v>
      </c>
      <c r="CM163" s="40">
        <f t="shared" si="634"/>
        <v>0.9285714285714286</v>
      </c>
      <c r="CN163" s="40">
        <f t="shared" si="634"/>
        <v>0.90714285714285714</v>
      </c>
      <c r="CO163" s="40">
        <f t="shared" si="634"/>
        <v>0.92500000000000004</v>
      </c>
      <c r="CP163" s="40">
        <f t="shared" si="634"/>
        <v>0.91785714285714282</v>
      </c>
      <c r="CQ163" s="40">
        <f t="shared" si="634"/>
        <v>0.92500000000000004</v>
      </c>
      <c r="CR163" s="40">
        <f t="shared" si="634"/>
        <v>0.92500000000000004</v>
      </c>
      <c r="CS163" s="40">
        <f t="shared" si="634"/>
        <v>0.93214285714285716</v>
      </c>
      <c r="CT163" s="40">
        <f t="shared" si="634"/>
        <v>0.9285714285714286</v>
      </c>
      <c r="CU163" s="40">
        <f t="shared" si="634"/>
        <v>0.92142857142857137</v>
      </c>
      <c r="CV163" s="40">
        <f t="shared" si="634"/>
        <v>0.92142857142857137</v>
      </c>
      <c r="CW163" s="40">
        <f t="shared" si="634"/>
        <v>0.91785714285714282</v>
      </c>
      <c r="CX163" s="40">
        <f t="shared" si="634"/>
        <v>0.91428571428571426</v>
      </c>
      <c r="CY163" s="40">
        <f t="shared" si="634"/>
        <v>0.91428571428571426</v>
      </c>
      <c r="CZ163" s="40">
        <f t="shared" si="634"/>
        <v>0.91428571428571426</v>
      </c>
      <c r="DA163" s="40">
        <f t="shared" si="634"/>
        <v>0.9107142857142857</v>
      </c>
      <c r="DB163" s="40">
        <f t="shared" si="634"/>
        <v>0.90357142857142858</v>
      </c>
      <c r="DC163" s="40">
        <f t="shared" si="634"/>
        <v>0.90714285714285714</v>
      </c>
      <c r="DD163" s="40">
        <f t="shared" si="634"/>
        <v>0.90357142857142858</v>
      </c>
      <c r="DE163" s="40">
        <f t="shared" si="634"/>
        <v>0.87142857142857144</v>
      </c>
      <c r="DF163" s="40">
        <f t="shared" si="634"/>
        <v>0.87142857142857144</v>
      </c>
      <c r="DG163" s="40">
        <f t="shared" si="634"/>
        <v>0.90357142857142858</v>
      </c>
      <c r="DH163" s="40">
        <f t="shared" si="634"/>
        <v>0.90714285714285714</v>
      </c>
      <c r="DI163" s="40">
        <f t="shared" si="634"/>
        <v>0.9</v>
      </c>
      <c r="DJ163" s="40">
        <f t="shared" si="634"/>
        <v>0.91428571428571426</v>
      </c>
      <c r="DK163" s="40">
        <f t="shared" si="634"/>
        <v>0.9</v>
      </c>
      <c r="DL163" s="40">
        <f t="shared" si="634"/>
        <v>0.89642857142857146</v>
      </c>
      <c r="DM163" s="40">
        <f t="shared" si="634"/>
        <v>0.89642857142857146</v>
      </c>
      <c r="DN163" s="40">
        <f t="shared" si="634"/>
        <v>0.89642857142857146</v>
      </c>
      <c r="DO163" s="40">
        <f t="shared" si="634"/>
        <v>0.89642857142857146</v>
      </c>
      <c r="DP163" s="40">
        <f t="shared" si="634"/>
        <v>0.88571428571428568</v>
      </c>
      <c r="DQ163" s="40">
        <f t="shared" si="634"/>
        <v>0.90714285714285714</v>
      </c>
      <c r="DR163" s="40">
        <f t="shared" si="634"/>
        <v>0.88928571428571423</v>
      </c>
      <c r="DS163" s="40">
        <f t="shared" si="634"/>
        <v>0.86785714285714288</v>
      </c>
      <c r="DT163" s="40">
        <f t="shared" si="634"/>
        <v>0.86785714285714288</v>
      </c>
      <c r="DU163" s="40">
        <f t="shared" si="634"/>
        <v>0.86428571428571432</v>
      </c>
      <c r="DV163" s="40">
        <f t="shared" si="634"/>
        <v>0.86071428571428577</v>
      </c>
      <c r="DW163" s="40">
        <f t="shared" si="634"/>
        <v>0.86071428571428577</v>
      </c>
      <c r="DX163" s="40">
        <f t="shared" si="634"/>
        <v>0.86071428571428577</v>
      </c>
      <c r="DY163" s="40">
        <f t="shared" si="634"/>
        <v>0.84285714285714286</v>
      </c>
      <c r="DZ163" s="40">
        <f t="shared" si="634"/>
        <v>0.81071428571428572</v>
      </c>
      <c r="EA163" s="40">
        <f t="shared" si="634"/>
        <v>0.81071428571428572</v>
      </c>
      <c r="EB163" s="40">
        <f t="shared" si="634"/>
        <v>0.79285714285714282</v>
      </c>
      <c r="EC163" s="40">
        <f t="shared" si="634"/>
        <v>0.8</v>
      </c>
      <c r="ED163" s="40">
        <f t="shared" si="634"/>
        <v>0.8</v>
      </c>
      <c r="EE163" s="40">
        <f t="shared" si="634"/>
        <v>0.8035714285714286</v>
      </c>
      <c r="EF163" s="40">
        <f t="shared" si="634"/>
        <v>0.8</v>
      </c>
      <c r="EG163" s="40">
        <f t="shared" si="634"/>
        <v>0.78214285714285714</v>
      </c>
      <c r="EH163" s="40">
        <f t="shared" si="634"/>
        <v>0.78214285714285714</v>
      </c>
      <c r="EI163" s="40">
        <f t="shared" si="634"/>
        <v>0.7857142857142857</v>
      </c>
      <c r="EJ163" s="40">
        <f t="shared" si="634"/>
        <v>0.7857142857142857</v>
      </c>
      <c r="EK163" s="40">
        <f t="shared" si="634"/>
        <v>0.76071428571428568</v>
      </c>
      <c r="EL163" s="40">
        <f t="shared" si="634"/>
        <v>0.72857142857142854</v>
      </c>
      <c r="EM163" s="40">
        <f t="shared" si="634"/>
        <v>0.6964285714285714</v>
      </c>
      <c r="EN163" s="40">
        <f t="shared" si="634"/>
        <v>0.68214285714285716</v>
      </c>
      <c r="EO163" s="40">
        <f t="shared" si="634"/>
        <v>0.68214285714285716</v>
      </c>
      <c r="EP163" s="40">
        <f t="shared" si="634"/>
        <v>0.63928571428571423</v>
      </c>
      <c r="EQ163" s="40">
        <f t="shared" ref="EQ163:HB163" si="635">IFERROR(+EQ49/$I$163,0)</f>
        <v>0.62142857142857144</v>
      </c>
      <c r="ER163" s="40">
        <f t="shared" si="635"/>
        <v>0.51428571428571423</v>
      </c>
      <c r="ES163" s="40">
        <f t="shared" si="635"/>
        <v>0.68571428571428572</v>
      </c>
      <c r="ET163" s="40">
        <f t="shared" si="635"/>
        <v>0.66785714285714282</v>
      </c>
      <c r="EU163" s="40">
        <f t="shared" si="635"/>
        <v>0.63214285714285712</v>
      </c>
      <c r="EV163" s="40">
        <f t="shared" si="635"/>
        <v>0.63214285714285712</v>
      </c>
      <c r="EW163" s="40">
        <f t="shared" si="635"/>
        <v>0.7</v>
      </c>
      <c r="EX163" s="40">
        <f t="shared" si="635"/>
        <v>0.7142857142857143</v>
      </c>
      <c r="EY163" s="40">
        <f t="shared" si="635"/>
        <v>0.71071428571428574</v>
      </c>
      <c r="EZ163" s="40">
        <f t="shared" si="635"/>
        <v>0.68928571428571428</v>
      </c>
      <c r="FA163" s="40">
        <f t="shared" si="635"/>
        <v>0.68928571428571428</v>
      </c>
      <c r="FB163" s="40">
        <f t="shared" si="635"/>
        <v>0.6964285714285714</v>
      </c>
      <c r="FC163" s="40">
        <f t="shared" si="635"/>
        <v>0.6964285714285714</v>
      </c>
      <c r="FD163" s="40">
        <f t="shared" si="635"/>
        <v>0.68928571428571428</v>
      </c>
      <c r="FE163" s="40">
        <f t="shared" si="635"/>
        <v>0.7142857142857143</v>
      </c>
      <c r="FF163" s="40">
        <f t="shared" si="635"/>
        <v>0.6964285714285714</v>
      </c>
      <c r="FG163" s="40">
        <f t="shared" si="635"/>
        <v>0.71785714285714286</v>
      </c>
      <c r="FH163" s="40">
        <f t="shared" si="635"/>
        <v>0.74642857142857144</v>
      </c>
      <c r="FI163" s="40">
        <f t="shared" si="635"/>
        <v>0.73928571428571432</v>
      </c>
      <c r="FJ163" s="40">
        <f t="shared" si="635"/>
        <v>0.73928571428571432</v>
      </c>
      <c r="FK163" s="40">
        <f t="shared" si="635"/>
        <v>0.75714285714285712</v>
      </c>
      <c r="FL163" s="40">
        <f t="shared" si="635"/>
        <v>0.73928571428571432</v>
      </c>
      <c r="FM163" s="40">
        <f t="shared" si="635"/>
        <v>0.74285714285714288</v>
      </c>
      <c r="FN163" s="40">
        <f t="shared" si="635"/>
        <v>0.72857142857142854</v>
      </c>
      <c r="FO163" s="40">
        <f t="shared" si="635"/>
        <v>0.72499999999999998</v>
      </c>
      <c r="FP163" s="40">
        <f t="shared" si="635"/>
        <v>0.6964285714285714</v>
      </c>
      <c r="FQ163" s="40">
        <f t="shared" si="635"/>
        <v>0.6964285714285714</v>
      </c>
      <c r="FR163" s="40">
        <f t="shared" si="635"/>
        <v>0.67142857142857137</v>
      </c>
      <c r="FS163" s="40">
        <f t="shared" si="635"/>
        <v>0.67500000000000004</v>
      </c>
      <c r="FT163" s="40">
        <f t="shared" si="635"/>
        <v>0.65714285714285714</v>
      </c>
      <c r="FU163" s="40">
        <f t="shared" si="635"/>
        <v>0.63928571428571423</v>
      </c>
      <c r="FV163" s="40">
        <f t="shared" si="635"/>
        <v>0.60357142857142854</v>
      </c>
      <c r="FW163" s="40">
        <f t="shared" si="635"/>
        <v>0.5357142857142857</v>
      </c>
      <c r="FX163" s="40">
        <f t="shared" si="635"/>
        <v>0.5357142857142857</v>
      </c>
      <c r="FY163" s="40">
        <f t="shared" si="635"/>
        <v>0.53928571428571426</v>
      </c>
      <c r="FZ163" s="40">
        <f t="shared" si="635"/>
        <v>0.71071428571428574</v>
      </c>
      <c r="GA163" s="40">
        <f t="shared" si="635"/>
        <v>0.70357142857142863</v>
      </c>
      <c r="GB163" s="40">
        <f t="shared" si="635"/>
        <v>0.70714285714285718</v>
      </c>
      <c r="GC163" s="40">
        <f t="shared" si="635"/>
        <v>0.68928571428571428</v>
      </c>
      <c r="GD163" s="40">
        <f t="shared" si="635"/>
        <v>0.6607142857142857</v>
      </c>
      <c r="GE163" s="40">
        <f t="shared" si="635"/>
        <v>0.6607142857142857</v>
      </c>
      <c r="GF163" s="40">
        <f t="shared" si="635"/>
        <v>0.65</v>
      </c>
      <c r="GG163" s="40">
        <f t="shared" si="635"/>
        <v>0.65</v>
      </c>
      <c r="GH163" s="40">
        <f t="shared" si="635"/>
        <v>0.63571428571428568</v>
      </c>
      <c r="GI163" s="40">
        <f t="shared" si="635"/>
        <v>0.63571428571428568</v>
      </c>
      <c r="GJ163" s="40">
        <f t="shared" si="635"/>
        <v>0.625</v>
      </c>
      <c r="GK163" s="40">
        <f t="shared" si="635"/>
        <v>0.61785714285714288</v>
      </c>
      <c r="GL163" s="40">
        <f t="shared" si="635"/>
        <v>0.61785714285714288</v>
      </c>
      <c r="GM163" s="40">
        <f t="shared" si="635"/>
        <v>0.61428571428571432</v>
      </c>
      <c r="GN163" s="40">
        <f t="shared" si="635"/>
        <v>0.61071428571428577</v>
      </c>
      <c r="GO163" s="40">
        <f t="shared" si="635"/>
        <v>0.6071428571428571</v>
      </c>
      <c r="GP163" s="40">
        <f t="shared" si="635"/>
        <v>0.55714285714285716</v>
      </c>
      <c r="GQ163" s="40">
        <f t="shared" si="635"/>
        <v>0.55000000000000004</v>
      </c>
      <c r="GR163" s="40">
        <f t="shared" si="635"/>
        <v>0.55000000000000004</v>
      </c>
      <c r="GS163" s="40">
        <f t="shared" si="635"/>
        <v>0.55000000000000004</v>
      </c>
      <c r="GT163" s="40">
        <f t="shared" si="635"/>
        <v>0.92142857142857137</v>
      </c>
      <c r="GU163" s="40">
        <f t="shared" si="635"/>
        <v>0.92142857142857137</v>
      </c>
      <c r="GV163" s="40">
        <f t="shared" si="635"/>
        <v>0.91785714285714282</v>
      </c>
      <c r="GW163" s="40">
        <f t="shared" si="635"/>
        <v>0.91428571428571426</v>
      </c>
      <c r="GX163" s="40">
        <f t="shared" si="635"/>
        <v>0.91785714285714282</v>
      </c>
      <c r="GY163" s="40">
        <f t="shared" si="635"/>
        <v>0.91428571428571426</v>
      </c>
      <c r="GZ163" s="40">
        <f t="shared" si="635"/>
        <v>0.91428571428571426</v>
      </c>
      <c r="HA163" s="40">
        <f t="shared" si="635"/>
        <v>0.9107142857142857</v>
      </c>
      <c r="HB163" s="40">
        <f t="shared" si="635"/>
        <v>0.9107142857142857</v>
      </c>
      <c r="HC163" s="40">
        <f t="shared" ref="HC163:JN163" si="636">IFERROR(+HC49/$I$163,0)</f>
        <v>0.90714285714285714</v>
      </c>
      <c r="HD163" s="40">
        <f t="shared" si="636"/>
        <v>0.9107142857142857</v>
      </c>
      <c r="HE163" s="40">
        <f t="shared" si="636"/>
        <v>0.8928571428571429</v>
      </c>
      <c r="HF163" s="40">
        <f t="shared" si="636"/>
        <v>0.88571428571428568</v>
      </c>
      <c r="HG163" s="40">
        <f t="shared" si="636"/>
        <v>0.88571428571428568</v>
      </c>
      <c r="HH163" s="40">
        <f t="shared" si="636"/>
        <v>0.90714285714285714</v>
      </c>
      <c r="HI163" s="40">
        <f t="shared" si="636"/>
        <v>0.92500000000000004</v>
      </c>
      <c r="HJ163" s="40">
        <f t="shared" si="636"/>
        <v>0.8035714285714286</v>
      </c>
      <c r="HK163" s="40">
        <f t="shared" si="636"/>
        <v>0.8</v>
      </c>
      <c r="HL163" s="40">
        <f t="shared" si="636"/>
        <v>0.78928571428571426</v>
      </c>
      <c r="HM163" s="40">
        <f t="shared" si="636"/>
        <v>0.78928571428571426</v>
      </c>
      <c r="HN163" s="40">
        <f t="shared" si="636"/>
        <v>0.78928571428571426</v>
      </c>
      <c r="HO163" s="40">
        <f t="shared" si="636"/>
        <v>0.8</v>
      </c>
      <c r="HP163" s="40">
        <f t="shared" si="636"/>
        <v>0.8</v>
      </c>
      <c r="HQ163" s="40">
        <f t="shared" si="636"/>
        <v>0.79642857142857137</v>
      </c>
      <c r="HR163" s="40">
        <f t="shared" si="636"/>
        <v>0.95714285714285718</v>
      </c>
      <c r="HS163" s="40">
        <f t="shared" si="636"/>
        <v>0.9464285714285714</v>
      </c>
      <c r="HT163" s="40">
        <f t="shared" si="636"/>
        <v>0.94285714285714284</v>
      </c>
      <c r="HU163" s="40">
        <f t="shared" si="636"/>
        <v>0.94285714285714284</v>
      </c>
      <c r="HV163" s="40">
        <f t="shared" si="636"/>
        <v>0.93928571428571428</v>
      </c>
      <c r="HW163" s="40">
        <f t="shared" si="636"/>
        <v>0.93214285714285716</v>
      </c>
      <c r="HX163" s="40">
        <f t="shared" si="636"/>
        <v>0.93214285714285716</v>
      </c>
      <c r="HY163" s="40">
        <f t="shared" si="636"/>
        <v>0.93571428571428572</v>
      </c>
      <c r="HZ163" s="40">
        <f t="shared" si="636"/>
        <v>0.93571428571428572</v>
      </c>
      <c r="IA163" s="40">
        <f t="shared" si="636"/>
        <v>0.93571428571428572</v>
      </c>
      <c r="IB163" s="40">
        <f t="shared" si="636"/>
        <v>0.93571428571428572</v>
      </c>
      <c r="IC163" s="40">
        <f t="shared" si="636"/>
        <v>0.9464285714285714</v>
      </c>
      <c r="ID163" s="40">
        <f t="shared" si="636"/>
        <v>0.9464285714285714</v>
      </c>
      <c r="IE163" s="40">
        <f t="shared" si="636"/>
        <v>0.93928571428571428</v>
      </c>
      <c r="IF163" s="40">
        <f t="shared" si="636"/>
        <v>0.93928571428571428</v>
      </c>
      <c r="IG163" s="40">
        <f t="shared" si="636"/>
        <v>0.93214285714285716</v>
      </c>
      <c r="IH163" s="40">
        <f t="shared" si="636"/>
        <v>0.91785714285714282</v>
      </c>
      <c r="II163" s="40">
        <f t="shared" si="636"/>
        <v>0.91785714285714282</v>
      </c>
      <c r="IJ163" s="40">
        <f t="shared" si="636"/>
        <v>0.91785714285714282</v>
      </c>
      <c r="IK163" s="40">
        <f t="shared" si="636"/>
        <v>0.9</v>
      </c>
      <c r="IL163" s="40">
        <f t="shared" si="636"/>
        <v>0</v>
      </c>
      <c r="IM163" s="40">
        <f t="shared" si="636"/>
        <v>0</v>
      </c>
      <c r="IN163" s="40">
        <f t="shared" si="636"/>
        <v>0</v>
      </c>
      <c r="IO163" s="40">
        <f t="shared" si="636"/>
        <v>0</v>
      </c>
      <c r="IP163" s="40">
        <f t="shared" si="636"/>
        <v>0</v>
      </c>
      <c r="IQ163" s="40">
        <f t="shared" si="636"/>
        <v>0</v>
      </c>
      <c r="IR163" s="40">
        <f t="shared" si="636"/>
        <v>0</v>
      </c>
      <c r="IS163" s="40">
        <f t="shared" si="636"/>
        <v>0</v>
      </c>
      <c r="IT163" s="40">
        <f t="shared" si="636"/>
        <v>0</v>
      </c>
      <c r="IU163" s="40">
        <f t="shared" si="636"/>
        <v>0</v>
      </c>
      <c r="IV163" s="40">
        <f t="shared" si="636"/>
        <v>0</v>
      </c>
      <c r="IW163" s="40">
        <f t="shared" si="636"/>
        <v>0</v>
      </c>
      <c r="IX163" s="40">
        <f t="shared" si="636"/>
        <v>0</v>
      </c>
      <c r="IY163" s="40">
        <f t="shared" si="636"/>
        <v>0</v>
      </c>
      <c r="IZ163" s="40">
        <f t="shared" si="636"/>
        <v>0</v>
      </c>
      <c r="JA163" s="40">
        <f t="shared" si="636"/>
        <v>0</v>
      </c>
      <c r="JB163" s="40">
        <f t="shared" si="636"/>
        <v>0</v>
      </c>
      <c r="JC163" s="40">
        <f t="shared" si="636"/>
        <v>0</v>
      </c>
      <c r="JD163" s="40">
        <f t="shared" si="636"/>
        <v>0</v>
      </c>
      <c r="JE163" s="40">
        <f t="shared" si="636"/>
        <v>0</v>
      </c>
      <c r="JF163" s="40">
        <f t="shared" si="636"/>
        <v>0</v>
      </c>
      <c r="JG163" s="40">
        <f t="shared" si="636"/>
        <v>0</v>
      </c>
      <c r="JH163" s="40">
        <f t="shared" si="636"/>
        <v>0</v>
      </c>
      <c r="JI163" s="40">
        <f t="shared" si="636"/>
        <v>0</v>
      </c>
      <c r="JJ163" s="40">
        <f t="shared" si="636"/>
        <v>0</v>
      </c>
      <c r="JK163" s="40">
        <f t="shared" si="636"/>
        <v>0</v>
      </c>
      <c r="JL163" s="40">
        <f t="shared" si="636"/>
        <v>0</v>
      </c>
      <c r="JM163" s="40">
        <f t="shared" si="636"/>
        <v>0</v>
      </c>
      <c r="JN163" s="40">
        <f t="shared" si="636"/>
        <v>0</v>
      </c>
      <c r="JO163" s="40">
        <f t="shared" ref="JO163:LZ163" si="637">IFERROR(+JO49/$I$163,0)</f>
        <v>0</v>
      </c>
      <c r="JP163" s="40">
        <f t="shared" si="637"/>
        <v>0</v>
      </c>
      <c r="JQ163" s="40">
        <f t="shared" si="637"/>
        <v>0</v>
      </c>
      <c r="JR163" s="40">
        <f t="shared" si="637"/>
        <v>0</v>
      </c>
      <c r="JS163" s="40">
        <f t="shared" si="637"/>
        <v>0</v>
      </c>
      <c r="JT163" s="40">
        <f t="shared" si="637"/>
        <v>0</v>
      </c>
      <c r="JU163" s="40">
        <f t="shared" si="637"/>
        <v>0</v>
      </c>
      <c r="JV163" s="40">
        <f t="shared" si="637"/>
        <v>0</v>
      </c>
      <c r="JW163" s="40">
        <f t="shared" si="637"/>
        <v>0</v>
      </c>
      <c r="JX163" s="40">
        <f t="shared" si="637"/>
        <v>0</v>
      </c>
      <c r="JY163" s="40">
        <f t="shared" si="637"/>
        <v>0</v>
      </c>
      <c r="JZ163" s="40">
        <f t="shared" si="637"/>
        <v>0</v>
      </c>
      <c r="KA163" s="40">
        <f t="shared" si="637"/>
        <v>0</v>
      </c>
      <c r="KB163" s="40">
        <f t="shared" si="637"/>
        <v>0</v>
      </c>
      <c r="KC163" s="40">
        <f t="shared" si="637"/>
        <v>0</v>
      </c>
      <c r="KD163" s="40">
        <f t="shared" si="637"/>
        <v>0</v>
      </c>
      <c r="KE163" s="40">
        <f t="shared" si="637"/>
        <v>0</v>
      </c>
      <c r="KF163" s="40">
        <f t="shared" si="637"/>
        <v>0</v>
      </c>
      <c r="KG163" s="40">
        <f t="shared" si="637"/>
        <v>0</v>
      </c>
      <c r="KH163" s="40">
        <f t="shared" si="637"/>
        <v>0</v>
      </c>
      <c r="KI163" s="40">
        <f t="shared" si="637"/>
        <v>0</v>
      </c>
      <c r="KJ163" s="40">
        <f t="shared" si="637"/>
        <v>0</v>
      </c>
      <c r="KK163" s="40">
        <f t="shared" si="637"/>
        <v>0</v>
      </c>
      <c r="KL163" s="40">
        <f t="shared" si="637"/>
        <v>0</v>
      </c>
      <c r="KM163" s="40">
        <f t="shared" si="637"/>
        <v>0</v>
      </c>
      <c r="KN163" s="40">
        <f t="shared" si="637"/>
        <v>0</v>
      </c>
      <c r="KO163" s="40">
        <f t="shared" si="637"/>
        <v>0</v>
      </c>
      <c r="KP163" s="40">
        <f t="shared" si="637"/>
        <v>0</v>
      </c>
      <c r="KQ163" s="40">
        <f t="shared" si="637"/>
        <v>0</v>
      </c>
      <c r="KR163" s="40">
        <f t="shared" si="637"/>
        <v>0</v>
      </c>
      <c r="KS163" s="40">
        <f t="shared" si="637"/>
        <v>0</v>
      </c>
      <c r="KT163" s="40">
        <f t="shared" si="637"/>
        <v>0</v>
      </c>
      <c r="KU163" s="40">
        <f t="shared" si="637"/>
        <v>0</v>
      </c>
      <c r="KV163" s="40">
        <f t="shared" si="637"/>
        <v>0</v>
      </c>
      <c r="KW163" s="40">
        <f t="shared" si="637"/>
        <v>0</v>
      </c>
      <c r="KX163" s="40">
        <f t="shared" si="637"/>
        <v>0</v>
      </c>
      <c r="KY163" s="40">
        <f t="shared" si="637"/>
        <v>0</v>
      </c>
      <c r="KZ163" s="40">
        <f t="shared" si="637"/>
        <v>0</v>
      </c>
      <c r="LA163" s="40">
        <f t="shared" si="637"/>
        <v>0</v>
      </c>
      <c r="LB163" s="40">
        <f t="shared" si="637"/>
        <v>0</v>
      </c>
      <c r="LC163" s="40">
        <f t="shared" si="637"/>
        <v>0</v>
      </c>
      <c r="LD163" s="40">
        <f t="shared" si="637"/>
        <v>0</v>
      </c>
      <c r="LE163" s="40">
        <f t="shared" si="637"/>
        <v>0</v>
      </c>
      <c r="LF163" s="40">
        <f t="shared" si="637"/>
        <v>0</v>
      </c>
      <c r="LG163" s="40">
        <f t="shared" si="637"/>
        <v>0</v>
      </c>
      <c r="LH163" s="40">
        <f t="shared" si="637"/>
        <v>0</v>
      </c>
      <c r="LI163" s="40">
        <f t="shared" si="637"/>
        <v>0</v>
      </c>
      <c r="LJ163" s="40">
        <f t="shared" si="637"/>
        <v>0</v>
      </c>
      <c r="LK163" s="40">
        <f t="shared" si="637"/>
        <v>0</v>
      </c>
      <c r="LL163" s="40">
        <f t="shared" si="637"/>
        <v>0</v>
      </c>
      <c r="LM163" s="40">
        <f t="shared" si="637"/>
        <v>0</v>
      </c>
      <c r="LN163" s="40">
        <f t="shared" si="637"/>
        <v>0</v>
      </c>
      <c r="LO163" s="40">
        <f t="shared" si="637"/>
        <v>0</v>
      </c>
      <c r="LP163" s="40">
        <f t="shared" si="637"/>
        <v>0</v>
      </c>
      <c r="LQ163" s="40">
        <f t="shared" si="637"/>
        <v>0</v>
      </c>
      <c r="LR163" s="40">
        <f t="shared" si="637"/>
        <v>0</v>
      </c>
      <c r="LS163" s="40">
        <f t="shared" si="637"/>
        <v>0</v>
      </c>
      <c r="LT163" s="40">
        <f t="shared" si="637"/>
        <v>0</v>
      </c>
      <c r="LU163" s="40">
        <f t="shared" si="637"/>
        <v>0</v>
      </c>
      <c r="LV163" s="40">
        <f t="shared" si="637"/>
        <v>0</v>
      </c>
      <c r="LW163" s="40">
        <f t="shared" si="637"/>
        <v>0</v>
      </c>
      <c r="LX163" s="40">
        <f t="shared" si="637"/>
        <v>0</v>
      </c>
      <c r="LY163" s="40">
        <f t="shared" si="637"/>
        <v>0</v>
      </c>
      <c r="LZ163" s="40">
        <f t="shared" si="637"/>
        <v>0</v>
      </c>
      <c r="MA163" s="40">
        <f t="shared" ref="MA163:NT163" si="638">IFERROR(+MA49/$I$163,0)</f>
        <v>0</v>
      </c>
      <c r="MB163" s="40">
        <f t="shared" si="638"/>
        <v>0</v>
      </c>
      <c r="MC163" s="40">
        <f t="shared" si="638"/>
        <v>0</v>
      </c>
      <c r="MD163" s="40">
        <f t="shared" si="638"/>
        <v>0</v>
      </c>
      <c r="ME163" s="40">
        <f t="shared" si="638"/>
        <v>0</v>
      </c>
      <c r="MF163" s="40">
        <f t="shared" si="638"/>
        <v>0</v>
      </c>
      <c r="MG163" s="40">
        <f t="shared" si="638"/>
        <v>0</v>
      </c>
      <c r="MH163" s="40">
        <f t="shared" si="638"/>
        <v>0</v>
      </c>
      <c r="MI163" s="40">
        <f t="shared" si="638"/>
        <v>0</v>
      </c>
      <c r="MJ163" s="40">
        <f t="shared" si="638"/>
        <v>0</v>
      </c>
      <c r="MK163" s="40">
        <f t="shared" si="638"/>
        <v>0</v>
      </c>
      <c r="ML163" s="40">
        <f t="shared" si="638"/>
        <v>0</v>
      </c>
      <c r="MM163" s="40">
        <f t="shared" si="638"/>
        <v>0</v>
      </c>
      <c r="MN163" s="40">
        <f t="shared" si="638"/>
        <v>0</v>
      </c>
      <c r="MO163" s="40">
        <f t="shared" si="638"/>
        <v>0</v>
      </c>
      <c r="MP163" s="40">
        <f t="shared" si="638"/>
        <v>0</v>
      </c>
      <c r="MQ163" s="40">
        <f t="shared" si="638"/>
        <v>0</v>
      </c>
      <c r="MR163" s="40">
        <f t="shared" si="638"/>
        <v>0</v>
      </c>
      <c r="MS163" s="40">
        <f t="shared" si="638"/>
        <v>0</v>
      </c>
      <c r="MT163" s="40">
        <f t="shared" si="638"/>
        <v>0</v>
      </c>
      <c r="MU163" s="40">
        <f t="shared" si="638"/>
        <v>0</v>
      </c>
      <c r="MV163" s="40">
        <f t="shared" si="638"/>
        <v>0</v>
      </c>
      <c r="MW163" s="40">
        <f t="shared" si="638"/>
        <v>0</v>
      </c>
      <c r="MX163" s="40">
        <f t="shared" si="638"/>
        <v>0</v>
      </c>
      <c r="MY163" s="40">
        <f t="shared" si="638"/>
        <v>0</v>
      </c>
      <c r="MZ163" s="40">
        <f t="shared" si="638"/>
        <v>0</v>
      </c>
      <c r="NA163" s="40">
        <f t="shared" si="638"/>
        <v>0</v>
      </c>
      <c r="NB163" s="40">
        <f t="shared" si="638"/>
        <v>0</v>
      </c>
      <c r="NC163" s="40">
        <f t="shared" si="638"/>
        <v>0</v>
      </c>
      <c r="ND163" s="40">
        <f t="shared" si="638"/>
        <v>0</v>
      </c>
      <c r="NE163" s="40">
        <f t="shared" si="638"/>
        <v>0</v>
      </c>
      <c r="NF163" s="40">
        <f t="shared" si="638"/>
        <v>0</v>
      </c>
      <c r="NG163" s="40">
        <f t="shared" si="638"/>
        <v>0</v>
      </c>
      <c r="NH163" s="40">
        <f t="shared" si="638"/>
        <v>0</v>
      </c>
      <c r="NI163" s="40">
        <f t="shared" si="638"/>
        <v>0</v>
      </c>
      <c r="NJ163" s="40">
        <f t="shared" si="638"/>
        <v>0</v>
      </c>
      <c r="NK163" s="40">
        <f t="shared" si="638"/>
        <v>0</v>
      </c>
      <c r="NL163" s="40">
        <f t="shared" si="638"/>
        <v>0</v>
      </c>
      <c r="NM163" s="40">
        <f t="shared" si="638"/>
        <v>0</v>
      </c>
      <c r="NN163" s="40">
        <f t="shared" si="638"/>
        <v>0</v>
      </c>
      <c r="NO163" s="40">
        <f t="shared" si="638"/>
        <v>0</v>
      </c>
      <c r="NP163" s="40">
        <f t="shared" si="638"/>
        <v>0</v>
      </c>
      <c r="NQ163" s="40">
        <f t="shared" si="638"/>
        <v>0</v>
      </c>
      <c r="NR163" s="40">
        <f t="shared" si="638"/>
        <v>0</v>
      </c>
      <c r="NS163" s="40">
        <f t="shared" si="638"/>
        <v>0</v>
      </c>
      <c r="NT163" s="41">
        <f t="shared" si="638"/>
        <v>0</v>
      </c>
    </row>
    <row r="164" spans="1:384" x14ac:dyDescent="0.6">
      <c r="A164" s="141" t="s">
        <v>72</v>
      </c>
      <c r="B164" s="301"/>
      <c r="C164" s="322"/>
      <c r="D164" s="300" t="s">
        <v>18</v>
      </c>
      <c r="E164" s="47">
        <v>23</v>
      </c>
      <c r="F164" s="276"/>
      <c r="G164" s="47">
        <v>27</v>
      </c>
      <c r="H164" s="46">
        <v>626</v>
      </c>
      <c r="I164" s="6">
        <f t="shared" ref="I164" si="639">SUM(J164:Q164)</f>
        <v>236</v>
      </c>
      <c r="J164" s="12">
        <v>32</v>
      </c>
      <c r="K164" s="4">
        <v>32</v>
      </c>
      <c r="L164" s="4">
        <v>172</v>
      </c>
      <c r="M164" s="4">
        <v>0</v>
      </c>
      <c r="N164" s="4">
        <v>0</v>
      </c>
      <c r="O164" s="4">
        <v>0</v>
      </c>
      <c r="P164" s="33">
        <v>0</v>
      </c>
      <c r="Q164" s="34">
        <v>0</v>
      </c>
      <c r="R164" s="7"/>
      <c r="S164" s="39">
        <f t="shared" ref="S164:CD164" si="640">IFERROR(+S50/$I$164,0)</f>
        <v>0.80932203389830504</v>
      </c>
      <c r="T164" s="40">
        <f t="shared" si="640"/>
        <v>0.80932203389830504</v>
      </c>
      <c r="U164" s="40">
        <f t="shared" si="640"/>
        <v>0.79661016949152541</v>
      </c>
      <c r="V164" s="40">
        <f t="shared" si="640"/>
        <v>0.82627118644067798</v>
      </c>
      <c r="W164" s="40">
        <f t="shared" si="640"/>
        <v>0.8347457627118644</v>
      </c>
      <c r="X164" s="40">
        <f t="shared" si="640"/>
        <v>0.82627118644067798</v>
      </c>
      <c r="Y164" s="40">
        <f t="shared" si="640"/>
        <v>0.81779661016949157</v>
      </c>
      <c r="Z164" s="40">
        <f t="shared" si="640"/>
        <v>0.81779661016949157</v>
      </c>
      <c r="AA164" s="40">
        <f t="shared" si="640"/>
        <v>0.8771186440677966</v>
      </c>
      <c r="AB164" s="40">
        <f t="shared" si="640"/>
        <v>0.8771186440677966</v>
      </c>
      <c r="AC164" s="40">
        <f t="shared" si="640"/>
        <v>0.88559322033898302</v>
      </c>
      <c r="AD164" s="40">
        <f t="shared" si="640"/>
        <v>0.9152542372881356</v>
      </c>
      <c r="AE164" s="40">
        <f t="shared" si="640"/>
        <v>0.88135593220338981</v>
      </c>
      <c r="AF164" s="40">
        <f t="shared" si="640"/>
        <v>0.88135593220338981</v>
      </c>
      <c r="AG164" s="40">
        <f t="shared" si="640"/>
        <v>0.88135593220338981</v>
      </c>
      <c r="AH164" s="40">
        <f t="shared" si="640"/>
        <v>0.88559322033898302</v>
      </c>
      <c r="AI164" s="40">
        <f t="shared" si="640"/>
        <v>0.88983050847457623</v>
      </c>
      <c r="AJ164" s="40">
        <f t="shared" si="640"/>
        <v>0.88983050847457623</v>
      </c>
      <c r="AK164" s="40">
        <f t="shared" si="640"/>
        <v>0.8771186440677966</v>
      </c>
      <c r="AL164" s="40">
        <f t="shared" si="640"/>
        <v>0.86440677966101698</v>
      </c>
      <c r="AM164" s="40">
        <f t="shared" si="640"/>
        <v>0.85169491525423724</v>
      </c>
      <c r="AN164" s="40">
        <f t="shared" si="640"/>
        <v>0.85169491525423724</v>
      </c>
      <c r="AO164" s="40">
        <f t="shared" si="640"/>
        <v>0.84745762711864403</v>
      </c>
      <c r="AP164" s="40">
        <f t="shared" si="640"/>
        <v>0.84745762711864403</v>
      </c>
      <c r="AQ164" s="40">
        <f t="shared" si="640"/>
        <v>0.82627118644067798</v>
      </c>
      <c r="AR164" s="40">
        <f t="shared" si="640"/>
        <v>0.82627118644067798</v>
      </c>
      <c r="AS164" s="40">
        <f t="shared" si="640"/>
        <v>0.85169491525423724</v>
      </c>
      <c r="AT164" s="40">
        <f t="shared" si="640"/>
        <v>0.83898305084745761</v>
      </c>
      <c r="AU164" s="40">
        <f t="shared" si="640"/>
        <v>0.83898305084745761</v>
      </c>
      <c r="AV164" s="40">
        <f t="shared" si="640"/>
        <v>0.83050847457627119</v>
      </c>
      <c r="AW164" s="40">
        <f t="shared" si="640"/>
        <v>0.84745762711864403</v>
      </c>
      <c r="AX164" s="40">
        <f t="shared" si="640"/>
        <v>0.8347457627118644</v>
      </c>
      <c r="AY164" s="40">
        <f t="shared" si="640"/>
        <v>0.83050847457627119</v>
      </c>
      <c r="AZ164" s="40">
        <f t="shared" si="640"/>
        <v>0.8347457627118644</v>
      </c>
      <c r="BA164" s="40">
        <f t="shared" si="640"/>
        <v>0.82203389830508478</v>
      </c>
      <c r="BB164" s="40">
        <f t="shared" si="640"/>
        <v>0.82203389830508478</v>
      </c>
      <c r="BC164" s="40">
        <f t="shared" si="640"/>
        <v>0.81779661016949157</v>
      </c>
      <c r="BD164" s="40">
        <f t="shared" si="640"/>
        <v>0.9152542372881356</v>
      </c>
      <c r="BE164" s="40">
        <f t="shared" si="640"/>
        <v>0.9152542372881356</v>
      </c>
      <c r="BF164" s="40">
        <f t="shared" si="640"/>
        <v>0.89830508474576276</v>
      </c>
      <c r="BG164" s="40">
        <f t="shared" si="640"/>
        <v>0.89406779661016944</v>
      </c>
      <c r="BH164" s="40">
        <f t="shared" si="640"/>
        <v>0.89406779661016944</v>
      </c>
      <c r="BI164" s="40">
        <f t="shared" si="640"/>
        <v>0.89406779661016944</v>
      </c>
      <c r="BJ164" s="40">
        <f t="shared" si="640"/>
        <v>0.88983050847457623</v>
      </c>
      <c r="BK164" s="40">
        <f t="shared" si="640"/>
        <v>0.83898305084745761</v>
      </c>
      <c r="BL164" s="40">
        <f t="shared" si="640"/>
        <v>0.9576271186440678</v>
      </c>
      <c r="BM164" s="40">
        <f t="shared" si="640"/>
        <v>0.97457627118644063</v>
      </c>
      <c r="BN164" s="40">
        <f t="shared" si="640"/>
        <v>0.98305084745762716</v>
      </c>
      <c r="BO164" s="40">
        <f t="shared" si="640"/>
        <v>0.97881355932203384</v>
      </c>
      <c r="BP164" s="40">
        <f t="shared" si="640"/>
        <v>0.97881355932203384</v>
      </c>
      <c r="BQ164" s="40">
        <f t="shared" si="640"/>
        <v>0.97881355932203384</v>
      </c>
      <c r="BR164" s="40">
        <f t="shared" si="640"/>
        <v>0.98728813559322037</v>
      </c>
      <c r="BS164" s="40">
        <f t="shared" si="640"/>
        <v>0.97457627118644063</v>
      </c>
      <c r="BT164" s="40">
        <f t="shared" si="640"/>
        <v>0.98728813559322037</v>
      </c>
      <c r="BU164" s="40">
        <f t="shared" si="640"/>
        <v>0.98305084745762716</v>
      </c>
      <c r="BV164" s="40">
        <f t="shared" si="640"/>
        <v>0.97881355932203384</v>
      </c>
      <c r="BW164" s="40">
        <f t="shared" si="640"/>
        <v>0.97881355932203384</v>
      </c>
      <c r="BX164" s="40">
        <f t="shared" si="640"/>
        <v>0.96610169491525422</v>
      </c>
      <c r="BY164" s="40">
        <f t="shared" si="640"/>
        <v>0.96186440677966101</v>
      </c>
      <c r="BZ164" s="40">
        <f t="shared" si="640"/>
        <v>0.94067796610169496</v>
      </c>
      <c r="CA164" s="40">
        <f t="shared" si="640"/>
        <v>0.94067796610169496</v>
      </c>
      <c r="CB164" s="40">
        <f t="shared" si="640"/>
        <v>0.91949152542372881</v>
      </c>
      <c r="CC164" s="40">
        <f t="shared" si="640"/>
        <v>0.90677966101694918</v>
      </c>
      <c r="CD164" s="40">
        <f t="shared" si="640"/>
        <v>0.90677966101694918</v>
      </c>
      <c r="CE164" s="40">
        <f t="shared" ref="CE164:EP164" si="641">IFERROR(+CE50/$I$164,0)</f>
        <v>0.94915254237288138</v>
      </c>
      <c r="CF164" s="40">
        <f t="shared" si="641"/>
        <v>0.94491525423728817</v>
      </c>
      <c r="CG164" s="40">
        <f t="shared" si="641"/>
        <v>0.94491525423728817</v>
      </c>
      <c r="CH164" s="40">
        <f t="shared" si="641"/>
        <v>0.97033898305084743</v>
      </c>
      <c r="CI164" s="40">
        <f t="shared" si="641"/>
        <v>0.96610169491525422</v>
      </c>
      <c r="CJ164" s="40">
        <f t="shared" si="641"/>
        <v>0.96610169491525422</v>
      </c>
      <c r="CK164" s="40">
        <f t="shared" si="641"/>
        <v>0.96610169491525422</v>
      </c>
      <c r="CL164" s="40">
        <f t="shared" si="641"/>
        <v>0.94067796610169496</v>
      </c>
      <c r="CM164" s="40">
        <f t="shared" si="641"/>
        <v>0.97457627118644063</v>
      </c>
      <c r="CN164" s="40">
        <f t="shared" si="641"/>
        <v>0.97457627118644063</v>
      </c>
      <c r="CO164" s="40">
        <f t="shared" si="641"/>
        <v>0.97881355932203384</v>
      </c>
      <c r="CP164" s="40">
        <f t="shared" si="641"/>
        <v>0.98305084745762716</v>
      </c>
      <c r="CQ164" s="40">
        <f t="shared" si="641"/>
        <v>0.96610169491525422</v>
      </c>
      <c r="CR164" s="40">
        <f t="shared" si="641"/>
        <v>0.96610169491525422</v>
      </c>
      <c r="CS164" s="40">
        <f t="shared" si="641"/>
        <v>0.93220338983050843</v>
      </c>
      <c r="CT164" s="40">
        <f t="shared" si="641"/>
        <v>0.93220338983050843</v>
      </c>
      <c r="CU164" s="40">
        <f t="shared" si="641"/>
        <v>0.97457627118644063</v>
      </c>
      <c r="CV164" s="40">
        <f t="shared" si="641"/>
        <v>0.97457627118644063</v>
      </c>
      <c r="CW164" s="40">
        <f t="shared" si="641"/>
        <v>0.97033898305084743</v>
      </c>
      <c r="CX164" s="40">
        <f t="shared" si="641"/>
        <v>0.97033898305084743</v>
      </c>
      <c r="CY164" s="40">
        <f t="shared" si="641"/>
        <v>0.97033898305084743</v>
      </c>
      <c r="CZ164" s="40">
        <f t="shared" si="641"/>
        <v>0.96610169491525422</v>
      </c>
      <c r="DA164" s="40">
        <f t="shared" si="641"/>
        <v>0.96610169491525422</v>
      </c>
      <c r="DB164" s="40">
        <f t="shared" si="641"/>
        <v>0.97881355932203384</v>
      </c>
      <c r="DC164" s="40">
        <f t="shared" si="641"/>
        <v>0.98305084745762716</v>
      </c>
      <c r="DD164" s="40">
        <f t="shared" si="641"/>
        <v>0.9576271186440678</v>
      </c>
      <c r="DE164" s="40">
        <f t="shared" si="641"/>
        <v>0.94915254237288138</v>
      </c>
      <c r="DF164" s="40">
        <f t="shared" si="641"/>
        <v>0.94915254237288138</v>
      </c>
      <c r="DG164" s="40">
        <f t="shared" si="641"/>
        <v>0.94915254237288138</v>
      </c>
      <c r="DH164" s="40">
        <f t="shared" si="641"/>
        <v>0.97033898305084743</v>
      </c>
      <c r="DI164" s="40">
        <f t="shared" si="641"/>
        <v>0.94491525423728817</v>
      </c>
      <c r="DJ164" s="40">
        <f t="shared" si="641"/>
        <v>0.97457627118644063</v>
      </c>
      <c r="DK164" s="40">
        <f t="shared" si="641"/>
        <v>0.96186440677966101</v>
      </c>
      <c r="DL164" s="40">
        <f t="shared" si="641"/>
        <v>0.94491525423728817</v>
      </c>
      <c r="DM164" s="40">
        <f t="shared" si="641"/>
        <v>0.94491525423728817</v>
      </c>
      <c r="DN164" s="40">
        <f t="shared" si="641"/>
        <v>0.94915254237288138</v>
      </c>
      <c r="DO164" s="40">
        <f t="shared" si="641"/>
        <v>0.95338983050847459</v>
      </c>
      <c r="DP164" s="40">
        <f t="shared" si="641"/>
        <v>0.95338983050847459</v>
      </c>
      <c r="DQ164" s="40">
        <f t="shared" si="641"/>
        <v>0.97033898305084743</v>
      </c>
      <c r="DR164" s="40">
        <f t="shared" si="641"/>
        <v>0.97881355932203384</v>
      </c>
      <c r="DS164" s="40">
        <f t="shared" si="641"/>
        <v>0.96610169491525422</v>
      </c>
      <c r="DT164" s="40">
        <f t="shared" si="641"/>
        <v>0.96610169491525422</v>
      </c>
      <c r="DU164" s="40">
        <f t="shared" si="641"/>
        <v>0.97881355932203384</v>
      </c>
      <c r="DV164" s="40">
        <f t="shared" si="641"/>
        <v>0.96186440677966101</v>
      </c>
      <c r="DW164" s="40">
        <f t="shared" si="641"/>
        <v>0.98305084745762716</v>
      </c>
      <c r="DX164" s="40">
        <f t="shared" si="641"/>
        <v>0.97881355932203384</v>
      </c>
      <c r="DY164" s="40">
        <f t="shared" si="641"/>
        <v>0.97457627118644063</v>
      </c>
      <c r="DZ164" s="40">
        <f t="shared" si="641"/>
        <v>0.96610169491525422</v>
      </c>
      <c r="EA164" s="40">
        <f t="shared" si="641"/>
        <v>0.96610169491525422</v>
      </c>
      <c r="EB164" s="40">
        <f t="shared" si="641"/>
        <v>0.9576271186440678</v>
      </c>
      <c r="EC164" s="40">
        <f t="shared" si="641"/>
        <v>0.97033898305084743</v>
      </c>
      <c r="ED164" s="40">
        <f t="shared" si="641"/>
        <v>0.9576271186440678</v>
      </c>
      <c r="EE164" s="40">
        <f t="shared" si="641"/>
        <v>0.96186440677966101</v>
      </c>
      <c r="EF164" s="40">
        <f t="shared" si="641"/>
        <v>0.96186440677966101</v>
      </c>
      <c r="EG164" s="40">
        <f t="shared" si="641"/>
        <v>0.94915254237288138</v>
      </c>
      <c r="EH164" s="40">
        <f t="shared" si="641"/>
        <v>0.94915254237288138</v>
      </c>
      <c r="EI164" s="40">
        <f t="shared" si="641"/>
        <v>0.93220338983050843</v>
      </c>
      <c r="EJ164" s="40">
        <f t="shared" si="641"/>
        <v>0.92796610169491522</v>
      </c>
      <c r="EK164" s="40">
        <f t="shared" si="641"/>
        <v>0.88983050847457623</v>
      </c>
      <c r="EL164" s="40">
        <f t="shared" si="641"/>
        <v>0.95338983050847459</v>
      </c>
      <c r="EM164" s="40">
        <f t="shared" si="641"/>
        <v>0.95338983050847459</v>
      </c>
      <c r="EN164" s="40">
        <f t="shared" si="641"/>
        <v>0.94491525423728817</v>
      </c>
      <c r="EO164" s="40">
        <f t="shared" si="641"/>
        <v>0.94491525423728817</v>
      </c>
      <c r="EP164" s="40">
        <f t="shared" si="641"/>
        <v>0.92796610169491522</v>
      </c>
      <c r="EQ164" s="40">
        <f t="shared" ref="EQ164:HB164" si="642">IFERROR(+EQ50/$I$164,0)</f>
        <v>0.89830508474576276</v>
      </c>
      <c r="ER164" s="40">
        <f t="shared" si="642"/>
        <v>0.93220338983050843</v>
      </c>
      <c r="ES164" s="40">
        <f t="shared" si="642"/>
        <v>0.94067796610169496</v>
      </c>
      <c r="ET164" s="40">
        <f t="shared" si="642"/>
        <v>0.9576271186440678</v>
      </c>
      <c r="EU164" s="40">
        <f t="shared" si="642"/>
        <v>0.94067796610169496</v>
      </c>
      <c r="EV164" s="40">
        <f t="shared" si="642"/>
        <v>0.94067796610169496</v>
      </c>
      <c r="EW164" s="40">
        <f t="shared" si="642"/>
        <v>0.94491525423728817</v>
      </c>
      <c r="EX164" s="40">
        <f t="shared" si="642"/>
        <v>0.96186440677966101</v>
      </c>
      <c r="EY164" s="40">
        <f t="shared" si="642"/>
        <v>0.93644067796610164</v>
      </c>
      <c r="EZ164" s="40">
        <f t="shared" si="642"/>
        <v>0.94915254237288138</v>
      </c>
      <c r="FA164" s="40">
        <f t="shared" si="642"/>
        <v>0.93220338983050843</v>
      </c>
      <c r="FB164" s="40">
        <f t="shared" si="642"/>
        <v>0.9152542372881356</v>
      </c>
      <c r="FC164" s="40">
        <f t="shared" si="642"/>
        <v>0.9152542372881356</v>
      </c>
      <c r="FD164" s="40">
        <f t="shared" si="642"/>
        <v>0.89830508474576276</v>
      </c>
      <c r="FE164" s="40">
        <f t="shared" si="642"/>
        <v>0.94915254237288138</v>
      </c>
      <c r="FF164" s="40">
        <f t="shared" si="642"/>
        <v>0.91101694915254239</v>
      </c>
      <c r="FG164" s="40">
        <f t="shared" si="642"/>
        <v>0.92796610169491522</v>
      </c>
      <c r="FH164" s="40">
        <f t="shared" si="642"/>
        <v>0.90677966101694918</v>
      </c>
      <c r="FI164" s="40">
        <f t="shared" si="642"/>
        <v>0.90254237288135597</v>
      </c>
      <c r="FJ164" s="40">
        <f t="shared" si="642"/>
        <v>0.90254237288135597</v>
      </c>
      <c r="FK164" s="40">
        <f t="shared" si="642"/>
        <v>0.89830508474576276</v>
      </c>
      <c r="FL164" s="40">
        <f t="shared" si="642"/>
        <v>0.95338983050847459</v>
      </c>
      <c r="FM164" s="40">
        <f t="shared" si="642"/>
        <v>0.9576271186440678</v>
      </c>
      <c r="FN164" s="40">
        <f t="shared" si="642"/>
        <v>0.95338983050847459</v>
      </c>
      <c r="FO164" s="40">
        <f t="shared" si="642"/>
        <v>0.93644067796610164</v>
      </c>
      <c r="FP164" s="40">
        <f t="shared" si="642"/>
        <v>0.88135593220338981</v>
      </c>
      <c r="FQ164" s="40">
        <f t="shared" si="642"/>
        <v>0.88135593220338981</v>
      </c>
      <c r="FR164" s="40">
        <f t="shared" si="642"/>
        <v>0.90677966101694918</v>
      </c>
      <c r="FS164" s="40">
        <f t="shared" si="642"/>
        <v>0.90254237288135597</v>
      </c>
      <c r="FT164" s="40">
        <f t="shared" si="642"/>
        <v>0.88983050847457623</v>
      </c>
      <c r="FU164" s="40">
        <f t="shared" si="642"/>
        <v>0.8728813559322034</v>
      </c>
      <c r="FV164" s="40">
        <f t="shared" si="642"/>
        <v>0.84322033898305082</v>
      </c>
      <c r="FW164" s="40">
        <f t="shared" si="642"/>
        <v>0.83050847457627119</v>
      </c>
      <c r="FX164" s="40">
        <f t="shared" si="642"/>
        <v>0.83050847457627119</v>
      </c>
      <c r="FY164" s="40">
        <f t="shared" si="642"/>
        <v>0.7923728813559322</v>
      </c>
      <c r="FZ164" s="40">
        <f t="shared" si="642"/>
        <v>0.84322033898305082</v>
      </c>
      <c r="GA164" s="40">
        <f t="shared" si="642"/>
        <v>0.8347457627118644</v>
      </c>
      <c r="GB164" s="40">
        <f t="shared" si="642"/>
        <v>0.91949152542372881</v>
      </c>
      <c r="GC164" s="40">
        <f t="shared" si="642"/>
        <v>0.92372881355932202</v>
      </c>
      <c r="GD164" s="40">
        <f t="shared" si="642"/>
        <v>0.88559322033898302</v>
      </c>
      <c r="GE164" s="40">
        <f t="shared" si="642"/>
        <v>0.88559322033898302</v>
      </c>
      <c r="GF164" s="40">
        <f t="shared" si="642"/>
        <v>0.8771186440677966</v>
      </c>
      <c r="GG164" s="40">
        <f t="shared" si="642"/>
        <v>0.88135593220338981</v>
      </c>
      <c r="GH164" s="40">
        <f t="shared" si="642"/>
        <v>0.86864406779661019</v>
      </c>
      <c r="GI164" s="40">
        <f t="shared" si="642"/>
        <v>0.84322033898305082</v>
      </c>
      <c r="GJ164" s="40">
        <f t="shared" si="642"/>
        <v>0.83050847457627119</v>
      </c>
      <c r="GK164" s="40">
        <f t="shared" si="642"/>
        <v>0.8347457627118644</v>
      </c>
      <c r="GL164" s="40">
        <f t="shared" si="642"/>
        <v>0.8347457627118644</v>
      </c>
      <c r="GM164" s="40">
        <f t="shared" si="642"/>
        <v>0.85593220338983056</v>
      </c>
      <c r="GN164" s="40">
        <f t="shared" si="642"/>
        <v>0.91101694915254239</v>
      </c>
      <c r="GO164" s="40">
        <f t="shared" si="642"/>
        <v>0.94491525423728817</v>
      </c>
      <c r="GP164" s="40">
        <f t="shared" si="642"/>
        <v>0.94067796610169496</v>
      </c>
      <c r="GQ164" s="40">
        <f t="shared" si="642"/>
        <v>0.92372881355932202</v>
      </c>
      <c r="GR164" s="40">
        <f t="shared" si="642"/>
        <v>0.88983050847457623</v>
      </c>
      <c r="GS164" s="40">
        <f t="shared" si="642"/>
        <v>0.88983050847457623</v>
      </c>
      <c r="GT164" s="40">
        <f t="shared" si="642"/>
        <v>0.81355932203389836</v>
      </c>
      <c r="GU164" s="40">
        <f t="shared" si="642"/>
        <v>0.92372881355932202</v>
      </c>
      <c r="GV164" s="40">
        <f t="shared" si="642"/>
        <v>0.90677966101694918</v>
      </c>
      <c r="GW164" s="40">
        <f t="shared" si="642"/>
        <v>0.90677966101694918</v>
      </c>
      <c r="GX164" s="40">
        <f t="shared" si="642"/>
        <v>0.89830508474576276</v>
      </c>
      <c r="GY164" s="40">
        <f t="shared" si="642"/>
        <v>0.88559322033898302</v>
      </c>
      <c r="GZ164" s="40">
        <f t="shared" si="642"/>
        <v>0.88559322033898302</v>
      </c>
      <c r="HA164" s="40">
        <f t="shared" si="642"/>
        <v>0.89830508474576276</v>
      </c>
      <c r="HB164" s="40">
        <f t="shared" si="642"/>
        <v>0.89830508474576276</v>
      </c>
      <c r="HC164" s="40">
        <f t="shared" ref="HC164:JN164" si="643">IFERROR(+HC50/$I$164,0)</f>
        <v>0.93220338983050843</v>
      </c>
      <c r="HD164" s="40">
        <f t="shared" si="643"/>
        <v>0.9152542372881356</v>
      </c>
      <c r="HE164" s="40">
        <f t="shared" si="643"/>
        <v>0.88983050847457623</v>
      </c>
      <c r="HF164" s="40">
        <f t="shared" si="643"/>
        <v>0.88135593220338981</v>
      </c>
      <c r="HG164" s="40">
        <f t="shared" si="643"/>
        <v>0.88135593220338981</v>
      </c>
      <c r="HH164" s="40">
        <f t="shared" si="643"/>
        <v>0.89406779661016944</v>
      </c>
      <c r="HI164" s="40">
        <f t="shared" si="643"/>
        <v>0.89830508474576276</v>
      </c>
      <c r="HJ164" s="40">
        <f t="shared" si="643"/>
        <v>0.8728813559322034</v>
      </c>
      <c r="HK164" s="40">
        <f t="shared" si="643"/>
        <v>0.86440677966101698</v>
      </c>
      <c r="HL164" s="40">
        <f t="shared" si="643"/>
        <v>0.94067796610169496</v>
      </c>
      <c r="HM164" s="40">
        <f t="shared" si="643"/>
        <v>0.90677966101694918</v>
      </c>
      <c r="HN164" s="40">
        <f t="shared" si="643"/>
        <v>0.90677966101694918</v>
      </c>
      <c r="HO164" s="40">
        <f t="shared" si="643"/>
        <v>0.94067796610169496</v>
      </c>
      <c r="HP164" s="40">
        <f t="shared" si="643"/>
        <v>0.95338983050847459</v>
      </c>
      <c r="HQ164" s="40">
        <f t="shared" si="643"/>
        <v>0.9576271186440678</v>
      </c>
      <c r="HR164" s="40">
        <f t="shared" si="643"/>
        <v>0.96186440677966101</v>
      </c>
      <c r="HS164" s="40">
        <f t="shared" si="643"/>
        <v>0.94915254237288138</v>
      </c>
      <c r="HT164" s="40">
        <f t="shared" si="643"/>
        <v>0.94915254237288138</v>
      </c>
      <c r="HU164" s="40">
        <f t="shared" si="643"/>
        <v>0.94915254237288138</v>
      </c>
      <c r="HV164" s="40">
        <f t="shared" si="643"/>
        <v>0.95338983050847459</v>
      </c>
      <c r="HW164" s="40">
        <f t="shared" si="643"/>
        <v>0.97033898305084743</v>
      </c>
      <c r="HX164" s="40">
        <f t="shared" si="643"/>
        <v>0.97033898305084743</v>
      </c>
      <c r="HY164" s="40">
        <f t="shared" si="643"/>
        <v>0.97033898305084743</v>
      </c>
      <c r="HZ164" s="40">
        <f t="shared" si="643"/>
        <v>0.97033898305084743</v>
      </c>
      <c r="IA164" s="40">
        <f t="shared" si="643"/>
        <v>0.96610169491525422</v>
      </c>
      <c r="IB164" s="40">
        <f t="shared" si="643"/>
        <v>0.96610169491525422</v>
      </c>
      <c r="IC164" s="40">
        <f t="shared" si="643"/>
        <v>0.96610169491525422</v>
      </c>
      <c r="ID164" s="40">
        <f t="shared" si="643"/>
        <v>0.97881355932203384</v>
      </c>
      <c r="IE164" s="40">
        <f t="shared" si="643"/>
        <v>0.97881355932203384</v>
      </c>
      <c r="IF164" s="40">
        <f t="shared" si="643"/>
        <v>0.97457627118644063</v>
      </c>
      <c r="IG164" s="40">
        <f t="shared" si="643"/>
        <v>0.97881355932203384</v>
      </c>
      <c r="IH164" s="40">
        <f t="shared" si="643"/>
        <v>0.98305084745762716</v>
      </c>
      <c r="II164" s="40">
        <f t="shared" si="643"/>
        <v>0.98305084745762716</v>
      </c>
      <c r="IJ164" s="40">
        <f t="shared" si="643"/>
        <v>0.98305084745762716</v>
      </c>
      <c r="IK164" s="40">
        <f t="shared" si="643"/>
        <v>0.98728813559322037</v>
      </c>
      <c r="IL164" s="40">
        <f t="shared" si="643"/>
        <v>0</v>
      </c>
      <c r="IM164" s="40">
        <f t="shared" si="643"/>
        <v>0</v>
      </c>
      <c r="IN164" s="40">
        <f t="shared" si="643"/>
        <v>0</v>
      </c>
      <c r="IO164" s="40">
        <f t="shared" si="643"/>
        <v>0</v>
      </c>
      <c r="IP164" s="40">
        <f t="shared" si="643"/>
        <v>0</v>
      </c>
      <c r="IQ164" s="40">
        <f t="shared" si="643"/>
        <v>0</v>
      </c>
      <c r="IR164" s="40">
        <f t="shared" si="643"/>
        <v>0</v>
      </c>
      <c r="IS164" s="40">
        <f t="shared" si="643"/>
        <v>0</v>
      </c>
      <c r="IT164" s="40">
        <f t="shared" si="643"/>
        <v>0</v>
      </c>
      <c r="IU164" s="40">
        <f t="shared" si="643"/>
        <v>0</v>
      </c>
      <c r="IV164" s="40">
        <f t="shared" si="643"/>
        <v>0</v>
      </c>
      <c r="IW164" s="40">
        <f t="shared" si="643"/>
        <v>0</v>
      </c>
      <c r="IX164" s="40">
        <f t="shared" si="643"/>
        <v>0</v>
      </c>
      <c r="IY164" s="40">
        <f t="shared" si="643"/>
        <v>0</v>
      </c>
      <c r="IZ164" s="40">
        <f t="shared" si="643"/>
        <v>0</v>
      </c>
      <c r="JA164" s="40">
        <f t="shared" si="643"/>
        <v>0</v>
      </c>
      <c r="JB164" s="40">
        <f t="shared" si="643"/>
        <v>0</v>
      </c>
      <c r="JC164" s="40">
        <f t="shared" si="643"/>
        <v>0</v>
      </c>
      <c r="JD164" s="40">
        <f t="shared" si="643"/>
        <v>0</v>
      </c>
      <c r="JE164" s="40">
        <f t="shared" si="643"/>
        <v>0</v>
      </c>
      <c r="JF164" s="40">
        <f t="shared" si="643"/>
        <v>0</v>
      </c>
      <c r="JG164" s="40">
        <f t="shared" si="643"/>
        <v>0</v>
      </c>
      <c r="JH164" s="40">
        <f t="shared" si="643"/>
        <v>0</v>
      </c>
      <c r="JI164" s="40">
        <f t="shared" si="643"/>
        <v>0</v>
      </c>
      <c r="JJ164" s="40">
        <f t="shared" si="643"/>
        <v>0</v>
      </c>
      <c r="JK164" s="40">
        <f t="shared" si="643"/>
        <v>0</v>
      </c>
      <c r="JL164" s="40">
        <f t="shared" si="643"/>
        <v>0</v>
      </c>
      <c r="JM164" s="40">
        <f t="shared" si="643"/>
        <v>0</v>
      </c>
      <c r="JN164" s="40">
        <f t="shared" si="643"/>
        <v>0</v>
      </c>
      <c r="JO164" s="40">
        <f t="shared" ref="JO164:LZ164" si="644">IFERROR(+JO50/$I$164,0)</f>
        <v>0</v>
      </c>
      <c r="JP164" s="40">
        <f t="shared" si="644"/>
        <v>0</v>
      </c>
      <c r="JQ164" s="40">
        <f t="shared" si="644"/>
        <v>0</v>
      </c>
      <c r="JR164" s="40">
        <f t="shared" si="644"/>
        <v>0</v>
      </c>
      <c r="JS164" s="40">
        <f t="shared" si="644"/>
        <v>0</v>
      </c>
      <c r="JT164" s="40">
        <f t="shared" si="644"/>
        <v>0</v>
      </c>
      <c r="JU164" s="40">
        <f t="shared" si="644"/>
        <v>0</v>
      </c>
      <c r="JV164" s="40">
        <f t="shared" si="644"/>
        <v>0</v>
      </c>
      <c r="JW164" s="40">
        <f t="shared" si="644"/>
        <v>0</v>
      </c>
      <c r="JX164" s="40">
        <f t="shared" si="644"/>
        <v>0</v>
      </c>
      <c r="JY164" s="40">
        <f t="shared" si="644"/>
        <v>0</v>
      </c>
      <c r="JZ164" s="40">
        <f t="shared" si="644"/>
        <v>0</v>
      </c>
      <c r="KA164" s="40">
        <f t="shared" si="644"/>
        <v>0</v>
      </c>
      <c r="KB164" s="40">
        <f t="shared" si="644"/>
        <v>0</v>
      </c>
      <c r="KC164" s="40">
        <f t="shared" si="644"/>
        <v>0</v>
      </c>
      <c r="KD164" s="40">
        <f t="shared" si="644"/>
        <v>0</v>
      </c>
      <c r="KE164" s="40">
        <f t="shared" si="644"/>
        <v>0</v>
      </c>
      <c r="KF164" s="40">
        <f t="shared" si="644"/>
        <v>0</v>
      </c>
      <c r="KG164" s="40">
        <f t="shared" si="644"/>
        <v>0</v>
      </c>
      <c r="KH164" s="40">
        <f t="shared" si="644"/>
        <v>0</v>
      </c>
      <c r="KI164" s="40">
        <f t="shared" si="644"/>
        <v>0</v>
      </c>
      <c r="KJ164" s="40">
        <f t="shared" si="644"/>
        <v>0</v>
      </c>
      <c r="KK164" s="40">
        <f t="shared" si="644"/>
        <v>0</v>
      </c>
      <c r="KL164" s="40">
        <f t="shared" si="644"/>
        <v>0</v>
      </c>
      <c r="KM164" s="40">
        <f t="shared" si="644"/>
        <v>0</v>
      </c>
      <c r="KN164" s="40">
        <f t="shared" si="644"/>
        <v>0</v>
      </c>
      <c r="KO164" s="40">
        <f t="shared" si="644"/>
        <v>0</v>
      </c>
      <c r="KP164" s="40">
        <f t="shared" si="644"/>
        <v>0</v>
      </c>
      <c r="KQ164" s="40">
        <f t="shared" si="644"/>
        <v>0</v>
      </c>
      <c r="KR164" s="40">
        <f t="shared" si="644"/>
        <v>0</v>
      </c>
      <c r="KS164" s="40">
        <f t="shared" si="644"/>
        <v>0</v>
      </c>
      <c r="KT164" s="40">
        <f t="shared" si="644"/>
        <v>0</v>
      </c>
      <c r="KU164" s="40">
        <f t="shared" si="644"/>
        <v>0</v>
      </c>
      <c r="KV164" s="40">
        <f t="shared" si="644"/>
        <v>0</v>
      </c>
      <c r="KW164" s="40">
        <f t="shared" si="644"/>
        <v>0</v>
      </c>
      <c r="KX164" s="40">
        <f t="shared" si="644"/>
        <v>0</v>
      </c>
      <c r="KY164" s="40">
        <f t="shared" si="644"/>
        <v>0</v>
      </c>
      <c r="KZ164" s="40">
        <f t="shared" si="644"/>
        <v>0</v>
      </c>
      <c r="LA164" s="40">
        <f t="shared" si="644"/>
        <v>0</v>
      </c>
      <c r="LB164" s="40">
        <f t="shared" si="644"/>
        <v>0</v>
      </c>
      <c r="LC164" s="40">
        <f t="shared" si="644"/>
        <v>0</v>
      </c>
      <c r="LD164" s="40">
        <f t="shared" si="644"/>
        <v>0</v>
      </c>
      <c r="LE164" s="40">
        <f t="shared" si="644"/>
        <v>0</v>
      </c>
      <c r="LF164" s="40">
        <f t="shared" si="644"/>
        <v>0</v>
      </c>
      <c r="LG164" s="40">
        <f t="shared" si="644"/>
        <v>0</v>
      </c>
      <c r="LH164" s="40">
        <f t="shared" si="644"/>
        <v>0</v>
      </c>
      <c r="LI164" s="40">
        <f t="shared" si="644"/>
        <v>0</v>
      </c>
      <c r="LJ164" s="40">
        <f t="shared" si="644"/>
        <v>0</v>
      </c>
      <c r="LK164" s="40">
        <f t="shared" si="644"/>
        <v>0</v>
      </c>
      <c r="LL164" s="40">
        <f t="shared" si="644"/>
        <v>0</v>
      </c>
      <c r="LM164" s="40">
        <f t="shared" si="644"/>
        <v>0</v>
      </c>
      <c r="LN164" s="40">
        <f t="shared" si="644"/>
        <v>0</v>
      </c>
      <c r="LO164" s="40">
        <f t="shared" si="644"/>
        <v>0</v>
      </c>
      <c r="LP164" s="40">
        <f t="shared" si="644"/>
        <v>0</v>
      </c>
      <c r="LQ164" s="40">
        <f t="shared" si="644"/>
        <v>0</v>
      </c>
      <c r="LR164" s="40">
        <f t="shared" si="644"/>
        <v>0</v>
      </c>
      <c r="LS164" s="40">
        <f t="shared" si="644"/>
        <v>0</v>
      </c>
      <c r="LT164" s="40">
        <f t="shared" si="644"/>
        <v>0</v>
      </c>
      <c r="LU164" s="40">
        <f t="shared" si="644"/>
        <v>0</v>
      </c>
      <c r="LV164" s="40">
        <f t="shared" si="644"/>
        <v>0</v>
      </c>
      <c r="LW164" s="40">
        <f t="shared" si="644"/>
        <v>0</v>
      </c>
      <c r="LX164" s="40">
        <f t="shared" si="644"/>
        <v>0</v>
      </c>
      <c r="LY164" s="40">
        <f t="shared" si="644"/>
        <v>0</v>
      </c>
      <c r="LZ164" s="40">
        <f t="shared" si="644"/>
        <v>0</v>
      </c>
      <c r="MA164" s="40">
        <f t="shared" ref="MA164:NT164" si="645">IFERROR(+MA50/$I$164,0)</f>
        <v>0</v>
      </c>
      <c r="MB164" s="40">
        <f t="shared" si="645"/>
        <v>0</v>
      </c>
      <c r="MC164" s="40">
        <f t="shared" si="645"/>
        <v>0</v>
      </c>
      <c r="MD164" s="40">
        <f t="shared" si="645"/>
        <v>0</v>
      </c>
      <c r="ME164" s="40">
        <f t="shared" si="645"/>
        <v>0</v>
      </c>
      <c r="MF164" s="40">
        <f t="shared" si="645"/>
        <v>0</v>
      </c>
      <c r="MG164" s="40">
        <f t="shared" si="645"/>
        <v>0</v>
      </c>
      <c r="MH164" s="40">
        <f t="shared" si="645"/>
        <v>0</v>
      </c>
      <c r="MI164" s="40">
        <f t="shared" si="645"/>
        <v>0</v>
      </c>
      <c r="MJ164" s="40">
        <f t="shared" si="645"/>
        <v>0</v>
      </c>
      <c r="MK164" s="40">
        <f t="shared" si="645"/>
        <v>0</v>
      </c>
      <c r="ML164" s="40">
        <f t="shared" si="645"/>
        <v>0</v>
      </c>
      <c r="MM164" s="40">
        <f t="shared" si="645"/>
        <v>0</v>
      </c>
      <c r="MN164" s="40">
        <f t="shared" si="645"/>
        <v>0</v>
      </c>
      <c r="MO164" s="40">
        <f t="shared" si="645"/>
        <v>0</v>
      </c>
      <c r="MP164" s="40">
        <f t="shared" si="645"/>
        <v>0</v>
      </c>
      <c r="MQ164" s="40">
        <f t="shared" si="645"/>
        <v>0</v>
      </c>
      <c r="MR164" s="40">
        <f t="shared" si="645"/>
        <v>0</v>
      </c>
      <c r="MS164" s="40">
        <f t="shared" si="645"/>
        <v>0</v>
      </c>
      <c r="MT164" s="40">
        <f t="shared" si="645"/>
        <v>0</v>
      </c>
      <c r="MU164" s="40">
        <f t="shared" si="645"/>
        <v>0</v>
      </c>
      <c r="MV164" s="40">
        <f t="shared" si="645"/>
        <v>0</v>
      </c>
      <c r="MW164" s="40">
        <f t="shared" si="645"/>
        <v>0</v>
      </c>
      <c r="MX164" s="40">
        <f t="shared" si="645"/>
        <v>0</v>
      </c>
      <c r="MY164" s="40">
        <f t="shared" si="645"/>
        <v>0</v>
      </c>
      <c r="MZ164" s="40">
        <f t="shared" si="645"/>
        <v>0</v>
      </c>
      <c r="NA164" s="40">
        <f t="shared" si="645"/>
        <v>0</v>
      </c>
      <c r="NB164" s="40">
        <f t="shared" si="645"/>
        <v>0</v>
      </c>
      <c r="NC164" s="40">
        <f t="shared" si="645"/>
        <v>0</v>
      </c>
      <c r="ND164" s="40">
        <f t="shared" si="645"/>
        <v>0</v>
      </c>
      <c r="NE164" s="40">
        <f t="shared" si="645"/>
        <v>0</v>
      </c>
      <c r="NF164" s="40">
        <f t="shared" si="645"/>
        <v>0</v>
      </c>
      <c r="NG164" s="40">
        <f t="shared" si="645"/>
        <v>0</v>
      </c>
      <c r="NH164" s="40">
        <f t="shared" si="645"/>
        <v>0</v>
      </c>
      <c r="NI164" s="40">
        <f t="shared" si="645"/>
        <v>0</v>
      </c>
      <c r="NJ164" s="40">
        <f t="shared" si="645"/>
        <v>0</v>
      </c>
      <c r="NK164" s="40">
        <f t="shared" si="645"/>
        <v>0</v>
      </c>
      <c r="NL164" s="40">
        <f t="shared" si="645"/>
        <v>0</v>
      </c>
      <c r="NM164" s="40">
        <f t="shared" si="645"/>
        <v>0</v>
      </c>
      <c r="NN164" s="40">
        <f t="shared" si="645"/>
        <v>0</v>
      </c>
      <c r="NO164" s="40">
        <f t="shared" si="645"/>
        <v>0</v>
      </c>
      <c r="NP164" s="40">
        <f t="shared" si="645"/>
        <v>0</v>
      </c>
      <c r="NQ164" s="40">
        <f t="shared" si="645"/>
        <v>0</v>
      </c>
      <c r="NR164" s="40">
        <f t="shared" si="645"/>
        <v>0</v>
      </c>
      <c r="NS164" s="40">
        <f t="shared" si="645"/>
        <v>0</v>
      </c>
      <c r="NT164" s="41">
        <f t="shared" si="645"/>
        <v>0</v>
      </c>
    </row>
    <row r="165" spans="1:384" x14ac:dyDescent="0.6">
      <c r="A165" s="141" t="s">
        <v>72</v>
      </c>
      <c r="B165" s="301"/>
      <c r="C165" s="322"/>
      <c r="D165" s="299"/>
      <c r="E165" s="47">
        <v>29</v>
      </c>
      <c r="F165" s="276"/>
      <c r="G165" s="47" t="s">
        <v>52</v>
      </c>
      <c r="H165" s="46">
        <v>626</v>
      </c>
      <c r="I165" s="6">
        <f t="shared" ref="I165" si="646">SUM(J165:Q165)</f>
        <v>338</v>
      </c>
      <c r="J165" s="12">
        <v>93</v>
      </c>
      <c r="K165" s="4">
        <v>93</v>
      </c>
      <c r="L165" s="4">
        <v>2</v>
      </c>
      <c r="M165" s="4">
        <v>0</v>
      </c>
      <c r="N165" s="4">
        <v>150</v>
      </c>
      <c r="O165" s="4">
        <v>0</v>
      </c>
      <c r="P165" s="33">
        <v>0</v>
      </c>
      <c r="Q165" s="34">
        <v>0</v>
      </c>
      <c r="R165" s="7"/>
      <c r="S165" s="39">
        <f t="shared" ref="S165:CD165" si="647">IFERROR(+S51/$I$165,0)</f>
        <v>0.66568047337278102</v>
      </c>
      <c r="T165" s="40">
        <f t="shared" si="647"/>
        <v>0.66568047337278102</v>
      </c>
      <c r="U165" s="40">
        <f t="shared" si="647"/>
        <v>0.64201183431952658</v>
      </c>
      <c r="V165" s="40">
        <f t="shared" si="647"/>
        <v>0.67455621301775148</v>
      </c>
      <c r="W165" s="40">
        <f t="shared" si="647"/>
        <v>0.73076923076923073</v>
      </c>
      <c r="X165" s="40">
        <f t="shared" si="647"/>
        <v>0.7100591715976331</v>
      </c>
      <c r="Y165" s="40">
        <f t="shared" si="647"/>
        <v>0.70118343195266275</v>
      </c>
      <c r="Z165" s="40">
        <f t="shared" si="647"/>
        <v>0.70118343195266275</v>
      </c>
      <c r="AA165" s="40">
        <f t="shared" si="647"/>
        <v>0.71301775147928992</v>
      </c>
      <c r="AB165" s="40">
        <f t="shared" si="647"/>
        <v>0.74260355029585801</v>
      </c>
      <c r="AC165" s="40">
        <f t="shared" si="647"/>
        <v>0.76627218934911245</v>
      </c>
      <c r="AD165" s="40">
        <f t="shared" si="647"/>
        <v>0.76627218934911245</v>
      </c>
      <c r="AE165" s="40">
        <f t="shared" si="647"/>
        <v>0.74852071005917165</v>
      </c>
      <c r="AF165" s="40">
        <f t="shared" si="647"/>
        <v>0.7248520710059172</v>
      </c>
      <c r="AG165" s="40">
        <f t="shared" si="647"/>
        <v>0.7248520710059172</v>
      </c>
      <c r="AH165" s="40">
        <f t="shared" si="647"/>
        <v>0.5650887573964497</v>
      </c>
      <c r="AI165" s="40">
        <f t="shared" si="647"/>
        <v>0.85798816568047342</v>
      </c>
      <c r="AJ165" s="40">
        <f t="shared" si="647"/>
        <v>0.88165680473372776</v>
      </c>
      <c r="AK165" s="40">
        <f t="shared" si="647"/>
        <v>0.89349112426035504</v>
      </c>
      <c r="AL165" s="40">
        <f t="shared" si="647"/>
        <v>0.88165680473372776</v>
      </c>
      <c r="AM165" s="40">
        <f t="shared" si="647"/>
        <v>0.88461538461538458</v>
      </c>
      <c r="AN165" s="40">
        <f t="shared" si="647"/>
        <v>0.88461538461538458</v>
      </c>
      <c r="AO165" s="40">
        <f t="shared" si="647"/>
        <v>0.87573964497041423</v>
      </c>
      <c r="AP165" s="40">
        <f t="shared" si="647"/>
        <v>0.87573964497041423</v>
      </c>
      <c r="AQ165" s="40">
        <f t="shared" si="647"/>
        <v>0.88165680473372776</v>
      </c>
      <c r="AR165" s="40">
        <f t="shared" si="647"/>
        <v>0.88165680473372776</v>
      </c>
      <c r="AS165" s="40">
        <f t="shared" si="647"/>
        <v>0.86686390532544377</v>
      </c>
      <c r="AT165" s="40">
        <f t="shared" si="647"/>
        <v>0.86390532544378695</v>
      </c>
      <c r="AU165" s="40">
        <f t="shared" si="647"/>
        <v>0.86390532544378695</v>
      </c>
      <c r="AV165" s="40">
        <f t="shared" si="647"/>
        <v>0.86686390532544377</v>
      </c>
      <c r="AW165" s="40">
        <f t="shared" si="647"/>
        <v>0.88165680473372776</v>
      </c>
      <c r="AX165" s="40">
        <f t="shared" si="647"/>
        <v>0.88461538461538458</v>
      </c>
      <c r="AY165" s="40">
        <f t="shared" si="647"/>
        <v>0.88165680473372776</v>
      </c>
      <c r="AZ165" s="40">
        <f t="shared" si="647"/>
        <v>0.87869822485207105</v>
      </c>
      <c r="BA165" s="40">
        <f t="shared" si="647"/>
        <v>0.87573964497041423</v>
      </c>
      <c r="BB165" s="40">
        <f t="shared" si="647"/>
        <v>0.87573964497041423</v>
      </c>
      <c r="BC165" s="40">
        <f t="shared" si="647"/>
        <v>0.87278106508875741</v>
      </c>
      <c r="BD165" s="40">
        <f t="shared" si="647"/>
        <v>0.90236686390532539</v>
      </c>
      <c r="BE165" s="40">
        <f t="shared" si="647"/>
        <v>0.90532544378698221</v>
      </c>
      <c r="BF165" s="40">
        <f t="shared" si="647"/>
        <v>0.88165680473372776</v>
      </c>
      <c r="BG165" s="40">
        <f t="shared" si="647"/>
        <v>0.88165680473372776</v>
      </c>
      <c r="BH165" s="40">
        <f t="shared" si="647"/>
        <v>0.88165680473372776</v>
      </c>
      <c r="BI165" s="40">
        <f t="shared" si="647"/>
        <v>0.88165680473372776</v>
      </c>
      <c r="BJ165" s="40">
        <f t="shared" si="647"/>
        <v>0.86982248520710059</v>
      </c>
      <c r="BK165" s="40">
        <f t="shared" si="647"/>
        <v>0.86982248520710059</v>
      </c>
      <c r="BL165" s="40">
        <f t="shared" si="647"/>
        <v>0.86982248520710059</v>
      </c>
      <c r="BM165" s="40">
        <f t="shared" si="647"/>
        <v>0.89349112426035504</v>
      </c>
      <c r="BN165" s="40">
        <f t="shared" si="647"/>
        <v>0.92603550295857984</v>
      </c>
      <c r="BO165" s="40">
        <f t="shared" si="647"/>
        <v>0.92307692307692313</v>
      </c>
      <c r="BP165" s="40">
        <f t="shared" si="647"/>
        <v>0.92307692307692313</v>
      </c>
      <c r="BQ165" s="40">
        <f t="shared" si="647"/>
        <v>0.92307692307692313</v>
      </c>
      <c r="BR165" s="40">
        <f t="shared" si="647"/>
        <v>0.91124260355029585</v>
      </c>
      <c r="BS165" s="40">
        <f t="shared" si="647"/>
        <v>0.90532544378698221</v>
      </c>
      <c r="BT165" s="40">
        <f t="shared" si="647"/>
        <v>0.89644970414201186</v>
      </c>
      <c r="BU165" s="40">
        <f t="shared" si="647"/>
        <v>0.8875739644970414</v>
      </c>
      <c r="BV165" s="40">
        <f t="shared" si="647"/>
        <v>0.88461538461538458</v>
      </c>
      <c r="BW165" s="40">
        <f t="shared" si="647"/>
        <v>0.88461538461538458</v>
      </c>
      <c r="BX165" s="40">
        <f t="shared" si="647"/>
        <v>0.87869822485207105</v>
      </c>
      <c r="BY165" s="40">
        <f t="shared" si="647"/>
        <v>0.87869822485207105</v>
      </c>
      <c r="BZ165" s="40">
        <f t="shared" si="647"/>
        <v>0.87278106508875741</v>
      </c>
      <c r="CA165" s="40">
        <f t="shared" si="647"/>
        <v>0.87278106508875741</v>
      </c>
      <c r="CB165" s="40">
        <f t="shared" si="647"/>
        <v>0.86686390532544377</v>
      </c>
      <c r="CC165" s="40">
        <f t="shared" si="647"/>
        <v>0.86686390532544377</v>
      </c>
      <c r="CD165" s="40">
        <f t="shared" si="647"/>
        <v>0.86686390532544377</v>
      </c>
      <c r="CE165" s="40">
        <f t="shared" ref="CE165:EP165" si="648">IFERROR(+CE51/$I$165,0)</f>
        <v>0.8550295857988166</v>
      </c>
      <c r="CF165" s="40">
        <f t="shared" si="648"/>
        <v>0.86094674556213013</v>
      </c>
      <c r="CG165" s="40">
        <f t="shared" si="648"/>
        <v>0.86094674556213013</v>
      </c>
      <c r="CH165" s="40">
        <f t="shared" si="648"/>
        <v>0.84319526627218933</v>
      </c>
      <c r="CI165" s="40">
        <f t="shared" si="648"/>
        <v>0.90236686390532539</v>
      </c>
      <c r="CJ165" s="40">
        <f t="shared" si="648"/>
        <v>0.88461538461538458</v>
      </c>
      <c r="CK165" s="40">
        <f t="shared" si="648"/>
        <v>0.88461538461538458</v>
      </c>
      <c r="CL165" s="40">
        <f t="shared" si="648"/>
        <v>0.87278106508875741</v>
      </c>
      <c r="CM165" s="40">
        <f t="shared" si="648"/>
        <v>0.87573964497041423</v>
      </c>
      <c r="CN165" s="40">
        <f t="shared" si="648"/>
        <v>0.88461538461538458</v>
      </c>
      <c r="CO165" s="40">
        <f t="shared" si="648"/>
        <v>0.87573964497041423</v>
      </c>
      <c r="CP165" s="40">
        <f t="shared" si="648"/>
        <v>0.8875739644970414</v>
      </c>
      <c r="CQ165" s="40">
        <f t="shared" si="648"/>
        <v>0.87869822485207105</v>
      </c>
      <c r="CR165" s="40">
        <f t="shared" si="648"/>
        <v>0.87869822485207105</v>
      </c>
      <c r="CS165" s="40">
        <f t="shared" si="648"/>
        <v>0.89349112426035504</v>
      </c>
      <c r="CT165" s="40">
        <f t="shared" si="648"/>
        <v>0.89349112426035504</v>
      </c>
      <c r="CU165" s="40">
        <f t="shared" si="648"/>
        <v>0.8875739644970414</v>
      </c>
      <c r="CV165" s="40">
        <f t="shared" si="648"/>
        <v>0.87573964497041423</v>
      </c>
      <c r="CW165" s="40">
        <f t="shared" si="648"/>
        <v>0.88461538461538458</v>
      </c>
      <c r="CX165" s="40">
        <f t="shared" si="648"/>
        <v>0.88461538461538458</v>
      </c>
      <c r="CY165" s="40">
        <f t="shared" si="648"/>
        <v>0.88461538461538458</v>
      </c>
      <c r="CZ165" s="40">
        <f t="shared" si="648"/>
        <v>0.88165680473372776</v>
      </c>
      <c r="DA165" s="40">
        <f t="shared" si="648"/>
        <v>0.86686390532544377</v>
      </c>
      <c r="DB165" s="40">
        <f t="shared" si="648"/>
        <v>0.86686390532544377</v>
      </c>
      <c r="DC165" s="40">
        <f t="shared" si="648"/>
        <v>0.86982248520710059</v>
      </c>
      <c r="DD165" s="40">
        <f t="shared" si="648"/>
        <v>0.85207100591715978</v>
      </c>
      <c r="DE165" s="40">
        <f t="shared" si="648"/>
        <v>0.88461538461538458</v>
      </c>
      <c r="DF165" s="40">
        <f t="shared" si="648"/>
        <v>0.88461538461538458</v>
      </c>
      <c r="DG165" s="40">
        <f t="shared" si="648"/>
        <v>0.88461538461538458</v>
      </c>
      <c r="DH165" s="40">
        <f t="shared" si="648"/>
        <v>0.89053254437869822</v>
      </c>
      <c r="DI165" s="40">
        <f t="shared" si="648"/>
        <v>0.8875739644970414</v>
      </c>
      <c r="DJ165" s="40">
        <f t="shared" si="648"/>
        <v>0.89053254437869822</v>
      </c>
      <c r="DK165" s="40">
        <f t="shared" si="648"/>
        <v>0.88165680473372776</v>
      </c>
      <c r="DL165" s="40">
        <f t="shared" si="648"/>
        <v>0.87869822485207105</v>
      </c>
      <c r="DM165" s="40">
        <f t="shared" si="648"/>
        <v>0.87869822485207105</v>
      </c>
      <c r="DN165" s="40">
        <f t="shared" si="648"/>
        <v>0.87573964497041423</v>
      </c>
      <c r="DO165" s="40">
        <f t="shared" si="648"/>
        <v>0.88165680473372776</v>
      </c>
      <c r="DP165" s="40">
        <f t="shared" si="648"/>
        <v>0.86390532544378695</v>
      </c>
      <c r="DQ165" s="40">
        <f t="shared" si="648"/>
        <v>0.86686390532544377</v>
      </c>
      <c r="DR165" s="40">
        <f t="shared" si="648"/>
        <v>0.89644970414201186</v>
      </c>
      <c r="DS165" s="40">
        <f t="shared" si="648"/>
        <v>0.88165680473372776</v>
      </c>
      <c r="DT165" s="40">
        <f t="shared" si="648"/>
        <v>0.88165680473372776</v>
      </c>
      <c r="DU165" s="40">
        <f t="shared" si="648"/>
        <v>0.87869822485207105</v>
      </c>
      <c r="DV165" s="40">
        <f t="shared" si="648"/>
        <v>0.87869822485207105</v>
      </c>
      <c r="DW165" s="40">
        <f t="shared" si="648"/>
        <v>0.87869822485207105</v>
      </c>
      <c r="DX165" s="40">
        <f t="shared" si="648"/>
        <v>0.87869822485207105</v>
      </c>
      <c r="DY165" s="40">
        <f t="shared" si="648"/>
        <v>0.86094674556213013</v>
      </c>
      <c r="DZ165" s="40">
        <f t="shared" si="648"/>
        <v>0.84911242603550297</v>
      </c>
      <c r="EA165" s="40">
        <f t="shared" si="648"/>
        <v>0.84911242603550297</v>
      </c>
      <c r="EB165" s="40">
        <f t="shared" si="648"/>
        <v>0.83431952662721898</v>
      </c>
      <c r="EC165" s="40">
        <f t="shared" si="648"/>
        <v>0.83136094674556216</v>
      </c>
      <c r="ED165" s="40">
        <f t="shared" si="648"/>
        <v>0.82544378698224852</v>
      </c>
      <c r="EE165" s="40">
        <f t="shared" si="648"/>
        <v>0.81656804733727806</v>
      </c>
      <c r="EF165" s="40">
        <f t="shared" si="648"/>
        <v>0.81065088757396453</v>
      </c>
      <c r="EG165" s="40">
        <f t="shared" si="648"/>
        <v>0.7899408284023669</v>
      </c>
      <c r="EH165" s="40">
        <f t="shared" si="648"/>
        <v>0.7899408284023669</v>
      </c>
      <c r="EI165" s="40">
        <f t="shared" si="648"/>
        <v>0.78106508875739644</v>
      </c>
      <c r="EJ165" s="40">
        <f t="shared" si="648"/>
        <v>0.77810650887573962</v>
      </c>
      <c r="EK165" s="40">
        <f t="shared" si="648"/>
        <v>0.75147928994082835</v>
      </c>
      <c r="EL165" s="40">
        <f t="shared" si="648"/>
        <v>0.70414201183431957</v>
      </c>
      <c r="EM165" s="40">
        <f t="shared" si="648"/>
        <v>0.67455621301775148</v>
      </c>
      <c r="EN165" s="40">
        <f t="shared" si="648"/>
        <v>0.65976331360946749</v>
      </c>
      <c r="EO165" s="40">
        <f t="shared" si="648"/>
        <v>0.65976331360946749</v>
      </c>
      <c r="EP165" s="40">
        <f t="shared" si="648"/>
        <v>0.62426035502958577</v>
      </c>
      <c r="EQ165" s="40">
        <f t="shared" ref="EQ165:HB165" si="649">IFERROR(+EQ51/$I$165,0)</f>
        <v>0.75739644970414199</v>
      </c>
      <c r="ER165" s="40">
        <f t="shared" si="649"/>
        <v>0.74260355029585801</v>
      </c>
      <c r="ES165" s="40">
        <f t="shared" si="649"/>
        <v>0.73372781065088755</v>
      </c>
      <c r="ET165" s="40">
        <f t="shared" si="649"/>
        <v>0.7100591715976331</v>
      </c>
      <c r="EU165" s="40">
        <f t="shared" si="649"/>
        <v>0.69526627218934911</v>
      </c>
      <c r="EV165" s="40">
        <f t="shared" si="649"/>
        <v>0.69526627218934911</v>
      </c>
      <c r="EW165" s="40">
        <f t="shared" si="649"/>
        <v>0.68343195266272194</v>
      </c>
      <c r="EX165" s="40">
        <f t="shared" si="649"/>
        <v>0.70710059171597628</v>
      </c>
      <c r="EY165" s="40">
        <f t="shared" si="649"/>
        <v>0.69822485207100593</v>
      </c>
      <c r="EZ165" s="40">
        <f t="shared" si="649"/>
        <v>0.69230769230769229</v>
      </c>
      <c r="FA165" s="40">
        <f t="shared" si="649"/>
        <v>0.69230769230769229</v>
      </c>
      <c r="FB165" s="40">
        <f t="shared" si="649"/>
        <v>0.68639053254437865</v>
      </c>
      <c r="FC165" s="40">
        <f t="shared" si="649"/>
        <v>0.68639053254437865</v>
      </c>
      <c r="FD165" s="40">
        <f t="shared" si="649"/>
        <v>0.67159763313609466</v>
      </c>
      <c r="FE165" s="40">
        <f t="shared" si="649"/>
        <v>0.69230769230769229</v>
      </c>
      <c r="FF165" s="40">
        <f t="shared" si="649"/>
        <v>0.68343195266272194</v>
      </c>
      <c r="FG165" s="40">
        <f t="shared" si="649"/>
        <v>0.65384615384615385</v>
      </c>
      <c r="FH165" s="40">
        <f t="shared" si="649"/>
        <v>0.68047337278106512</v>
      </c>
      <c r="FI165" s="40">
        <f t="shared" si="649"/>
        <v>0.66272189349112431</v>
      </c>
      <c r="FJ165" s="40">
        <f t="shared" si="649"/>
        <v>0.66272189349112431</v>
      </c>
      <c r="FK165" s="40">
        <f t="shared" si="649"/>
        <v>0.66568047337278102</v>
      </c>
      <c r="FL165" s="40">
        <f t="shared" si="649"/>
        <v>0.6775147928994083</v>
      </c>
      <c r="FM165" s="40">
        <f t="shared" si="649"/>
        <v>0.68343195266272194</v>
      </c>
      <c r="FN165" s="40">
        <f t="shared" si="649"/>
        <v>0.66863905325443784</v>
      </c>
      <c r="FO165" s="40">
        <f t="shared" si="649"/>
        <v>0.62426035502958577</v>
      </c>
      <c r="FP165" s="40">
        <f t="shared" si="649"/>
        <v>0.60355029585798814</v>
      </c>
      <c r="FQ165" s="40">
        <f t="shared" si="649"/>
        <v>0.60355029585798814</v>
      </c>
      <c r="FR165" s="40">
        <f t="shared" si="649"/>
        <v>0.55917159763313606</v>
      </c>
      <c r="FS165" s="40">
        <f t="shared" si="649"/>
        <v>0.60355029585798814</v>
      </c>
      <c r="FT165" s="40">
        <f t="shared" si="649"/>
        <v>0.59763313609467461</v>
      </c>
      <c r="FU165" s="40">
        <f t="shared" si="649"/>
        <v>0.58284023668639051</v>
      </c>
      <c r="FV165" s="40">
        <f t="shared" si="649"/>
        <v>0.55325443786982254</v>
      </c>
      <c r="FW165" s="40">
        <f t="shared" si="649"/>
        <v>0.56804733727810652</v>
      </c>
      <c r="FX165" s="40">
        <f t="shared" si="649"/>
        <v>0.56804733727810652</v>
      </c>
      <c r="FY165" s="40">
        <f t="shared" si="649"/>
        <v>0.55917159763313606</v>
      </c>
      <c r="FZ165" s="40">
        <f t="shared" si="649"/>
        <v>0.65976331360946749</v>
      </c>
      <c r="GA165" s="40">
        <f t="shared" si="649"/>
        <v>0.65976331360946749</v>
      </c>
      <c r="GB165" s="40">
        <f t="shared" si="649"/>
        <v>0.70414201183431957</v>
      </c>
      <c r="GC165" s="40">
        <f t="shared" si="649"/>
        <v>0.69230769230769229</v>
      </c>
      <c r="GD165" s="40">
        <f t="shared" si="649"/>
        <v>0.68047337278106512</v>
      </c>
      <c r="GE165" s="40">
        <f t="shared" si="649"/>
        <v>0.68047337278106512</v>
      </c>
      <c r="GF165" s="40">
        <f t="shared" si="649"/>
        <v>0.68047337278106512</v>
      </c>
      <c r="GG165" s="40">
        <f t="shared" si="649"/>
        <v>0.68047337278106512</v>
      </c>
      <c r="GH165" s="40">
        <f t="shared" si="649"/>
        <v>0.6775147928994083</v>
      </c>
      <c r="GI165" s="40">
        <f t="shared" si="649"/>
        <v>0.67455621301775148</v>
      </c>
      <c r="GJ165" s="40">
        <f t="shared" si="649"/>
        <v>0.65680473372781067</v>
      </c>
      <c r="GK165" s="40">
        <f t="shared" si="649"/>
        <v>0.65088757396449703</v>
      </c>
      <c r="GL165" s="40">
        <f t="shared" si="649"/>
        <v>0.65088757396449703</v>
      </c>
      <c r="GM165" s="40">
        <f t="shared" si="649"/>
        <v>0.65976331360946749</v>
      </c>
      <c r="GN165" s="40">
        <f t="shared" si="649"/>
        <v>0.66863905325443784</v>
      </c>
      <c r="GO165" s="40">
        <f t="shared" si="649"/>
        <v>0.67455621301775148</v>
      </c>
      <c r="GP165" s="40">
        <f t="shared" si="649"/>
        <v>0.70710059171597628</v>
      </c>
      <c r="GQ165" s="40">
        <f t="shared" si="649"/>
        <v>0.69822485207100593</v>
      </c>
      <c r="GR165" s="40">
        <f t="shared" si="649"/>
        <v>0.68934911242603547</v>
      </c>
      <c r="GS165" s="40">
        <f t="shared" si="649"/>
        <v>0.68934911242603547</v>
      </c>
      <c r="GT165" s="40">
        <f t="shared" si="649"/>
        <v>0.6775147928994083</v>
      </c>
      <c r="GU165" s="40">
        <f t="shared" si="649"/>
        <v>0.68343195266272194</v>
      </c>
      <c r="GV165" s="40">
        <f t="shared" si="649"/>
        <v>0.68639053254437865</v>
      </c>
      <c r="GW165" s="40">
        <f t="shared" si="649"/>
        <v>0.68639053254437865</v>
      </c>
      <c r="GX165" s="40">
        <f t="shared" si="649"/>
        <v>0.70118343195266275</v>
      </c>
      <c r="GY165" s="40">
        <f t="shared" si="649"/>
        <v>0.69230769230769229</v>
      </c>
      <c r="GZ165" s="40">
        <f t="shared" si="649"/>
        <v>0.69230769230769229</v>
      </c>
      <c r="HA165" s="40">
        <f t="shared" si="649"/>
        <v>0.69230769230769229</v>
      </c>
      <c r="HB165" s="40">
        <f t="shared" si="649"/>
        <v>0.71893491124260356</v>
      </c>
      <c r="HC165" s="40">
        <f t="shared" ref="HC165:JN165" si="650">IFERROR(+HC51/$I$165,0)</f>
        <v>0.71893491124260356</v>
      </c>
      <c r="HD165" s="40">
        <f t="shared" si="650"/>
        <v>0.71301775147928992</v>
      </c>
      <c r="HE165" s="40">
        <f t="shared" si="650"/>
        <v>0.70710059171597628</v>
      </c>
      <c r="HF165" s="40">
        <f t="shared" si="650"/>
        <v>0.69230769230769229</v>
      </c>
      <c r="HG165" s="40">
        <f t="shared" si="650"/>
        <v>0.69230769230769229</v>
      </c>
      <c r="HH165" s="40">
        <f t="shared" si="650"/>
        <v>0.75147928994082835</v>
      </c>
      <c r="HI165" s="40">
        <f t="shared" si="650"/>
        <v>0.81656804733727806</v>
      </c>
      <c r="HJ165" s="40">
        <f t="shared" si="650"/>
        <v>0.79289940828402372</v>
      </c>
      <c r="HK165" s="40">
        <f t="shared" si="650"/>
        <v>0.80177514792899407</v>
      </c>
      <c r="HL165" s="40">
        <f t="shared" si="650"/>
        <v>0.79881656804733725</v>
      </c>
      <c r="HM165" s="40">
        <f t="shared" si="650"/>
        <v>0.79881656804733725</v>
      </c>
      <c r="HN165" s="40">
        <f t="shared" si="650"/>
        <v>0.79881656804733725</v>
      </c>
      <c r="HO165" s="40">
        <f t="shared" si="650"/>
        <v>0.86686390532544377</v>
      </c>
      <c r="HP165" s="40">
        <f t="shared" si="650"/>
        <v>0.86094674556213013</v>
      </c>
      <c r="HQ165" s="40">
        <f t="shared" si="650"/>
        <v>0.8550295857988166</v>
      </c>
      <c r="HR165" s="40">
        <f t="shared" si="650"/>
        <v>0.86982248520710059</v>
      </c>
      <c r="HS165" s="40">
        <f t="shared" si="650"/>
        <v>0.8550295857988166</v>
      </c>
      <c r="HT165" s="40">
        <f t="shared" si="650"/>
        <v>0.86390532544378695</v>
      </c>
      <c r="HU165" s="40">
        <f t="shared" si="650"/>
        <v>0.86390532544378695</v>
      </c>
      <c r="HV165" s="40">
        <f t="shared" si="650"/>
        <v>0.86094674556213013</v>
      </c>
      <c r="HW165" s="40">
        <f t="shared" si="650"/>
        <v>0.86390532544378695</v>
      </c>
      <c r="HX165" s="40">
        <f t="shared" si="650"/>
        <v>0.85207100591715978</v>
      </c>
      <c r="HY165" s="40">
        <f t="shared" si="650"/>
        <v>0.8550295857988166</v>
      </c>
      <c r="HZ165" s="40">
        <f t="shared" si="650"/>
        <v>0.85207100591715978</v>
      </c>
      <c r="IA165" s="40">
        <f t="shared" si="650"/>
        <v>0.85207100591715978</v>
      </c>
      <c r="IB165" s="40">
        <f t="shared" si="650"/>
        <v>0.85207100591715978</v>
      </c>
      <c r="IC165" s="40">
        <f t="shared" si="650"/>
        <v>0.85207100591715978</v>
      </c>
      <c r="ID165" s="40">
        <f t="shared" si="650"/>
        <v>0.84615384615384615</v>
      </c>
      <c r="IE165" s="40">
        <f t="shared" si="650"/>
        <v>0.85207100591715978</v>
      </c>
      <c r="IF165" s="40">
        <f t="shared" si="650"/>
        <v>0.8550295857988166</v>
      </c>
      <c r="IG165" s="40">
        <f t="shared" si="650"/>
        <v>0.86094674556213013</v>
      </c>
      <c r="IH165" s="40">
        <f t="shared" si="650"/>
        <v>0.86982248520710059</v>
      </c>
      <c r="II165" s="40">
        <f t="shared" si="650"/>
        <v>0.86982248520710059</v>
      </c>
      <c r="IJ165" s="40">
        <f t="shared" si="650"/>
        <v>0.86982248520710059</v>
      </c>
      <c r="IK165" s="40">
        <f t="shared" si="650"/>
        <v>0.87573964497041423</v>
      </c>
      <c r="IL165" s="40">
        <f t="shared" si="650"/>
        <v>0</v>
      </c>
      <c r="IM165" s="40">
        <f t="shared" si="650"/>
        <v>0</v>
      </c>
      <c r="IN165" s="40">
        <f t="shared" si="650"/>
        <v>0</v>
      </c>
      <c r="IO165" s="40">
        <f t="shared" si="650"/>
        <v>0</v>
      </c>
      <c r="IP165" s="40">
        <f t="shared" si="650"/>
        <v>0</v>
      </c>
      <c r="IQ165" s="40">
        <f t="shared" si="650"/>
        <v>0</v>
      </c>
      <c r="IR165" s="40">
        <f t="shared" si="650"/>
        <v>0</v>
      </c>
      <c r="IS165" s="40">
        <f t="shared" si="650"/>
        <v>0</v>
      </c>
      <c r="IT165" s="40">
        <f t="shared" si="650"/>
        <v>0</v>
      </c>
      <c r="IU165" s="40">
        <f t="shared" si="650"/>
        <v>0</v>
      </c>
      <c r="IV165" s="40">
        <f t="shared" si="650"/>
        <v>0</v>
      </c>
      <c r="IW165" s="40">
        <f t="shared" si="650"/>
        <v>0</v>
      </c>
      <c r="IX165" s="40">
        <f t="shared" si="650"/>
        <v>0</v>
      </c>
      <c r="IY165" s="40">
        <f t="shared" si="650"/>
        <v>0</v>
      </c>
      <c r="IZ165" s="40">
        <f t="shared" si="650"/>
        <v>0</v>
      </c>
      <c r="JA165" s="40">
        <f t="shared" si="650"/>
        <v>0</v>
      </c>
      <c r="JB165" s="40">
        <f t="shared" si="650"/>
        <v>0</v>
      </c>
      <c r="JC165" s="40">
        <f t="shared" si="650"/>
        <v>0</v>
      </c>
      <c r="JD165" s="40">
        <f t="shared" si="650"/>
        <v>0</v>
      </c>
      <c r="JE165" s="40">
        <f t="shared" si="650"/>
        <v>0</v>
      </c>
      <c r="JF165" s="40">
        <f t="shared" si="650"/>
        <v>0</v>
      </c>
      <c r="JG165" s="40">
        <f t="shared" si="650"/>
        <v>0</v>
      </c>
      <c r="JH165" s="40">
        <f t="shared" si="650"/>
        <v>0</v>
      </c>
      <c r="JI165" s="40">
        <f t="shared" si="650"/>
        <v>0</v>
      </c>
      <c r="JJ165" s="40">
        <f t="shared" si="650"/>
        <v>0</v>
      </c>
      <c r="JK165" s="40">
        <f t="shared" si="650"/>
        <v>0</v>
      </c>
      <c r="JL165" s="40">
        <f t="shared" si="650"/>
        <v>0</v>
      </c>
      <c r="JM165" s="40">
        <f t="shared" si="650"/>
        <v>0</v>
      </c>
      <c r="JN165" s="40">
        <f t="shared" si="650"/>
        <v>0</v>
      </c>
      <c r="JO165" s="40">
        <f t="shared" ref="JO165:LZ165" si="651">IFERROR(+JO51/$I$165,0)</f>
        <v>0</v>
      </c>
      <c r="JP165" s="40">
        <f t="shared" si="651"/>
        <v>0</v>
      </c>
      <c r="JQ165" s="40">
        <f t="shared" si="651"/>
        <v>0</v>
      </c>
      <c r="JR165" s="40">
        <f t="shared" si="651"/>
        <v>0</v>
      </c>
      <c r="JS165" s="40">
        <f t="shared" si="651"/>
        <v>0</v>
      </c>
      <c r="JT165" s="40">
        <f t="shared" si="651"/>
        <v>0</v>
      </c>
      <c r="JU165" s="40">
        <f t="shared" si="651"/>
        <v>0</v>
      </c>
      <c r="JV165" s="40">
        <f t="shared" si="651"/>
        <v>0</v>
      </c>
      <c r="JW165" s="40">
        <f t="shared" si="651"/>
        <v>0</v>
      </c>
      <c r="JX165" s="40">
        <f t="shared" si="651"/>
        <v>0</v>
      </c>
      <c r="JY165" s="40">
        <f t="shared" si="651"/>
        <v>0</v>
      </c>
      <c r="JZ165" s="40">
        <f t="shared" si="651"/>
        <v>0</v>
      </c>
      <c r="KA165" s="40">
        <f t="shared" si="651"/>
        <v>0</v>
      </c>
      <c r="KB165" s="40">
        <f t="shared" si="651"/>
        <v>0</v>
      </c>
      <c r="KC165" s="40">
        <f t="shared" si="651"/>
        <v>0</v>
      </c>
      <c r="KD165" s="40">
        <f t="shared" si="651"/>
        <v>0</v>
      </c>
      <c r="KE165" s="40">
        <f t="shared" si="651"/>
        <v>0</v>
      </c>
      <c r="KF165" s="40">
        <f t="shared" si="651"/>
        <v>0</v>
      </c>
      <c r="KG165" s="40">
        <f t="shared" si="651"/>
        <v>0</v>
      </c>
      <c r="KH165" s="40">
        <f t="shared" si="651"/>
        <v>0</v>
      </c>
      <c r="KI165" s="40">
        <f t="shared" si="651"/>
        <v>0</v>
      </c>
      <c r="KJ165" s="40">
        <f t="shared" si="651"/>
        <v>0</v>
      </c>
      <c r="KK165" s="40">
        <f t="shared" si="651"/>
        <v>0</v>
      </c>
      <c r="KL165" s="40">
        <f t="shared" si="651"/>
        <v>0</v>
      </c>
      <c r="KM165" s="40">
        <f t="shared" si="651"/>
        <v>0</v>
      </c>
      <c r="KN165" s="40">
        <f t="shared" si="651"/>
        <v>0</v>
      </c>
      <c r="KO165" s="40">
        <f t="shared" si="651"/>
        <v>0</v>
      </c>
      <c r="KP165" s="40">
        <f t="shared" si="651"/>
        <v>0</v>
      </c>
      <c r="KQ165" s="40">
        <f t="shared" si="651"/>
        <v>0</v>
      </c>
      <c r="KR165" s="40">
        <f t="shared" si="651"/>
        <v>0</v>
      </c>
      <c r="KS165" s="40">
        <f t="shared" si="651"/>
        <v>0</v>
      </c>
      <c r="KT165" s="40">
        <f t="shared" si="651"/>
        <v>0</v>
      </c>
      <c r="KU165" s="40">
        <f t="shared" si="651"/>
        <v>0</v>
      </c>
      <c r="KV165" s="40">
        <f t="shared" si="651"/>
        <v>0</v>
      </c>
      <c r="KW165" s="40">
        <f t="shared" si="651"/>
        <v>0</v>
      </c>
      <c r="KX165" s="40">
        <f t="shared" si="651"/>
        <v>0</v>
      </c>
      <c r="KY165" s="40">
        <f t="shared" si="651"/>
        <v>0</v>
      </c>
      <c r="KZ165" s="40">
        <f t="shared" si="651"/>
        <v>0</v>
      </c>
      <c r="LA165" s="40">
        <f t="shared" si="651"/>
        <v>0</v>
      </c>
      <c r="LB165" s="40">
        <f t="shared" si="651"/>
        <v>0</v>
      </c>
      <c r="LC165" s="40">
        <f t="shared" si="651"/>
        <v>0</v>
      </c>
      <c r="LD165" s="40">
        <f t="shared" si="651"/>
        <v>0</v>
      </c>
      <c r="LE165" s="40">
        <f t="shared" si="651"/>
        <v>0</v>
      </c>
      <c r="LF165" s="40">
        <f t="shared" si="651"/>
        <v>0</v>
      </c>
      <c r="LG165" s="40">
        <f t="shared" si="651"/>
        <v>0</v>
      </c>
      <c r="LH165" s="40">
        <f t="shared" si="651"/>
        <v>0</v>
      </c>
      <c r="LI165" s="40">
        <f t="shared" si="651"/>
        <v>0</v>
      </c>
      <c r="LJ165" s="40">
        <f t="shared" si="651"/>
        <v>0</v>
      </c>
      <c r="LK165" s="40">
        <f t="shared" si="651"/>
        <v>0</v>
      </c>
      <c r="LL165" s="40">
        <f t="shared" si="651"/>
        <v>0</v>
      </c>
      <c r="LM165" s="40">
        <f t="shared" si="651"/>
        <v>0</v>
      </c>
      <c r="LN165" s="40">
        <f t="shared" si="651"/>
        <v>0</v>
      </c>
      <c r="LO165" s="40">
        <f t="shared" si="651"/>
        <v>0</v>
      </c>
      <c r="LP165" s="40">
        <f t="shared" si="651"/>
        <v>0</v>
      </c>
      <c r="LQ165" s="40">
        <f t="shared" si="651"/>
        <v>0</v>
      </c>
      <c r="LR165" s="40">
        <f t="shared" si="651"/>
        <v>0</v>
      </c>
      <c r="LS165" s="40">
        <f t="shared" si="651"/>
        <v>0</v>
      </c>
      <c r="LT165" s="40">
        <f t="shared" si="651"/>
        <v>0</v>
      </c>
      <c r="LU165" s="40">
        <f t="shared" si="651"/>
        <v>0</v>
      </c>
      <c r="LV165" s="40">
        <f t="shared" si="651"/>
        <v>0</v>
      </c>
      <c r="LW165" s="40">
        <f t="shared" si="651"/>
        <v>0</v>
      </c>
      <c r="LX165" s="40">
        <f t="shared" si="651"/>
        <v>0</v>
      </c>
      <c r="LY165" s="40">
        <f t="shared" si="651"/>
        <v>0</v>
      </c>
      <c r="LZ165" s="40">
        <f t="shared" si="651"/>
        <v>0</v>
      </c>
      <c r="MA165" s="40">
        <f t="shared" ref="MA165:NT165" si="652">IFERROR(+MA51/$I$165,0)</f>
        <v>0</v>
      </c>
      <c r="MB165" s="40">
        <f t="shared" si="652"/>
        <v>0</v>
      </c>
      <c r="MC165" s="40">
        <f t="shared" si="652"/>
        <v>0</v>
      </c>
      <c r="MD165" s="40">
        <f t="shared" si="652"/>
        <v>0</v>
      </c>
      <c r="ME165" s="40">
        <f t="shared" si="652"/>
        <v>0</v>
      </c>
      <c r="MF165" s="40">
        <f t="shared" si="652"/>
        <v>0</v>
      </c>
      <c r="MG165" s="40">
        <f t="shared" si="652"/>
        <v>0</v>
      </c>
      <c r="MH165" s="40">
        <f t="shared" si="652"/>
        <v>0</v>
      </c>
      <c r="MI165" s="40">
        <f t="shared" si="652"/>
        <v>0</v>
      </c>
      <c r="MJ165" s="40">
        <f t="shared" si="652"/>
        <v>0</v>
      </c>
      <c r="MK165" s="40">
        <f t="shared" si="652"/>
        <v>0</v>
      </c>
      <c r="ML165" s="40">
        <f t="shared" si="652"/>
        <v>0</v>
      </c>
      <c r="MM165" s="40">
        <f t="shared" si="652"/>
        <v>0</v>
      </c>
      <c r="MN165" s="40">
        <f t="shared" si="652"/>
        <v>0</v>
      </c>
      <c r="MO165" s="40">
        <f t="shared" si="652"/>
        <v>0</v>
      </c>
      <c r="MP165" s="40">
        <f t="shared" si="652"/>
        <v>0</v>
      </c>
      <c r="MQ165" s="40">
        <f t="shared" si="652"/>
        <v>0</v>
      </c>
      <c r="MR165" s="40">
        <f t="shared" si="652"/>
        <v>0</v>
      </c>
      <c r="MS165" s="40">
        <f t="shared" si="652"/>
        <v>0</v>
      </c>
      <c r="MT165" s="40">
        <f t="shared" si="652"/>
        <v>0</v>
      </c>
      <c r="MU165" s="40">
        <f t="shared" si="652"/>
        <v>0</v>
      </c>
      <c r="MV165" s="40">
        <f t="shared" si="652"/>
        <v>0</v>
      </c>
      <c r="MW165" s="40">
        <f t="shared" si="652"/>
        <v>0</v>
      </c>
      <c r="MX165" s="40">
        <f t="shared" si="652"/>
        <v>0</v>
      </c>
      <c r="MY165" s="40">
        <f t="shared" si="652"/>
        <v>0</v>
      </c>
      <c r="MZ165" s="40">
        <f t="shared" si="652"/>
        <v>0</v>
      </c>
      <c r="NA165" s="40">
        <f t="shared" si="652"/>
        <v>0</v>
      </c>
      <c r="NB165" s="40">
        <f t="shared" si="652"/>
        <v>0</v>
      </c>
      <c r="NC165" s="40">
        <f t="shared" si="652"/>
        <v>0</v>
      </c>
      <c r="ND165" s="40">
        <f t="shared" si="652"/>
        <v>0</v>
      </c>
      <c r="NE165" s="40">
        <f t="shared" si="652"/>
        <v>0</v>
      </c>
      <c r="NF165" s="40">
        <f t="shared" si="652"/>
        <v>0</v>
      </c>
      <c r="NG165" s="40">
        <f t="shared" si="652"/>
        <v>0</v>
      </c>
      <c r="NH165" s="40">
        <f t="shared" si="652"/>
        <v>0</v>
      </c>
      <c r="NI165" s="40">
        <f t="shared" si="652"/>
        <v>0</v>
      </c>
      <c r="NJ165" s="40">
        <f t="shared" si="652"/>
        <v>0</v>
      </c>
      <c r="NK165" s="40">
        <f t="shared" si="652"/>
        <v>0</v>
      </c>
      <c r="NL165" s="40">
        <f t="shared" si="652"/>
        <v>0</v>
      </c>
      <c r="NM165" s="40">
        <f t="shared" si="652"/>
        <v>0</v>
      </c>
      <c r="NN165" s="40">
        <f t="shared" si="652"/>
        <v>0</v>
      </c>
      <c r="NO165" s="40">
        <f t="shared" si="652"/>
        <v>0</v>
      </c>
      <c r="NP165" s="40">
        <f t="shared" si="652"/>
        <v>0</v>
      </c>
      <c r="NQ165" s="40">
        <f t="shared" si="652"/>
        <v>0</v>
      </c>
      <c r="NR165" s="40">
        <f t="shared" si="652"/>
        <v>0</v>
      </c>
      <c r="NS165" s="40">
        <f t="shared" si="652"/>
        <v>0</v>
      </c>
      <c r="NT165" s="41">
        <f t="shared" si="652"/>
        <v>0</v>
      </c>
    </row>
    <row r="166" spans="1:384" x14ac:dyDescent="0.6">
      <c r="A166" s="141" t="s">
        <v>72</v>
      </c>
      <c r="B166" s="301"/>
      <c r="C166" s="322"/>
      <c r="D166" s="300" t="s">
        <v>19</v>
      </c>
      <c r="E166" s="53">
        <v>23</v>
      </c>
      <c r="F166" s="276"/>
      <c r="G166" s="53">
        <v>34</v>
      </c>
      <c r="H166" s="46">
        <v>626</v>
      </c>
      <c r="I166" s="6">
        <f t="shared" ref="I166" si="653">SUM(J166:Q166)</f>
        <v>47</v>
      </c>
      <c r="J166" s="12">
        <v>0</v>
      </c>
      <c r="K166" s="4">
        <v>0</v>
      </c>
      <c r="L166" s="4">
        <v>0</v>
      </c>
      <c r="M166" s="4">
        <v>17</v>
      </c>
      <c r="N166" s="4">
        <v>30</v>
      </c>
      <c r="O166" s="4">
        <v>0</v>
      </c>
      <c r="P166" s="33">
        <v>0</v>
      </c>
      <c r="Q166" s="34">
        <v>0</v>
      </c>
      <c r="R166" s="7"/>
      <c r="S166" s="39">
        <f t="shared" ref="S166:CD166" si="654">IFERROR(+S52/$I$166,0)</f>
        <v>0.82978723404255317</v>
      </c>
      <c r="T166" s="40">
        <f t="shared" si="654"/>
        <v>0.82978723404255317</v>
      </c>
      <c r="U166" s="40">
        <f t="shared" si="654"/>
        <v>0.80851063829787229</v>
      </c>
      <c r="V166" s="40">
        <f t="shared" si="654"/>
        <v>0.80851063829787229</v>
      </c>
      <c r="W166" s="40">
        <f t="shared" si="654"/>
        <v>0.80851063829787229</v>
      </c>
      <c r="X166" s="40">
        <f t="shared" si="654"/>
        <v>0.80851063829787229</v>
      </c>
      <c r="Y166" s="40">
        <f t="shared" si="654"/>
        <v>0.80851063829787229</v>
      </c>
      <c r="Z166" s="40">
        <f t="shared" si="654"/>
        <v>0.80851063829787229</v>
      </c>
      <c r="AA166" s="40">
        <f t="shared" si="654"/>
        <v>0.80851063829787229</v>
      </c>
      <c r="AB166" s="40">
        <f t="shared" si="654"/>
        <v>0.78723404255319152</v>
      </c>
      <c r="AC166" s="40">
        <f t="shared" si="654"/>
        <v>0.8936170212765957</v>
      </c>
      <c r="AD166" s="40">
        <f t="shared" si="654"/>
        <v>0.8936170212765957</v>
      </c>
      <c r="AE166" s="40">
        <f t="shared" si="654"/>
        <v>0.8936170212765957</v>
      </c>
      <c r="AF166" s="40">
        <f t="shared" si="654"/>
        <v>0.8936170212765957</v>
      </c>
      <c r="AG166" s="40">
        <f t="shared" si="654"/>
        <v>0.8936170212765957</v>
      </c>
      <c r="AH166" s="40">
        <f t="shared" si="654"/>
        <v>0.87234042553191493</v>
      </c>
      <c r="AI166" s="40">
        <f t="shared" si="654"/>
        <v>0.87234042553191493</v>
      </c>
      <c r="AJ166" s="40">
        <f t="shared" si="654"/>
        <v>0.87234042553191493</v>
      </c>
      <c r="AK166" s="40">
        <f t="shared" si="654"/>
        <v>0.8936170212765957</v>
      </c>
      <c r="AL166" s="40">
        <f t="shared" si="654"/>
        <v>0.8936170212765957</v>
      </c>
      <c r="AM166" s="40">
        <f t="shared" si="654"/>
        <v>0.8936170212765957</v>
      </c>
      <c r="AN166" s="40">
        <f t="shared" si="654"/>
        <v>0.8936170212765957</v>
      </c>
      <c r="AO166" s="40">
        <f t="shared" si="654"/>
        <v>0.8936170212765957</v>
      </c>
      <c r="AP166" s="40">
        <f t="shared" si="654"/>
        <v>0.8936170212765957</v>
      </c>
      <c r="AQ166" s="40">
        <f t="shared" si="654"/>
        <v>0.8936170212765957</v>
      </c>
      <c r="AR166" s="40">
        <f t="shared" si="654"/>
        <v>0.8936170212765957</v>
      </c>
      <c r="AS166" s="40">
        <f t="shared" si="654"/>
        <v>0.87234042553191493</v>
      </c>
      <c r="AT166" s="40">
        <f t="shared" si="654"/>
        <v>0.87234042553191493</v>
      </c>
      <c r="AU166" s="40">
        <f t="shared" si="654"/>
        <v>0.87234042553191493</v>
      </c>
      <c r="AV166" s="40">
        <f t="shared" si="654"/>
        <v>0.87234042553191493</v>
      </c>
      <c r="AW166" s="40">
        <f t="shared" si="654"/>
        <v>0.87234042553191493</v>
      </c>
      <c r="AX166" s="40">
        <f t="shared" si="654"/>
        <v>0.85106382978723405</v>
      </c>
      <c r="AY166" s="40">
        <f t="shared" si="654"/>
        <v>0.78723404255319152</v>
      </c>
      <c r="AZ166" s="40">
        <f t="shared" si="654"/>
        <v>0.8936170212765957</v>
      </c>
      <c r="BA166" s="40">
        <f t="shared" si="654"/>
        <v>0.8936170212765957</v>
      </c>
      <c r="BB166" s="40">
        <f t="shared" si="654"/>
        <v>0.8936170212765957</v>
      </c>
      <c r="BC166" s="40">
        <f t="shared" si="654"/>
        <v>0.8936170212765957</v>
      </c>
      <c r="BD166" s="40">
        <f t="shared" si="654"/>
        <v>0.8936170212765957</v>
      </c>
      <c r="BE166" s="40">
        <f t="shared" si="654"/>
        <v>0.8936170212765957</v>
      </c>
      <c r="BF166" s="40">
        <f t="shared" si="654"/>
        <v>0.8936170212765957</v>
      </c>
      <c r="BG166" s="40">
        <f t="shared" si="654"/>
        <v>0.82978723404255317</v>
      </c>
      <c r="BH166" s="40">
        <f t="shared" si="654"/>
        <v>0.82978723404255317</v>
      </c>
      <c r="BI166" s="40">
        <f t="shared" si="654"/>
        <v>0.82978723404255317</v>
      </c>
      <c r="BJ166" s="40">
        <f t="shared" si="654"/>
        <v>0.82978723404255317</v>
      </c>
      <c r="BK166" s="40">
        <f t="shared" si="654"/>
        <v>0.82978723404255317</v>
      </c>
      <c r="BL166" s="40">
        <f t="shared" si="654"/>
        <v>0.87234042553191493</v>
      </c>
      <c r="BM166" s="40">
        <f t="shared" si="654"/>
        <v>0.87234042553191493</v>
      </c>
      <c r="BN166" s="40">
        <f t="shared" si="654"/>
        <v>0.87234042553191493</v>
      </c>
      <c r="BO166" s="40">
        <f t="shared" si="654"/>
        <v>0.87234042553191493</v>
      </c>
      <c r="BP166" s="40">
        <f t="shared" si="654"/>
        <v>0.87234042553191493</v>
      </c>
      <c r="BQ166" s="40">
        <f t="shared" si="654"/>
        <v>0.87234042553191493</v>
      </c>
      <c r="BR166" s="40">
        <f t="shared" si="654"/>
        <v>0.87234042553191493</v>
      </c>
      <c r="BS166" s="40">
        <f t="shared" si="654"/>
        <v>0.87234042553191493</v>
      </c>
      <c r="BT166" s="40">
        <f t="shared" si="654"/>
        <v>0.87234042553191493</v>
      </c>
      <c r="BU166" s="40">
        <f t="shared" si="654"/>
        <v>0.87234042553191493</v>
      </c>
      <c r="BV166" s="40">
        <f t="shared" si="654"/>
        <v>0.87234042553191493</v>
      </c>
      <c r="BW166" s="40">
        <f t="shared" si="654"/>
        <v>0.87234042553191493</v>
      </c>
      <c r="BX166" s="40">
        <f t="shared" si="654"/>
        <v>0.87234042553191493</v>
      </c>
      <c r="BY166" s="40">
        <f t="shared" si="654"/>
        <v>0.87234042553191493</v>
      </c>
      <c r="BZ166" s="40">
        <f t="shared" si="654"/>
        <v>0.87234042553191493</v>
      </c>
      <c r="CA166" s="40">
        <f t="shared" si="654"/>
        <v>0.87234042553191493</v>
      </c>
      <c r="CB166" s="40">
        <f t="shared" si="654"/>
        <v>0.72340425531914898</v>
      </c>
      <c r="CC166" s="40">
        <f t="shared" si="654"/>
        <v>0.72340425531914898</v>
      </c>
      <c r="CD166" s="40">
        <f t="shared" si="654"/>
        <v>0.72340425531914898</v>
      </c>
      <c r="CE166" s="40">
        <f t="shared" ref="CE166:EP166" si="655">IFERROR(+CE52/$I$166,0)</f>
        <v>0.55319148936170215</v>
      </c>
      <c r="CF166" s="40">
        <f t="shared" si="655"/>
        <v>0.74468085106382975</v>
      </c>
      <c r="CG166" s="40">
        <f t="shared" si="655"/>
        <v>0.74468085106382975</v>
      </c>
      <c r="CH166" s="40">
        <f t="shared" si="655"/>
        <v>0.74468085106382975</v>
      </c>
      <c r="CI166" s="40">
        <f t="shared" si="655"/>
        <v>0.85106382978723405</v>
      </c>
      <c r="CJ166" s="40">
        <f t="shared" si="655"/>
        <v>0.85106382978723405</v>
      </c>
      <c r="CK166" s="40">
        <f t="shared" si="655"/>
        <v>0.85106382978723405</v>
      </c>
      <c r="CL166" s="40">
        <f t="shared" si="655"/>
        <v>0.8936170212765957</v>
      </c>
      <c r="CM166" s="40">
        <f t="shared" si="655"/>
        <v>0.78723404255319152</v>
      </c>
      <c r="CN166" s="40">
        <f t="shared" si="655"/>
        <v>0.8936170212765957</v>
      </c>
      <c r="CO166" s="40">
        <f t="shared" si="655"/>
        <v>0.8936170212765957</v>
      </c>
      <c r="CP166" s="40">
        <f t="shared" si="655"/>
        <v>0.8936170212765957</v>
      </c>
      <c r="CQ166" s="40">
        <f t="shared" si="655"/>
        <v>0.8936170212765957</v>
      </c>
      <c r="CR166" s="40">
        <f t="shared" si="655"/>
        <v>0.8936170212765957</v>
      </c>
      <c r="CS166" s="40">
        <f t="shared" si="655"/>
        <v>0.8936170212765957</v>
      </c>
      <c r="CT166" s="40">
        <f t="shared" si="655"/>
        <v>0.8936170212765957</v>
      </c>
      <c r="CU166" s="40">
        <f t="shared" si="655"/>
        <v>0.8936170212765957</v>
      </c>
      <c r="CV166" s="40">
        <f t="shared" si="655"/>
        <v>0.8936170212765957</v>
      </c>
      <c r="CW166" s="40">
        <f t="shared" si="655"/>
        <v>0.8936170212765957</v>
      </c>
      <c r="CX166" s="40">
        <f t="shared" si="655"/>
        <v>0.8936170212765957</v>
      </c>
      <c r="CY166" s="40">
        <f t="shared" si="655"/>
        <v>0.8936170212765957</v>
      </c>
      <c r="CZ166" s="40">
        <f t="shared" si="655"/>
        <v>0.8936170212765957</v>
      </c>
      <c r="DA166" s="40">
        <f t="shared" si="655"/>
        <v>0.8936170212765957</v>
      </c>
      <c r="DB166" s="40">
        <f t="shared" si="655"/>
        <v>0.8936170212765957</v>
      </c>
      <c r="DC166" s="40">
        <f t="shared" si="655"/>
        <v>0.8936170212765957</v>
      </c>
      <c r="DD166" s="40">
        <f t="shared" si="655"/>
        <v>0.8936170212765957</v>
      </c>
      <c r="DE166" s="40">
        <f t="shared" si="655"/>
        <v>0.8936170212765957</v>
      </c>
      <c r="DF166" s="40">
        <f t="shared" si="655"/>
        <v>0.8936170212765957</v>
      </c>
      <c r="DG166" s="40">
        <f t="shared" si="655"/>
        <v>0.8936170212765957</v>
      </c>
      <c r="DH166" s="40">
        <f t="shared" si="655"/>
        <v>0.8936170212765957</v>
      </c>
      <c r="DI166" s="40">
        <f t="shared" si="655"/>
        <v>0.8936170212765957</v>
      </c>
      <c r="DJ166" s="40">
        <f t="shared" si="655"/>
        <v>0.8936170212765957</v>
      </c>
      <c r="DK166" s="40">
        <f t="shared" si="655"/>
        <v>0.8936170212765957</v>
      </c>
      <c r="DL166" s="40">
        <f t="shared" si="655"/>
        <v>0.8936170212765957</v>
      </c>
      <c r="DM166" s="40">
        <f t="shared" si="655"/>
        <v>0.8936170212765957</v>
      </c>
      <c r="DN166" s="40">
        <f t="shared" si="655"/>
        <v>0.8936170212765957</v>
      </c>
      <c r="DO166" s="40">
        <f t="shared" si="655"/>
        <v>0.8936170212765957</v>
      </c>
      <c r="DP166" s="40">
        <f t="shared" si="655"/>
        <v>0.8936170212765957</v>
      </c>
      <c r="DQ166" s="40">
        <f t="shared" si="655"/>
        <v>0.8936170212765957</v>
      </c>
      <c r="DR166" s="40">
        <f t="shared" si="655"/>
        <v>0.8936170212765957</v>
      </c>
      <c r="DS166" s="40">
        <f t="shared" si="655"/>
        <v>0.87234042553191493</v>
      </c>
      <c r="DT166" s="40">
        <f t="shared" si="655"/>
        <v>0.87234042553191493</v>
      </c>
      <c r="DU166" s="40">
        <f t="shared" si="655"/>
        <v>0.8936170212765957</v>
      </c>
      <c r="DV166" s="40">
        <f t="shared" si="655"/>
        <v>0.8936170212765957</v>
      </c>
      <c r="DW166" s="40">
        <f t="shared" si="655"/>
        <v>0.8936170212765957</v>
      </c>
      <c r="DX166" s="40">
        <f t="shared" si="655"/>
        <v>0.8936170212765957</v>
      </c>
      <c r="DY166" s="40">
        <f t="shared" si="655"/>
        <v>0.8936170212765957</v>
      </c>
      <c r="DZ166" s="40">
        <f t="shared" si="655"/>
        <v>0.87234042553191493</v>
      </c>
      <c r="EA166" s="40">
        <f t="shared" si="655"/>
        <v>0.87234042553191493</v>
      </c>
      <c r="EB166" s="40">
        <f t="shared" si="655"/>
        <v>0.8936170212765957</v>
      </c>
      <c r="EC166" s="40">
        <f t="shared" si="655"/>
        <v>0.8936170212765957</v>
      </c>
      <c r="ED166" s="40">
        <f t="shared" si="655"/>
        <v>0.8936170212765957</v>
      </c>
      <c r="EE166" s="40">
        <f t="shared" si="655"/>
        <v>0.8936170212765957</v>
      </c>
      <c r="EF166" s="40">
        <f t="shared" si="655"/>
        <v>0.8936170212765957</v>
      </c>
      <c r="EG166" s="40">
        <f t="shared" si="655"/>
        <v>0.87234042553191493</v>
      </c>
      <c r="EH166" s="40">
        <f t="shared" si="655"/>
        <v>0.87234042553191493</v>
      </c>
      <c r="EI166" s="40">
        <f t="shared" si="655"/>
        <v>0.87234042553191493</v>
      </c>
      <c r="EJ166" s="40">
        <f t="shared" si="655"/>
        <v>0.8936170212765957</v>
      </c>
      <c r="EK166" s="40">
        <f t="shared" si="655"/>
        <v>0.8936170212765957</v>
      </c>
      <c r="EL166" s="40">
        <f t="shared" si="655"/>
        <v>0.87234042553191493</v>
      </c>
      <c r="EM166" s="40">
        <f t="shared" si="655"/>
        <v>0.82978723404255317</v>
      </c>
      <c r="EN166" s="40">
        <f t="shared" si="655"/>
        <v>0.85106382978723405</v>
      </c>
      <c r="EO166" s="40">
        <f t="shared" si="655"/>
        <v>0.85106382978723405</v>
      </c>
      <c r="EP166" s="40">
        <f t="shared" si="655"/>
        <v>0.82978723404255317</v>
      </c>
      <c r="EQ166" s="40">
        <f t="shared" ref="EQ166:HB166" si="656">IFERROR(+EQ52/$I$166,0)</f>
        <v>0.82978723404255317</v>
      </c>
      <c r="ER166" s="40">
        <f t="shared" si="656"/>
        <v>0.87234042553191493</v>
      </c>
      <c r="ES166" s="40">
        <f t="shared" si="656"/>
        <v>0.87234042553191493</v>
      </c>
      <c r="ET166" s="40">
        <f t="shared" si="656"/>
        <v>0.8936170212765957</v>
      </c>
      <c r="EU166" s="40">
        <f t="shared" si="656"/>
        <v>0.8936170212765957</v>
      </c>
      <c r="EV166" s="40">
        <f t="shared" si="656"/>
        <v>0.8936170212765957</v>
      </c>
      <c r="EW166" s="40">
        <f t="shared" si="656"/>
        <v>0.87234042553191493</v>
      </c>
      <c r="EX166" s="40">
        <f t="shared" si="656"/>
        <v>0.87234042553191493</v>
      </c>
      <c r="EY166" s="40">
        <f t="shared" si="656"/>
        <v>0.87234042553191493</v>
      </c>
      <c r="EZ166" s="40">
        <f t="shared" si="656"/>
        <v>0.87234042553191493</v>
      </c>
      <c r="FA166" s="40">
        <f t="shared" si="656"/>
        <v>0.87234042553191493</v>
      </c>
      <c r="FB166" s="40">
        <f t="shared" si="656"/>
        <v>0.87234042553191493</v>
      </c>
      <c r="FC166" s="40">
        <f t="shared" si="656"/>
        <v>0.87234042553191493</v>
      </c>
      <c r="FD166" s="40">
        <f t="shared" si="656"/>
        <v>0.85106382978723405</v>
      </c>
      <c r="FE166" s="40">
        <f t="shared" si="656"/>
        <v>0.87234042553191493</v>
      </c>
      <c r="FF166" s="40">
        <f t="shared" si="656"/>
        <v>0.87234042553191493</v>
      </c>
      <c r="FG166" s="40">
        <f t="shared" si="656"/>
        <v>0.87234042553191493</v>
      </c>
      <c r="FH166" s="40">
        <f t="shared" si="656"/>
        <v>0.87234042553191493</v>
      </c>
      <c r="FI166" s="40">
        <f t="shared" si="656"/>
        <v>0.87234042553191493</v>
      </c>
      <c r="FJ166" s="40">
        <f t="shared" si="656"/>
        <v>0.87234042553191493</v>
      </c>
      <c r="FK166" s="40">
        <f t="shared" si="656"/>
        <v>0.87234042553191493</v>
      </c>
      <c r="FL166" s="40">
        <f t="shared" si="656"/>
        <v>0.87234042553191493</v>
      </c>
      <c r="FM166" s="40">
        <f t="shared" si="656"/>
        <v>0.87234042553191493</v>
      </c>
      <c r="FN166" s="40">
        <f t="shared" si="656"/>
        <v>0.85106382978723405</v>
      </c>
      <c r="FO166" s="40">
        <f t="shared" si="656"/>
        <v>0.85106382978723405</v>
      </c>
      <c r="FP166" s="40">
        <f t="shared" si="656"/>
        <v>0.85106382978723405</v>
      </c>
      <c r="FQ166" s="40">
        <f t="shared" si="656"/>
        <v>0.85106382978723405</v>
      </c>
      <c r="FR166" s="40">
        <f t="shared" si="656"/>
        <v>0.87234042553191493</v>
      </c>
      <c r="FS166" s="40">
        <f t="shared" si="656"/>
        <v>0.87234042553191493</v>
      </c>
      <c r="FT166" s="40">
        <f t="shared" si="656"/>
        <v>0.87234042553191493</v>
      </c>
      <c r="FU166" s="40">
        <f t="shared" si="656"/>
        <v>0.87234042553191493</v>
      </c>
      <c r="FV166" s="40">
        <f t="shared" si="656"/>
        <v>0.80851063829787229</v>
      </c>
      <c r="FW166" s="40">
        <f t="shared" si="656"/>
        <v>0.80851063829787229</v>
      </c>
      <c r="FX166" s="40">
        <f t="shared" si="656"/>
        <v>0.80851063829787229</v>
      </c>
      <c r="FY166" s="40">
        <f t="shared" si="656"/>
        <v>0.80851063829787229</v>
      </c>
      <c r="FZ166" s="40">
        <f t="shared" si="656"/>
        <v>0.87234042553191493</v>
      </c>
      <c r="GA166" s="40">
        <f t="shared" si="656"/>
        <v>0.87234042553191493</v>
      </c>
      <c r="GB166" s="40">
        <f t="shared" si="656"/>
        <v>0.87234042553191493</v>
      </c>
      <c r="GC166" s="40">
        <f t="shared" si="656"/>
        <v>0.87234042553191493</v>
      </c>
      <c r="GD166" s="40">
        <f t="shared" si="656"/>
        <v>0.87234042553191493</v>
      </c>
      <c r="GE166" s="40">
        <f t="shared" si="656"/>
        <v>0.87234042553191493</v>
      </c>
      <c r="GF166" s="40">
        <f t="shared" si="656"/>
        <v>0.85106382978723405</v>
      </c>
      <c r="GG166" s="40">
        <f t="shared" si="656"/>
        <v>0.85106382978723405</v>
      </c>
      <c r="GH166" s="40">
        <f t="shared" si="656"/>
        <v>0.85106382978723405</v>
      </c>
      <c r="GI166" s="40">
        <f t="shared" si="656"/>
        <v>0.85106382978723405</v>
      </c>
      <c r="GJ166" s="40">
        <f t="shared" si="656"/>
        <v>0.85106382978723405</v>
      </c>
      <c r="GK166" s="40">
        <f t="shared" si="656"/>
        <v>0.8936170212765957</v>
      </c>
      <c r="GL166" s="40">
        <f t="shared" si="656"/>
        <v>0.8936170212765957</v>
      </c>
      <c r="GM166" s="40">
        <f t="shared" si="656"/>
        <v>0.91489361702127658</v>
      </c>
      <c r="GN166" s="40">
        <f t="shared" si="656"/>
        <v>0.91489361702127658</v>
      </c>
      <c r="GO166" s="40">
        <f t="shared" si="656"/>
        <v>0.91489361702127658</v>
      </c>
      <c r="GP166" s="40">
        <f t="shared" si="656"/>
        <v>0.91489361702127658</v>
      </c>
      <c r="GQ166" s="40">
        <f t="shared" si="656"/>
        <v>0.91489361702127658</v>
      </c>
      <c r="GR166" s="40">
        <f t="shared" si="656"/>
        <v>0.91489361702127658</v>
      </c>
      <c r="GS166" s="40">
        <f t="shared" si="656"/>
        <v>0.91489361702127658</v>
      </c>
      <c r="GT166" s="40">
        <f t="shared" si="656"/>
        <v>0.91489361702127658</v>
      </c>
      <c r="GU166" s="40">
        <f t="shared" si="656"/>
        <v>0.91489361702127658</v>
      </c>
      <c r="GV166" s="40">
        <f t="shared" si="656"/>
        <v>0.91489361702127658</v>
      </c>
      <c r="GW166" s="40">
        <f t="shared" si="656"/>
        <v>0.91489361702127658</v>
      </c>
      <c r="GX166" s="40">
        <f t="shared" si="656"/>
        <v>0.91489361702127658</v>
      </c>
      <c r="GY166" s="40">
        <f t="shared" si="656"/>
        <v>0.91489361702127658</v>
      </c>
      <c r="GZ166" s="40">
        <f t="shared" si="656"/>
        <v>0.91489361702127658</v>
      </c>
      <c r="HA166" s="40">
        <f t="shared" si="656"/>
        <v>0.80851063829787229</v>
      </c>
      <c r="HB166" s="40">
        <f t="shared" si="656"/>
        <v>0.91489361702127658</v>
      </c>
      <c r="HC166" s="40">
        <f t="shared" ref="HC166:JN166" si="657">IFERROR(+HC52/$I$166,0)</f>
        <v>0.91489361702127658</v>
      </c>
      <c r="HD166" s="40">
        <f t="shared" si="657"/>
        <v>0.91489361702127658</v>
      </c>
      <c r="HE166" s="40">
        <f t="shared" si="657"/>
        <v>0.91489361702127658</v>
      </c>
      <c r="HF166" s="40">
        <f t="shared" si="657"/>
        <v>0.91489361702127658</v>
      </c>
      <c r="HG166" s="40">
        <f t="shared" si="657"/>
        <v>0.91489361702127658</v>
      </c>
      <c r="HH166" s="40">
        <f t="shared" si="657"/>
        <v>0.65957446808510634</v>
      </c>
      <c r="HI166" s="40">
        <f t="shared" si="657"/>
        <v>0.87234042553191493</v>
      </c>
      <c r="HJ166" s="40">
        <f t="shared" si="657"/>
        <v>0.8936170212765957</v>
      </c>
      <c r="HK166" s="40">
        <f t="shared" si="657"/>
        <v>0.8936170212765957</v>
      </c>
      <c r="HL166" s="40">
        <f t="shared" si="657"/>
        <v>0.8936170212765957</v>
      </c>
      <c r="HM166" s="40">
        <f t="shared" si="657"/>
        <v>0.87234042553191493</v>
      </c>
      <c r="HN166" s="40">
        <f t="shared" si="657"/>
        <v>0.87234042553191493</v>
      </c>
      <c r="HO166" s="40">
        <f t="shared" si="657"/>
        <v>0.87234042553191493</v>
      </c>
      <c r="HP166" s="40">
        <f t="shared" si="657"/>
        <v>0.91489361702127658</v>
      </c>
      <c r="HQ166" s="40">
        <f t="shared" si="657"/>
        <v>0.91489361702127658</v>
      </c>
      <c r="HR166" s="40">
        <f t="shared" si="657"/>
        <v>0.91489361702127658</v>
      </c>
      <c r="HS166" s="40">
        <f t="shared" si="657"/>
        <v>0.91489361702127658</v>
      </c>
      <c r="HT166" s="40">
        <f t="shared" si="657"/>
        <v>0.91489361702127658</v>
      </c>
      <c r="HU166" s="40">
        <f t="shared" si="657"/>
        <v>0.91489361702127658</v>
      </c>
      <c r="HV166" s="40">
        <f t="shared" si="657"/>
        <v>0.91489361702127658</v>
      </c>
      <c r="HW166" s="40">
        <f t="shared" si="657"/>
        <v>0.91489361702127658</v>
      </c>
      <c r="HX166" s="40">
        <f t="shared" si="657"/>
        <v>0.91489361702127658</v>
      </c>
      <c r="HY166" s="40">
        <f t="shared" si="657"/>
        <v>0.91489361702127658</v>
      </c>
      <c r="HZ166" s="40">
        <f t="shared" si="657"/>
        <v>0.91489361702127658</v>
      </c>
      <c r="IA166" s="40">
        <f t="shared" si="657"/>
        <v>0.8936170212765957</v>
      </c>
      <c r="IB166" s="40">
        <f t="shared" si="657"/>
        <v>0.8936170212765957</v>
      </c>
      <c r="IC166" s="40">
        <f t="shared" si="657"/>
        <v>0.91489361702127658</v>
      </c>
      <c r="ID166" s="40">
        <f t="shared" si="657"/>
        <v>0.8936170212765957</v>
      </c>
      <c r="IE166" s="40">
        <f t="shared" si="657"/>
        <v>0.8936170212765957</v>
      </c>
      <c r="IF166" s="40">
        <f t="shared" si="657"/>
        <v>0.8936170212765957</v>
      </c>
      <c r="IG166" s="40">
        <f t="shared" si="657"/>
        <v>0.8936170212765957</v>
      </c>
      <c r="IH166" s="40">
        <f t="shared" si="657"/>
        <v>0.87234042553191493</v>
      </c>
      <c r="II166" s="40">
        <f t="shared" si="657"/>
        <v>0.87234042553191493</v>
      </c>
      <c r="IJ166" s="40">
        <f t="shared" si="657"/>
        <v>0.87234042553191493</v>
      </c>
      <c r="IK166" s="40">
        <f t="shared" si="657"/>
        <v>0.91489361702127658</v>
      </c>
      <c r="IL166" s="40">
        <f t="shared" si="657"/>
        <v>0</v>
      </c>
      <c r="IM166" s="40">
        <f t="shared" si="657"/>
        <v>0</v>
      </c>
      <c r="IN166" s="40">
        <f t="shared" si="657"/>
        <v>0</v>
      </c>
      <c r="IO166" s="40">
        <f t="shared" si="657"/>
        <v>0</v>
      </c>
      <c r="IP166" s="40">
        <f t="shared" si="657"/>
        <v>0</v>
      </c>
      <c r="IQ166" s="40">
        <f t="shared" si="657"/>
        <v>0</v>
      </c>
      <c r="IR166" s="40">
        <f t="shared" si="657"/>
        <v>0</v>
      </c>
      <c r="IS166" s="40">
        <f t="shared" si="657"/>
        <v>0</v>
      </c>
      <c r="IT166" s="40">
        <f t="shared" si="657"/>
        <v>0</v>
      </c>
      <c r="IU166" s="40">
        <f t="shared" si="657"/>
        <v>0</v>
      </c>
      <c r="IV166" s="40">
        <f t="shared" si="657"/>
        <v>0</v>
      </c>
      <c r="IW166" s="40">
        <f t="shared" si="657"/>
        <v>0</v>
      </c>
      <c r="IX166" s="40">
        <f t="shared" si="657"/>
        <v>0</v>
      </c>
      <c r="IY166" s="40">
        <f t="shared" si="657"/>
        <v>0</v>
      </c>
      <c r="IZ166" s="40">
        <f t="shared" si="657"/>
        <v>0</v>
      </c>
      <c r="JA166" s="40">
        <f t="shared" si="657"/>
        <v>0</v>
      </c>
      <c r="JB166" s="40">
        <f t="shared" si="657"/>
        <v>0</v>
      </c>
      <c r="JC166" s="40">
        <f t="shared" si="657"/>
        <v>0</v>
      </c>
      <c r="JD166" s="40">
        <f t="shared" si="657"/>
        <v>0</v>
      </c>
      <c r="JE166" s="40">
        <f t="shared" si="657"/>
        <v>0</v>
      </c>
      <c r="JF166" s="40">
        <f t="shared" si="657"/>
        <v>0</v>
      </c>
      <c r="JG166" s="40">
        <f t="shared" si="657"/>
        <v>0</v>
      </c>
      <c r="JH166" s="40">
        <f t="shared" si="657"/>
        <v>0</v>
      </c>
      <c r="JI166" s="40">
        <f t="shared" si="657"/>
        <v>0</v>
      </c>
      <c r="JJ166" s="40">
        <f t="shared" si="657"/>
        <v>0</v>
      </c>
      <c r="JK166" s="40">
        <f t="shared" si="657"/>
        <v>0</v>
      </c>
      <c r="JL166" s="40">
        <f t="shared" si="657"/>
        <v>0</v>
      </c>
      <c r="JM166" s="40">
        <f t="shared" si="657"/>
        <v>0</v>
      </c>
      <c r="JN166" s="40">
        <f t="shared" si="657"/>
        <v>0</v>
      </c>
      <c r="JO166" s="40">
        <f t="shared" ref="JO166:LZ166" si="658">IFERROR(+JO52/$I$166,0)</f>
        <v>0</v>
      </c>
      <c r="JP166" s="40">
        <f t="shared" si="658"/>
        <v>0</v>
      </c>
      <c r="JQ166" s="40">
        <f t="shared" si="658"/>
        <v>0</v>
      </c>
      <c r="JR166" s="40">
        <f t="shared" si="658"/>
        <v>0</v>
      </c>
      <c r="JS166" s="40">
        <f t="shared" si="658"/>
        <v>0</v>
      </c>
      <c r="JT166" s="40">
        <f t="shared" si="658"/>
        <v>0</v>
      </c>
      <c r="JU166" s="40">
        <f t="shared" si="658"/>
        <v>0</v>
      </c>
      <c r="JV166" s="40">
        <f t="shared" si="658"/>
        <v>0</v>
      </c>
      <c r="JW166" s="40">
        <f t="shared" si="658"/>
        <v>0</v>
      </c>
      <c r="JX166" s="40">
        <f t="shared" si="658"/>
        <v>0</v>
      </c>
      <c r="JY166" s="40">
        <f t="shared" si="658"/>
        <v>0</v>
      </c>
      <c r="JZ166" s="40">
        <f t="shared" si="658"/>
        <v>0</v>
      </c>
      <c r="KA166" s="40">
        <f t="shared" si="658"/>
        <v>0</v>
      </c>
      <c r="KB166" s="40">
        <f t="shared" si="658"/>
        <v>0</v>
      </c>
      <c r="KC166" s="40">
        <f t="shared" si="658"/>
        <v>0</v>
      </c>
      <c r="KD166" s="40">
        <f t="shared" si="658"/>
        <v>0</v>
      </c>
      <c r="KE166" s="40">
        <f t="shared" si="658"/>
        <v>0</v>
      </c>
      <c r="KF166" s="40">
        <f t="shared" si="658"/>
        <v>0</v>
      </c>
      <c r="KG166" s="40">
        <f t="shared" si="658"/>
        <v>0</v>
      </c>
      <c r="KH166" s="40">
        <f t="shared" si="658"/>
        <v>0</v>
      </c>
      <c r="KI166" s="40">
        <f t="shared" si="658"/>
        <v>0</v>
      </c>
      <c r="KJ166" s="40">
        <f t="shared" si="658"/>
        <v>0</v>
      </c>
      <c r="KK166" s="40">
        <f t="shared" si="658"/>
        <v>0</v>
      </c>
      <c r="KL166" s="40">
        <f t="shared" si="658"/>
        <v>0</v>
      </c>
      <c r="KM166" s="40">
        <f t="shared" si="658"/>
        <v>0</v>
      </c>
      <c r="KN166" s="40">
        <f t="shared" si="658"/>
        <v>0</v>
      </c>
      <c r="KO166" s="40">
        <f t="shared" si="658"/>
        <v>0</v>
      </c>
      <c r="KP166" s="40">
        <f t="shared" si="658"/>
        <v>0</v>
      </c>
      <c r="KQ166" s="40">
        <f t="shared" si="658"/>
        <v>0</v>
      </c>
      <c r="KR166" s="40">
        <f t="shared" si="658"/>
        <v>0</v>
      </c>
      <c r="KS166" s="40">
        <f t="shared" si="658"/>
        <v>0</v>
      </c>
      <c r="KT166" s="40">
        <f t="shared" si="658"/>
        <v>0</v>
      </c>
      <c r="KU166" s="40">
        <f t="shared" si="658"/>
        <v>0</v>
      </c>
      <c r="KV166" s="40">
        <f t="shared" si="658"/>
        <v>0</v>
      </c>
      <c r="KW166" s="40">
        <f t="shared" si="658"/>
        <v>0</v>
      </c>
      <c r="KX166" s="40">
        <f t="shared" si="658"/>
        <v>0</v>
      </c>
      <c r="KY166" s="40">
        <f t="shared" si="658"/>
        <v>0</v>
      </c>
      <c r="KZ166" s="40">
        <f t="shared" si="658"/>
        <v>0</v>
      </c>
      <c r="LA166" s="40">
        <f t="shared" si="658"/>
        <v>0</v>
      </c>
      <c r="LB166" s="40">
        <f t="shared" si="658"/>
        <v>0</v>
      </c>
      <c r="LC166" s="40">
        <f t="shared" si="658"/>
        <v>0</v>
      </c>
      <c r="LD166" s="40">
        <f t="shared" si="658"/>
        <v>0</v>
      </c>
      <c r="LE166" s="40">
        <f t="shared" si="658"/>
        <v>0</v>
      </c>
      <c r="LF166" s="40">
        <f t="shared" si="658"/>
        <v>0</v>
      </c>
      <c r="LG166" s="40">
        <f t="shared" si="658"/>
        <v>0</v>
      </c>
      <c r="LH166" s="40">
        <f t="shared" si="658"/>
        <v>0</v>
      </c>
      <c r="LI166" s="40">
        <f t="shared" si="658"/>
        <v>0</v>
      </c>
      <c r="LJ166" s="40">
        <f t="shared" si="658"/>
        <v>0</v>
      </c>
      <c r="LK166" s="40">
        <f t="shared" si="658"/>
        <v>0</v>
      </c>
      <c r="LL166" s="40">
        <f t="shared" si="658"/>
        <v>0</v>
      </c>
      <c r="LM166" s="40">
        <f t="shared" si="658"/>
        <v>0</v>
      </c>
      <c r="LN166" s="40">
        <f t="shared" si="658"/>
        <v>0</v>
      </c>
      <c r="LO166" s="40">
        <f t="shared" si="658"/>
        <v>0</v>
      </c>
      <c r="LP166" s="40">
        <f t="shared" si="658"/>
        <v>0</v>
      </c>
      <c r="LQ166" s="40">
        <f t="shared" si="658"/>
        <v>0</v>
      </c>
      <c r="LR166" s="40">
        <f t="shared" si="658"/>
        <v>0</v>
      </c>
      <c r="LS166" s="40">
        <f t="shared" si="658"/>
        <v>0</v>
      </c>
      <c r="LT166" s="40">
        <f t="shared" si="658"/>
        <v>0</v>
      </c>
      <c r="LU166" s="40">
        <f t="shared" si="658"/>
        <v>0</v>
      </c>
      <c r="LV166" s="40">
        <f t="shared" si="658"/>
        <v>0</v>
      </c>
      <c r="LW166" s="40">
        <f t="shared" si="658"/>
        <v>0</v>
      </c>
      <c r="LX166" s="40">
        <f t="shared" si="658"/>
        <v>0</v>
      </c>
      <c r="LY166" s="40">
        <f t="shared" si="658"/>
        <v>0</v>
      </c>
      <c r="LZ166" s="40">
        <f t="shared" si="658"/>
        <v>0</v>
      </c>
      <c r="MA166" s="40">
        <f t="shared" ref="MA166:NT166" si="659">IFERROR(+MA52/$I$166,0)</f>
        <v>0</v>
      </c>
      <c r="MB166" s="40">
        <f t="shared" si="659"/>
        <v>0</v>
      </c>
      <c r="MC166" s="40">
        <f t="shared" si="659"/>
        <v>0</v>
      </c>
      <c r="MD166" s="40">
        <f t="shared" si="659"/>
        <v>0</v>
      </c>
      <c r="ME166" s="40">
        <f t="shared" si="659"/>
        <v>0</v>
      </c>
      <c r="MF166" s="40">
        <f t="shared" si="659"/>
        <v>0</v>
      </c>
      <c r="MG166" s="40">
        <f t="shared" si="659"/>
        <v>0</v>
      </c>
      <c r="MH166" s="40">
        <f t="shared" si="659"/>
        <v>0</v>
      </c>
      <c r="MI166" s="40">
        <f t="shared" si="659"/>
        <v>0</v>
      </c>
      <c r="MJ166" s="40">
        <f t="shared" si="659"/>
        <v>0</v>
      </c>
      <c r="MK166" s="40">
        <f t="shared" si="659"/>
        <v>0</v>
      </c>
      <c r="ML166" s="40">
        <f t="shared" si="659"/>
        <v>0</v>
      </c>
      <c r="MM166" s="40">
        <f t="shared" si="659"/>
        <v>0</v>
      </c>
      <c r="MN166" s="40">
        <f t="shared" si="659"/>
        <v>0</v>
      </c>
      <c r="MO166" s="40">
        <f t="shared" si="659"/>
        <v>0</v>
      </c>
      <c r="MP166" s="40">
        <f t="shared" si="659"/>
        <v>0</v>
      </c>
      <c r="MQ166" s="40">
        <f t="shared" si="659"/>
        <v>0</v>
      </c>
      <c r="MR166" s="40">
        <f t="shared" si="659"/>
        <v>0</v>
      </c>
      <c r="MS166" s="40">
        <f t="shared" si="659"/>
        <v>0</v>
      </c>
      <c r="MT166" s="40">
        <f t="shared" si="659"/>
        <v>0</v>
      </c>
      <c r="MU166" s="40">
        <f t="shared" si="659"/>
        <v>0</v>
      </c>
      <c r="MV166" s="40">
        <f t="shared" si="659"/>
        <v>0</v>
      </c>
      <c r="MW166" s="40">
        <f t="shared" si="659"/>
        <v>0</v>
      </c>
      <c r="MX166" s="40">
        <f t="shared" si="659"/>
        <v>0</v>
      </c>
      <c r="MY166" s="40">
        <f t="shared" si="659"/>
        <v>0</v>
      </c>
      <c r="MZ166" s="40">
        <f t="shared" si="659"/>
        <v>0</v>
      </c>
      <c r="NA166" s="40">
        <f t="shared" si="659"/>
        <v>0</v>
      </c>
      <c r="NB166" s="40">
        <f t="shared" si="659"/>
        <v>0</v>
      </c>
      <c r="NC166" s="40">
        <f t="shared" si="659"/>
        <v>0</v>
      </c>
      <c r="ND166" s="40">
        <f t="shared" si="659"/>
        <v>0</v>
      </c>
      <c r="NE166" s="40">
        <f t="shared" si="659"/>
        <v>0</v>
      </c>
      <c r="NF166" s="40">
        <f t="shared" si="659"/>
        <v>0</v>
      </c>
      <c r="NG166" s="40">
        <f t="shared" si="659"/>
        <v>0</v>
      </c>
      <c r="NH166" s="40">
        <f t="shared" si="659"/>
        <v>0</v>
      </c>
      <c r="NI166" s="40">
        <f t="shared" si="659"/>
        <v>0</v>
      </c>
      <c r="NJ166" s="40">
        <f t="shared" si="659"/>
        <v>0</v>
      </c>
      <c r="NK166" s="40">
        <f t="shared" si="659"/>
        <v>0</v>
      </c>
      <c r="NL166" s="40">
        <f t="shared" si="659"/>
        <v>0</v>
      </c>
      <c r="NM166" s="40">
        <f t="shared" si="659"/>
        <v>0</v>
      </c>
      <c r="NN166" s="40">
        <f t="shared" si="659"/>
        <v>0</v>
      </c>
      <c r="NO166" s="40">
        <f t="shared" si="659"/>
        <v>0</v>
      </c>
      <c r="NP166" s="40">
        <f t="shared" si="659"/>
        <v>0</v>
      </c>
      <c r="NQ166" s="40">
        <f t="shared" si="659"/>
        <v>0</v>
      </c>
      <c r="NR166" s="40">
        <f t="shared" si="659"/>
        <v>0</v>
      </c>
      <c r="NS166" s="40">
        <f t="shared" si="659"/>
        <v>0</v>
      </c>
      <c r="NT166" s="41">
        <f t="shared" si="659"/>
        <v>0</v>
      </c>
    </row>
    <row r="167" spans="1:384" x14ac:dyDescent="0.6">
      <c r="A167" s="141" t="s">
        <v>72</v>
      </c>
      <c r="B167" s="301"/>
      <c r="C167" s="322"/>
      <c r="D167" s="301"/>
      <c r="E167" s="53">
        <v>24</v>
      </c>
      <c r="F167" s="276"/>
      <c r="G167" s="53">
        <v>34</v>
      </c>
      <c r="H167" s="46">
        <v>626</v>
      </c>
      <c r="I167" s="6">
        <f t="shared" ref="I167" si="660">SUM(J167:Q167)</f>
        <v>167</v>
      </c>
      <c r="J167" s="12">
        <v>12</v>
      </c>
      <c r="K167" s="4">
        <v>12</v>
      </c>
      <c r="L167" s="4">
        <v>113</v>
      </c>
      <c r="M167" s="4">
        <v>0</v>
      </c>
      <c r="N167" s="4">
        <v>30</v>
      </c>
      <c r="O167" s="4">
        <v>0</v>
      </c>
      <c r="P167" s="33">
        <v>0</v>
      </c>
      <c r="Q167" s="34">
        <v>0</v>
      </c>
      <c r="R167" s="7"/>
      <c r="S167" s="39">
        <f t="shared" ref="S167:CD167" si="661">IFERROR(+S53/$I$167,0)</f>
        <v>0.86227544910179643</v>
      </c>
      <c r="T167" s="40">
        <f t="shared" si="661"/>
        <v>0.86227544910179643</v>
      </c>
      <c r="U167" s="40">
        <f t="shared" si="661"/>
        <v>0.84431137724550898</v>
      </c>
      <c r="V167" s="40">
        <f t="shared" si="661"/>
        <v>0.83233532934131738</v>
      </c>
      <c r="W167" s="40">
        <f t="shared" si="661"/>
        <v>0.82035928143712578</v>
      </c>
      <c r="X167" s="40">
        <f t="shared" si="661"/>
        <v>0.80838323353293418</v>
      </c>
      <c r="Y167" s="40">
        <f t="shared" si="661"/>
        <v>0.80838323353293418</v>
      </c>
      <c r="Z167" s="40">
        <f t="shared" si="661"/>
        <v>0.80838323353293418</v>
      </c>
      <c r="AA167" s="40">
        <f t="shared" si="661"/>
        <v>0.86826347305389218</v>
      </c>
      <c r="AB167" s="40">
        <f t="shared" si="661"/>
        <v>0.83832335329341312</v>
      </c>
      <c r="AC167" s="40">
        <f t="shared" si="661"/>
        <v>0.90419161676646709</v>
      </c>
      <c r="AD167" s="40">
        <f t="shared" si="661"/>
        <v>0.90419161676646709</v>
      </c>
      <c r="AE167" s="40">
        <f t="shared" si="661"/>
        <v>0.91017964071856283</v>
      </c>
      <c r="AF167" s="40">
        <f t="shared" si="661"/>
        <v>0.89820359281437123</v>
      </c>
      <c r="AG167" s="40">
        <f t="shared" si="661"/>
        <v>0.89820359281437123</v>
      </c>
      <c r="AH167" s="40">
        <f t="shared" si="661"/>
        <v>0.85628742514970058</v>
      </c>
      <c r="AI167" s="40">
        <f t="shared" si="661"/>
        <v>0.89820359281437123</v>
      </c>
      <c r="AJ167" s="40">
        <f t="shared" si="661"/>
        <v>0.89221556886227549</v>
      </c>
      <c r="AK167" s="40">
        <f t="shared" si="661"/>
        <v>0.91017964071856283</v>
      </c>
      <c r="AL167" s="40">
        <f t="shared" si="661"/>
        <v>0.90419161676646709</v>
      </c>
      <c r="AM167" s="40">
        <f t="shared" si="661"/>
        <v>0.90419161676646709</v>
      </c>
      <c r="AN167" s="40">
        <f t="shared" si="661"/>
        <v>0.90419161676646709</v>
      </c>
      <c r="AO167" s="40">
        <f t="shared" si="661"/>
        <v>0.90419161676646709</v>
      </c>
      <c r="AP167" s="40">
        <f t="shared" si="661"/>
        <v>0.90419161676646709</v>
      </c>
      <c r="AQ167" s="40">
        <f t="shared" si="661"/>
        <v>0.88622754491017963</v>
      </c>
      <c r="AR167" s="40">
        <f t="shared" si="661"/>
        <v>0.88622754491017963</v>
      </c>
      <c r="AS167" s="40">
        <f t="shared" si="661"/>
        <v>0.86826347305389218</v>
      </c>
      <c r="AT167" s="40">
        <f t="shared" si="661"/>
        <v>0.87425149700598803</v>
      </c>
      <c r="AU167" s="40">
        <f t="shared" si="661"/>
        <v>0.87425149700598803</v>
      </c>
      <c r="AV167" s="40">
        <f t="shared" si="661"/>
        <v>0.86826347305389218</v>
      </c>
      <c r="AW167" s="40">
        <f t="shared" si="661"/>
        <v>0.86826347305389218</v>
      </c>
      <c r="AX167" s="40">
        <f t="shared" si="661"/>
        <v>0.88023952095808389</v>
      </c>
      <c r="AY167" s="40">
        <f t="shared" si="661"/>
        <v>0.89221556886227549</v>
      </c>
      <c r="AZ167" s="40">
        <f t="shared" si="661"/>
        <v>0.88622754491017963</v>
      </c>
      <c r="BA167" s="40">
        <f t="shared" si="661"/>
        <v>0.88023952095808389</v>
      </c>
      <c r="BB167" s="40">
        <f t="shared" si="661"/>
        <v>0.88023952095808389</v>
      </c>
      <c r="BC167" s="40">
        <f t="shared" si="661"/>
        <v>0.87425149700598803</v>
      </c>
      <c r="BD167" s="40">
        <f t="shared" si="661"/>
        <v>0.90419161676646709</v>
      </c>
      <c r="BE167" s="40">
        <f t="shared" si="661"/>
        <v>0.89820359281437123</v>
      </c>
      <c r="BF167" s="40">
        <f t="shared" si="661"/>
        <v>0.89820359281437123</v>
      </c>
      <c r="BG167" s="40">
        <f t="shared" si="661"/>
        <v>0.89820359281437123</v>
      </c>
      <c r="BH167" s="40">
        <f t="shared" si="661"/>
        <v>0.89820359281437123</v>
      </c>
      <c r="BI167" s="40">
        <f t="shared" si="661"/>
        <v>0.89820359281437123</v>
      </c>
      <c r="BJ167" s="40">
        <f t="shared" si="661"/>
        <v>0.89820359281437123</v>
      </c>
      <c r="BK167" s="40">
        <f t="shared" si="661"/>
        <v>0.89820359281437123</v>
      </c>
      <c r="BL167" s="40">
        <f t="shared" si="661"/>
        <v>0.95209580838323349</v>
      </c>
      <c r="BM167" s="40">
        <f t="shared" si="661"/>
        <v>0.90419161676646709</v>
      </c>
      <c r="BN167" s="40">
        <f t="shared" si="661"/>
        <v>0.95209580838323349</v>
      </c>
      <c r="BO167" s="40">
        <f t="shared" si="661"/>
        <v>0.95808383233532934</v>
      </c>
      <c r="BP167" s="40">
        <f t="shared" si="661"/>
        <v>0.95808383233532934</v>
      </c>
      <c r="BQ167" s="40">
        <f t="shared" si="661"/>
        <v>0.95808383233532934</v>
      </c>
      <c r="BR167" s="40">
        <f t="shared" si="661"/>
        <v>0.94610778443113774</v>
      </c>
      <c r="BS167" s="40">
        <f t="shared" si="661"/>
        <v>0.95209580838323349</v>
      </c>
      <c r="BT167" s="40">
        <f t="shared" si="661"/>
        <v>0.95209580838323349</v>
      </c>
      <c r="BU167" s="40">
        <f t="shared" si="661"/>
        <v>0.94610778443113774</v>
      </c>
      <c r="BV167" s="40">
        <f t="shared" si="661"/>
        <v>0.94011976047904189</v>
      </c>
      <c r="BW167" s="40">
        <f t="shared" si="661"/>
        <v>0.94011976047904189</v>
      </c>
      <c r="BX167" s="40">
        <f t="shared" si="661"/>
        <v>0.94610778443113774</v>
      </c>
      <c r="BY167" s="40">
        <f t="shared" si="661"/>
        <v>0.94610778443113774</v>
      </c>
      <c r="BZ167" s="40">
        <f t="shared" si="661"/>
        <v>0.94610778443113774</v>
      </c>
      <c r="CA167" s="40">
        <f t="shared" si="661"/>
        <v>0.94610778443113774</v>
      </c>
      <c r="CB167" s="40">
        <f t="shared" si="661"/>
        <v>0.94011976047904189</v>
      </c>
      <c r="CC167" s="40">
        <f t="shared" si="661"/>
        <v>0.94011976047904189</v>
      </c>
      <c r="CD167" s="40">
        <f t="shared" si="661"/>
        <v>0.94011976047904189</v>
      </c>
      <c r="CE167" s="40">
        <f t="shared" ref="CE167:EP167" si="662">IFERROR(+CE53/$I$167,0)</f>
        <v>0.87425149700598803</v>
      </c>
      <c r="CF167" s="40">
        <f t="shared" si="662"/>
        <v>0.95808383233532934</v>
      </c>
      <c r="CG167" s="40">
        <f t="shared" si="662"/>
        <v>0.95808383233532934</v>
      </c>
      <c r="CH167" s="40">
        <f t="shared" si="662"/>
        <v>0.94610778443113774</v>
      </c>
      <c r="CI167" s="40">
        <f t="shared" si="662"/>
        <v>0.92215568862275454</v>
      </c>
      <c r="CJ167" s="40">
        <f t="shared" si="662"/>
        <v>0.91616766467065869</v>
      </c>
      <c r="CK167" s="40">
        <f t="shared" si="662"/>
        <v>0.91616766467065869</v>
      </c>
      <c r="CL167" s="40">
        <f t="shared" si="662"/>
        <v>0.90419161676646709</v>
      </c>
      <c r="CM167" s="40">
        <f t="shared" si="662"/>
        <v>0.95808383233532934</v>
      </c>
      <c r="CN167" s="40">
        <f t="shared" si="662"/>
        <v>0.95808383233532934</v>
      </c>
      <c r="CO167" s="40">
        <f t="shared" si="662"/>
        <v>0.95808383233532934</v>
      </c>
      <c r="CP167" s="40">
        <f t="shared" si="662"/>
        <v>0.95808383233532934</v>
      </c>
      <c r="CQ167" s="40">
        <f t="shared" si="662"/>
        <v>0.95808383233532934</v>
      </c>
      <c r="CR167" s="40">
        <f t="shared" si="662"/>
        <v>0.95808383233532934</v>
      </c>
      <c r="CS167" s="40">
        <f t="shared" si="662"/>
        <v>0.94610778443113774</v>
      </c>
      <c r="CT167" s="40">
        <f t="shared" si="662"/>
        <v>0.94610778443113774</v>
      </c>
      <c r="CU167" s="40">
        <f t="shared" si="662"/>
        <v>0.94011976047904189</v>
      </c>
      <c r="CV167" s="40">
        <f t="shared" si="662"/>
        <v>0.94011976047904189</v>
      </c>
      <c r="CW167" s="40">
        <f t="shared" si="662"/>
        <v>0.91017964071856283</v>
      </c>
      <c r="CX167" s="40">
        <f t="shared" si="662"/>
        <v>0.90419161676646709</v>
      </c>
      <c r="CY167" s="40">
        <f t="shared" si="662"/>
        <v>0.90419161676646709</v>
      </c>
      <c r="CZ167" s="40">
        <f t="shared" si="662"/>
        <v>0.81437125748502992</v>
      </c>
      <c r="DA167" s="40">
        <f t="shared" si="662"/>
        <v>0.92215568862275454</v>
      </c>
      <c r="DB167" s="40">
        <f t="shared" si="662"/>
        <v>0.91616766467065869</v>
      </c>
      <c r="DC167" s="40">
        <f t="shared" si="662"/>
        <v>0.92814371257485029</v>
      </c>
      <c r="DD167" s="40">
        <f t="shared" si="662"/>
        <v>0.94011976047904189</v>
      </c>
      <c r="DE167" s="40">
        <f t="shared" si="662"/>
        <v>0.93413173652694614</v>
      </c>
      <c r="DF167" s="40">
        <f t="shared" si="662"/>
        <v>0.93413173652694614</v>
      </c>
      <c r="DG167" s="40">
        <f t="shared" si="662"/>
        <v>0.93413173652694614</v>
      </c>
      <c r="DH167" s="40">
        <f t="shared" si="662"/>
        <v>0.92814371257485029</v>
      </c>
      <c r="DI167" s="40">
        <f t="shared" si="662"/>
        <v>0.94011976047904189</v>
      </c>
      <c r="DJ167" s="40">
        <f t="shared" si="662"/>
        <v>0.94011976047904189</v>
      </c>
      <c r="DK167" s="40">
        <f t="shared" si="662"/>
        <v>0.94011976047904189</v>
      </c>
      <c r="DL167" s="40">
        <f t="shared" si="662"/>
        <v>0.94011976047904189</v>
      </c>
      <c r="DM167" s="40">
        <f t="shared" si="662"/>
        <v>0.94011976047904189</v>
      </c>
      <c r="DN167" s="40">
        <f t="shared" si="662"/>
        <v>0.95209580838323349</v>
      </c>
      <c r="DO167" s="40">
        <f t="shared" si="662"/>
        <v>0.95209580838323349</v>
      </c>
      <c r="DP167" s="40">
        <f t="shared" si="662"/>
        <v>0.94610778443113774</v>
      </c>
      <c r="DQ167" s="40">
        <f t="shared" si="662"/>
        <v>0.97005988023952094</v>
      </c>
      <c r="DR167" s="40">
        <f t="shared" si="662"/>
        <v>0.97005988023952094</v>
      </c>
      <c r="DS167" s="40">
        <f t="shared" si="662"/>
        <v>0.92814371257485029</v>
      </c>
      <c r="DT167" s="40">
        <f t="shared" si="662"/>
        <v>0.92814371257485029</v>
      </c>
      <c r="DU167" s="40">
        <f t="shared" si="662"/>
        <v>0.95808383233532934</v>
      </c>
      <c r="DV167" s="40">
        <f t="shared" si="662"/>
        <v>0.95209580838323349</v>
      </c>
      <c r="DW167" s="40">
        <f t="shared" si="662"/>
        <v>0.95808383233532934</v>
      </c>
      <c r="DX167" s="40">
        <f t="shared" si="662"/>
        <v>0.9640718562874252</v>
      </c>
      <c r="DY167" s="40">
        <f t="shared" si="662"/>
        <v>0.95209580838323349</v>
      </c>
      <c r="DZ167" s="40">
        <f t="shared" si="662"/>
        <v>0.94610778443113774</v>
      </c>
      <c r="EA167" s="40">
        <f t="shared" si="662"/>
        <v>0.94610778443113774</v>
      </c>
      <c r="EB167" s="40">
        <f t="shared" si="662"/>
        <v>0.94011976047904189</v>
      </c>
      <c r="EC167" s="40">
        <f t="shared" si="662"/>
        <v>0.94011976047904189</v>
      </c>
      <c r="ED167" s="40">
        <f t="shared" si="662"/>
        <v>0.92215568862275454</v>
      </c>
      <c r="EE167" s="40">
        <f t="shared" si="662"/>
        <v>0.89820359281437123</v>
      </c>
      <c r="EF167" s="40">
        <f t="shared" si="662"/>
        <v>0.93413173652694614</v>
      </c>
      <c r="EG167" s="40">
        <f t="shared" si="662"/>
        <v>0.88622754491017963</v>
      </c>
      <c r="EH167" s="40">
        <f t="shared" si="662"/>
        <v>0.88622754491017963</v>
      </c>
      <c r="EI167" s="40">
        <f t="shared" si="662"/>
        <v>0.84431137724550898</v>
      </c>
      <c r="EJ167" s="40">
        <f t="shared" si="662"/>
        <v>0.84431137724550898</v>
      </c>
      <c r="EK167" s="40">
        <f t="shared" si="662"/>
        <v>0.82035928143712578</v>
      </c>
      <c r="EL167" s="40">
        <f t="shared" si="662"/>
        <v>0.89221556886227549</v>
      </c>
      <c r="EM167" s="40">
        <f t="shared" si="662"/>
        <v>0.85628742514970058</v>
      </c>
      <c r="EN167" s="40">
        <f t="shared" si="662"/>
        <v>0.83233532934131738</v>
      </c>
      <c r="EO167" s="40">
        <f t="shared" si="662"/>
        <v>0.83233532934131738</v>
      </c>
      <c r="EP167" s="40">
        <f t="shared" si="662"/>
        <v>0.81437125748502992</v>
      </c>
      <c r="EQ167" s="40">
        <f t="shared" ref="EQ167:HB167" si="663">IFERROR(+EQ53/$I$167,0)</f>
        <v>0.81437125748502992</v>
      </c>
      <c r="ER167" s="40">
        <f t="shared" si="663"/>
        <v>0.82634730538922152</v>
      </c>
      <c r="ES167" s="40">
        <f t="shared" si="663"/>
        <v>0.92215568862275454</v>
      </c>
      <c r="ET167" s="40">
        <f t="shared" si="663"/>
        <v>0.92215568862275454</v>
      </c>
      <c r="EU167" s="40">
        <f t="shared" si="663"/>
        <v>0.90419161676646709</v>
      </c>
      <c r="EV167" s="40">
        <f t="shared" si="663"/>
        <v>0.90419161676646709</v>
      </c>
      <c r="EW167" s="40">
        <f t="shared" si="663"/>
        <v>0.86227544910179643</v>
      </c>
      <c r="EX167" s="40">
        <f t="shared" si="663"/>
        <v>0.86227544910179643</v>
      </c>
      <c r="EY167" s="40">
        <f t="shared" si="663"/>
        <v>0.75449101796407181</v>
      </c>
      <c r="EZ167" s="40">
        <f t="shared" si="663"/>
        <v>0.88622754491017963</v>
      </c>
      <c r="FA167" s="40">
        <f t="shared" si="663"/>
        <v>0.87425149700598803</v>
      </c>
      <c r="FB167" s="40">
        <f t="shared" si="663"/>
        <v>0.87425149700598803</v>
      </c>
      <c r="FC167" s="40">
        <f t="shared" si="663"/>
        <v>0.87425149700598803</v>
      </c>
      <c r="FD167" s="40">
        <f t="shared" si="663"/>
        <v>0.85029940119760483</v>
      </c>
      <c r="FE167" s="40">
        <f t="shared" si="663"/>
        <v>0.89221556886227549</v>
      </c>
      <c r="FF167" s="40">
        <f t="shared" si="663"/>
        <v>0.91017964071856283</v>
      </c>
      <c r="FG167" s="40">
        <f t="shared" si="663"/>
        <v>0.92215568862275454</v>
      </c>
      <c r="FH167" s="40">
        <f t="shared" si="663"/>
        <v>0.91616766467065869</v>
      </c>
      <c r="FI167" s="40">
        <f t="shared" si="663"/>
        <v>0.87425149700598803</v>
      </c>
      <c r="FJ167" s="40">
        <f t="shared" si="663"/>
        <v>0.87425149700598803</v>
      </c>
      <c r="FK167" s="40">
        <f t="shared" si="663"/>
        <v>0.86227544910179643</v>
      </c>
      <c r="FL167" s="40">
        <f t="shared" si="663"/>
        <v>0.91616766467065869</v>
      </c>
      <c r="FM167" s="40">
        <f t="shared" si="663"/>
        <v>0.91017964071856283</v>
      </c>
      <c r="FN167" s="40">
        <f t="shared" si="663"/>
        <v>0.89820359281437123</v>
      </c>
      <c r="FO167" s="40">
        <f t="shared" si="663"/>
        <v>0.90419161676646709</v>
      </c>
      <c r="FP167" s="40">
        <f t="shared" si="663"/>
        <v>0.86227544910179643</v>
      </c>
      <c r="FQ167" s="40">
        <f t="shared" si="663"/>
        <v>0.86227544910179643</v>
      </c>
      <c r="FR167" s="40">
        <f t="shared" si="663"/>
        <v>0.83832335329341312</v>
      </c>
      <c r="FS167" s="40">
        <f t="shared" si="663"/>
        <v>0.83233532934131738</v>
      </c>
      <c r="FT167" s="40">
        <f t="shared" si="663"/>
        <v>0.89221556886227549</v>
      </c>
      <c r="FU167" s="40">
        <f t="shared" si="663"/>
        <v>0.88023952095808389</v>
      </c>
      <c r="FV167" s="40">
        <f t="shared" si="663"/>
        <v>0.91017964071856283</v>
      </c>
      <c r="FW167" s="40">
        <f t="shared" si="663"/>
        <v>0.90419161676646709</v>
      </c>
      <c r="FX167" s="40">
        <f t="shared" si="663"/>
        <v>0.90419161676646709</v>
      </c>
      <c r="FY167" s="40">
        <f t="shared" si="663"/>
        <v>0.89820359281437123</v>
      </c>
      <c r="FZ167" s="40">
        <f t="shared" si="663"/>
        <v>0.89820359281437123</v>
      </c>
      <c r="GA167" s="40">
        <f t="shared" si="663"/>
        <v>0.89820359281437123</v>
      </c>
      <c r="GB167" s="40">
        <f t="shared" si="663"/>
        <v>0.90419161676646709</v>
      </c>
      <c r="GC167" s="40">
        <f t="shared" si="663"/>
        <v>0.88622754491017963</v>
      </c>
      <c r="GD167" s="40">
        <f t="shared" si="663"/>
        <v>0.87425149700598803</v>
      </c>
      <c r="GE167" s="40">
        <f t="shared" si="663"/>
        <v>0.87425149700598803</v>
      </c>
      <c r="GF167" s="40">
        <f t="shared" si="663"/>
        <v>0.89820359281437123</v>
      </c>
      <c r="GG167" s="40">
        <f t="shared" si="663"/>
        <v>0.88023952095808389</v>
      </c>
      <c r="GH167" s="40">
        <f t="shared" si="663"/>
        <v>0.91616766467065869</v>
      </c>
      <c r="GI167" s="40">
        <f t="shared" si="663"/>
        <v>0.91616766467065869</v>
      </c>
      <c r="GJ167" s="40">
        <f t="shared" si="663"/>
        <v>0.92215568862275454</v>
      </c>
      <c r="GK167" s="40">
        <f t="shared" si="663"/>
        <v>0.84431137724550898</v>
      </c>
      <c r="GL167" s="40">
        <f t="shared" si="663"/>
        <v>0.84431137724550898</v>
      </c>
      <c r="GM167" s="40">
        <f t="shared" si="663"/>
        <v>0.93413173652694614</v>
      </c>
      <c r="GN167" s="40">
        <f t="shared" si="663"/>
        <v>0.93413173652694614</v>
      </c>
      <c r="GO167" s="40">
        <f t="shared" si="663"/>
        <v>0.92814371257485029</v>
      </c>
      <c r="GP167" s="40">
        <f t="shared" si="663"/>
        <v>0.92814371257485029</v>
      </c>
      <c r="GQ167" s="40">
        <f t="shared" si="663"/>
        <v>0.92814371257485029</v>
      </c>
      <c r="GR167" s="40">
        <f t="shared" si="663"/>
        <v>0.92814371257485029</v>
      </c>
      <c r="GS167" s="40">
        <f t="shared" si="663"/>
        <v>0.92814371257485029</v>
      </c>
      <c r="GT167" s="40">
        <f t="shared" si="663"/>
        <v>0.92215568862275454</v>
      </c>
      <c r="GU167" s="40">
        <f t="shared" si="663"/>
        <v>0.92215568862275454</v>
      </c>
      <c r="GV167" s="40">
        <f t="shared" si="663"/>
        <v>0.92814371257485029</v>
      </c>
      <c r="GW167" s="40">
        <f t="shared" si="663"/>
        <v>0.92215568862275454</v>
      </c>
      <c r="GX167" s="40">
        <f t="shared" si="663"/>
        <v>0.92215568862275454</v>
      </c>
      <c r="GY167" s="40">
        <f t="shared" si="663"/>
        <v>0.91616766467065869</v>
      </c>
      <c r="GZ167" s="40">
        <f t="shared" si="663"/>
        <v>0.91616766467065869</v>
      </c>
      <c r="HA167" s="40">
        <f t="shared" si="663"/>
        <v>0.88023952095808389</v>
      </c>
      <c r="HB167" s="40">
        <f t="shared" si="663"/>
        <v>0.94011976047904189</v>
      </c>
      <c r="HC167" s="40">
        <f t="shared" ref="HC167:JN167" si="664">IFERROR(+HC53/$I$167,0)</f>
        <v>0.94011976047904189</v>
      </c>
      <c r="HD167" s="40">
        <f t="shared" si="664"/>
        <v>0.94011976047904189</v>
      </c>
      <c r="HE167" s="40">
        <f t="shared" si="664"/>
        <v>0.91616766467065869</v>
      </c>
      <c r="HF167" s="40">
        <f t="shared" si="664"/>
        <v>0.88622754491017963</v>
      </c>
      <c r="HG167" s="40">
        <f t="shared" si="664"/>
        <v>0.88622754491017963</v>
      </c>
      <c r="HH167" s="40">
        <f t="shared" si="664"/>
        <v>0.82035928143712578</v>
      </c>
      <c r="HI167" s="40">
        <f t="shared" si="664"/>
        <v>0.9640718562874252</v>
      </c>
      <c r="HJ167" s="40">
        <f t="shared" si="664"/>
        <v>0.94011976047904189</v>
      </c>
      <c r="HK167" s="40">
        <f t="shared" si="664"/>
        <v>0.93413173652694614</v>
      </c>
      <c r="HL167" s="40">
        <f t="shared" si="664"/>
        <v>0.92215568862275454</v>
      </c>
      <c r="HM167" s="40">
        <f t="shared" si="664"/>
        <v>0.86227544910179643</v>
      </c>
      <c r="HN167" s="40">
        <f t="shared" si="664"/>
        <v>0.86227544910179643</v>
      </c>
      <c r="HO167" s="40">
        <f t="shared" si="664"/>
        <v>0.93413173652694614</v>
      </c>
      <c r="HP167" s="40">
        <f t="shared" si="664"/>
        <v>0.91017964071856283</v>
      </c>
      <c r="HQ167" s="40">
        <f t="shared" si="664"/>
        <v>0.89820359281437123</v>
      </c>
      <c r="HR167" s="40">
        <f t="shared" si="664"/>
        <v>0.90419161676646709</v>
      </c>
      <c r="HS167" s="40">
        <f t="shared" si="664"/>
        <v>0.92814371257485029</v>
      </c>
      <c r="HT167" s="40">
        <f t="shared" si="664"/>
        <v>0.92814371257485029</v>
      </c>
      <c r="HU167" s="40">
        <f t="shared" si="664"/>
        <v>0.92814371257485029</v>
      </c>
      <c r="HV167" s="40">
        <f t="shared" si="664"/>
        <v>0.92215568862275454</v>
      </c>
      <c r="HW167" s="40">
        <f t="shared" si="664"/>
        <v>0.92215568862275454</v>
      </c>
      <c r="HX167" s="40">
        <f t="shared" si="664"/>
        <v>0.92215568862275454</v>
      </c>
      <c r="HY167" s="40">
        <f t="shared" si="664"/>
        <v>0.92814371257485029</v>
      </c>
      <c r="HZ167" s="40">
        <f t="shared" si="664"/>
        <v>0.89820359281437123</v>
      </c>
      <c r="IA167" s="40">
        <f t="shared" si="664"/>
        <v>0.89820359281437123</v>
      </c>
      <c r="IB167" s="40">
        <f t="shared" si="664"/>
        <v>0.89820359281437123</v>
      </c>
      <c r="IC167" s="40">
        <f t="shared" si="664"/>
        <v>0.86826347305389218</v>
      </c>
      <c r="ID167" s="40">
        <f t="shared" si="664"/>
        <v>0.89221556886227549</v>
      </c>
      <c r="IE167" s="40">
        <f t="shared" si="664"/>
        <v>0.92215568862275454</v>
      </c>
      <c r="IF167" s="40">
        <f t="shared" si="664"/>
        <v>0.91616766467065869</v>
      </c>
      <c r="IG167" s="40">
        <f t="shared" si="664"/>
        <v>0.91017964071856283</v>
      </c>
      <c r="IH167" s="40">
        <f t="shared" si="664"/>
        <v>0.90419161676646709</v>
      </c>
      <c r="II167" s="40">
        <f t="shared" si="664"/>
        <v>0.90419161676646709</v>
      </c>
      <c r="IJ167" s="40">
        <f t="shared" si="664"/>
        <v>0.90419161676646709</v>
      </c>
      <c r="IK167" s="40">
        <f t="shared" si="664"/>
        <v>0.9640718562874252</v>
      </c>
      <c r="IL167" s="40">
        <f t="shared" si="664"/>
        <v>0</v>
      </c>
      <c r="IM167" s="40">
        <f t="shared" si="664"/>
        <v>0</v>
      </c>
      <c r="IN167" s="40">
        <f t="shared" si="664"/>
        <v>0</v>
      </c>
      <c r="IO167" s="40">
        <f t="shared" si="664"/>
        <v>0</v>
      </c>
      <c r="IP167" s="40">
        <f t="shared" si="664"/>
        <v>0</v>
      </c>
      <c r="IQ167" s="40">
        <f t="shared" si="664"/>
        <v>0</v>
      </c>
      <c r="IR167" s="40">
        <f t="shared" si="664"/>
        <v>0</v>
      </c>
      <c r="IS167" s="40">
        <f t="shared" si="664"/>
        <v>0</v>
      </c>
      <c r="IT167" s="40">
        <f t="shared" si="664"/>
        <v>0</v>
      </c>
      <c r="IU167" s="40">
        <f t="shared" si="664"/>
        <v>0</v>
      </c>
      <c r="IV167" s="40">
        <f t="shared" si="664"/>
        <v>0</v>
      </c>
      <c r="IW167" s="40">
        <f t="shared" si="664"/>
        <v>0</v>
      </c>
      <c r="IX167" s="40">
        <f t="shared" si="664"/>
        <v>0</v>
      </c>
      <c r="IY167" s="40">
        <f t="shared" si="664"/>
        <v>0</v>
      </c>
      <c r="IZ167" s="40">
        <f t="shared" si="664"/>
        <v>0</v>
      </c>
      <c r="JA167" s="40">
        <f t="shared" si="664"/>
        <v>0</v>
      </c>
      <c r="JB167" s="40">
        <f t="shared" si="664"/>
        <v>0</v>
      </c>
      <c r="JC167" s="40">
        <f t="shared" si="664"/>
        <v>0</v>
      </c>
      <c r="JD167" s="40">
        <f t="shared" si="664"/>
        <v>0</v>
      </c>
      <c r="JE167" s="40">
        <f t="shared" si="664"/>
        <v>0</v>
      </c>
      <c r="JF167" s="40">
        <f t="shared" si="664"/>
        <v>0</v>
      </c>
      <c r="JG167" s="40">
        <f t="shared" si="664"/>
        <v>0</v>
      </c>
      <c r="JH167" s="40">
        <f t="shared" si="664"/>
        <v>0</v>
      </c>
      <c r="JI167" s="40">
        <f t="shared" si="664"/>
        <v>0</v>
      </c>
      <c r="JJ167" s="40">
        <f t="shared" si="664"/>
        <v>0</v>
      </c>
      <c r="JK167" s="40">
        <f t="shared" si="664"/>
        <v>0</v>
      </c>
      <c r="JL167" s="40">
        <f t="shared" si="664"/>
        <v>0</v>
      </c>
      <c r="JM167" s="40">
        <f t="shared" si="664"/>
        <v>0</v>
      </c>
      <c r="JN167" s="40">
        <f t="shared" si="664"/>
        <v>0</v>
      </c>
      <c r="JO167" s="40">
        <f t="shared" ref="JO167:LZ167" si="665">IFERROR(+JO53/$I$167,0)</f>
        <v>0</v>
      </c>
      <c r="JP167" s="40">
        <f t="shared" si="665"/>
        <v>0</v>
      </c>
      <c r="JQ167" s="40">
        <f t="shared" si="665"/>
        <v>0</v>
      </c>
      <c r="JR167" s="40">
        <f t="shared" si="665"/>
        <v>0</v>
      </c>
      <c r="JS167" s="40">
        <f t="shared" si="665"/>
        <v>0</v>
      </c>
      <c r="JT167" s="40">
        <f t="shared" si="665"/>
        <v>0</v>
      </c>
      <c r="JU167" s="40">
        <f t="shared" si="665"/>
        <v>0</v>
      </c>
      <c r="JV167" s="40">
        <f t="shared" si="665"/>
        <v>0</v>
      </c>
      <c r="JW167" s="40">
        <f t="shared" si="665"/>
        <v>0</v>
      </c>
      <c r="JX167" s="40">
        <f t="shared" si="665"/>
        <v>0</v>
      </c>
      <c r="JY167" s="40">
        <f t="shared" si="665"/>
        <v>0</v>
      </c>
      <c r="JZ167" s="40">
        <f t="shared" si="665"/>
        <v>0</v>
      </c>
      <c r="KA167" s="40">
        <f t="shared" si="665"/>
        <v>0</v>
      </c>
      <c r="KB167" s="40">
        <f t="shared" si="665"/>
        <v>0</v>
      </c>
      <c r="KC167" s="40">
        <f t="shared" si="665"/>
        <v>0</v>
      </c>
      <c r="KD167" s="40">
        <f t="shared" si="665"/>
        <v>0</v>
      </c>
      <c r="KE167" s="40">
        <f t="shared" si="665"/>
        <v>0</v>
      </c>
      <c r="KF167" s="40">
        <f t="shared" si="665"/>
        <v>0</v>
      </c>
      <c r="KG167" s="40">
        <f t="shared" si="665"/>
        <v>0</v>
      </c>
      <c r="KH167" s="40">
        <f t="shared" si="665"/>
        <v>0</v>
      </c>
      <c r="KI167" s="40">
        <f t="shared" si="665"/>
        <v>0</v>
      </c>
      <c r="KJ167" s="40">
        <f t="shared" si="665"/>
        <v>0</v>
      </c>
      <c r="KK167" s="40">
        <f t="shared" si="665"/>
        <v>0</v>
      </c>
      <c r="KL167" s="40">
        <f t="shared" si="665"/>
        <v>0</v>
      </c>
      <c r="KM167" s="40">
        <f t="shared" si="665"/>
        <v>0</v>
      </c>
      <c r="KN167" s="40">
        <f t="shared" si="665"/>
        <v>0</v>
      </c>
      <c r="KO167" s="40">
        <f t="shared" si="665"/>
        <v>0</v>
      </c>
      <c r="KP167" s="40">
        <f t="shared" si="665"/>
        <v>0</v>
      </c>
      <c r="KQ167" s="40">
        <f t="shared" si="665"/>
        <v>0</v>
      </c>
      <c r="KR167" s="40">
        <f t="shared" si="665"/>
        <v>0</v>
      </c>
      <c r="KS167" s="40">
        <f t="shared" si="665"/>
        <v>0</v>
      </c>
      <c r="KT167" s="40">
        <f t="shared" si="665"/>
        <v>0</v>
      </c>
      <c r="KU167" s="40">
        <f t="shared" si="665"/>
        <v>0</v>
      </c>
      <c r="KV167" s="40">
        <f t="shared" si="665"/>
        <v>0</v>
      </c>
      <c r="KW167" s="40">
        <f t="shared" si="665"/>
        <v>0</v>
      </c>
      <c r="KX167" s="40">
        <f t="shared" si="665"/>
        <v>0</v>
      </c>
      <c r="KY167" s="40">
        <f t="shared" si="665"/>
        <v>0</v>
      </c>
      <c r="KZ167" s="40">
        <f t="shared" si="665"/>
        <v>0</v>
      </c>
      <c r="LA167" s="40">
        <f t="shared" si="665"/>
        <v>0</v>
      </c>
      <c r="LB167" s="40">
        <f t="shared" si="665"/>
        <v>0</v>
      </c>
      <c r="LC167" s="40">
        <f t="shared" si="665"/>
        <v>0</v>
      </c>
      <c r="LD167" s="40">
        <f t="shared" si="665"/>
        <v>0</v>
      </c>
      <c r="LE167" s="40">
        <f t="shared" si="665"/>
        <v>0</v>
      </c>
      <c r="LF167" s="40">
        <f t="shared" si="665"/>
        <v>0</v>
      </c>
      <c r="LG167" s="40">
        <f t="shared" si="665"/>
        <v>0</v>
      </c>
      <c r="LH167" s="40">
        <f t="shared" si="665"/>
        <v>0</v>
      </c>
      <c r="LI167" s="40">
        <f t="shared" si="665"/>
        <v>0</v>
      </c>
      <c r="LJ167" s="40">
        <f t="shared" si="665"/>
        <v>0</v>
      </c>
      <c r="LK167" s="40">
        <f t="shared" si="665"/>
        <v>0</v>
      </c>
      <c r="LL167" s="40">
        <f t="shared" si="665"/>
        <v>0</v>
      </c>
      <c r="LM167" s="40">
        <f t="shared" si="665"/>
        <v>0</v>
      </c>
      <c r="LN167" s="40">
        <f t="shared" si="665"/>
        <v>0</v>
      </c>
      <c r="LO167" s="40">
        <f t="shared" si="665"/>
        <v>0</v>
      </c>
      <c r="LP167" s="40">
        <f t="shared" si="665"/>
        <v>0</v>
      </c>
      <c r="LQ167" s="40">
        <f t="shared" si="665"/>
        <v>0</v>
      </c>
      <c r="LR167" s="40">
        <f t="shared" si="665"/>
        <v>0</v>
      </c>
      <c r="LS167" s="40">
        <f t="shared" si="665"/>
        <v>0</v>
      </c>
      <c r="LT167" s="40">
        <f t="shared" si="665"/>
        <v>0</v>
      </c>
      <c r="LU167" s="40">
        <f t="shared" si="665"/>
        <v>0</v>
      </c>
      <c r="LV167" s="40">
        <f t="shared" si="665"/>
        <v>0</v>
      </c>
      <c r="LW167" s="40">
        <f t="shared" si="665"/>
        <v>0</v>
      </c>
      <c r="LX167" s="40">
        <f t="shared" si="665"/>
        <v>0</v>
      </c>
      <c r="LY167" s="40">
        <f t="shared" si="665"/>
        <v>0</v>
      </c>
      <c r="LZ167" s="40">
        <f t="shared" si="665"/>
        <v>0</v>
      </c>
      <c r="MA167" s="40">
        <f t="shared" ref="MA167:NT167" si="666">IFERROR(+MA53/$I$167,0)</f>
        <v>0</v>
      </c>
      <c r="MB167" s="40">
        <f t="shared" si="666"/>
        <v>0</v>
      </c>
      <c r="MC167" s="40">
        <f t="shared" si="666"/>
        <v>0</v>
      </c>
      <c r="MD167" s="40">
        <f t="shared" si="666"/>
        <v>0</v>
      </c>
      <c r="ME167" s="40">
        <f t="shared" si="666"/>
        <v>0</v>
      </c>
      <c r="MF167" s="40">
        <f t="shared" si="666"/>
        <v>0</v>
      </c>
      <c r="MG167" s="40">
        <f t="shared" si="666"/>
        <v>0</v>
      </c>
      <c r="MH167" s="40">
        <f t="shared" si="666"/>
        <v>0</v>
      </c>
      <c r="MI167" s="40">
        <f t="shared" si="666"/>
        <v>0</v>
      </c>
      <c r="MJ167" s="40">
        <f t="shared" si="666"/>
        <v>0</v>
      </c>
      <c r="MK167" s="40">
        <f t="shared" si="666"/>
        <v>0</v>
      </c>
      <c r="ML167" s="40">
        <f t="shared" si="666"/>
        <v>0</v>
      </c>
      <c r="MM167" s="40">
        <f t="shared" si="666"/>
        <v>0</v>
      </c>
      <c r="MN167" s="40">
        <f t="shared" si="666"/>
        <v>0</v>
      </c>
      <c r="MO167" s="40">
        <f t="shared" si="666"/>
        <v>0</v>
      </c>
      <c r="MP167" s="40">
        <f t="shared" si="666"/>
        <v>0</v>
      </c>
      <c r="MQ167" s="40">
        <f t="shared" si="666"/>
        <v>0</v>
      </c>
      <c r="MR167" s="40">
        <f t="shared" si="666"/>
        <v>0</v>
      </c>
      <c r="MS167" s="40">
        <f t="shared" si="666"/>
        <v>0</v>
      </c>
      <c r="MT167" s="40">
        <f t="shared" si="666"/>
        <v>0</v>
      </c>
      <c r="MU167" s="40">
        <f t="shared" si="666"/>
        <v>0</v>
      </c>
      <c r="MV167" s="40">
        <f t="shared" si="666"/>
        <v>0</v>
      </c>
      <c r="MW167" s="40">
        <f t="shared" si="666"/>
        <v>0</v>
      </c>
      <c r="MX167" s="40">
        <f t="shared" si="666"/>
        <v>0</v>
      </c>
      <c r="MY167" s="40">
        <f t="shared" si="666"/>
        <v>0</v>
      </c>
      <c r="MZ167" s="40">
        <f t="shared" si="666"/>
        <v>0</v>
      </c>
      <c r="NA167" s="40">
        <f t="shared" si="666"/>
        <v>0</v>
      </c>
      <c r="NB167" s="40">
        <f t="shared" si="666"/>
        <v>0</v>
      </c>
      <c r="NC167" s="40">
        <f t="shared" si="666"/>
        <v>0</v>
      </c>
      <c r="ND167" s="40">
        <f t="shared" si="666"/>
        <v>0</v>
      </c>
      <c r="NE167" s="40">
        <f t="shared" si="666"/>
        <v>0</v>
      </c>
      <c r="NF167" s="40">
        <f t="shared" si="666"/>
        <v>0</v>
      </c>
      <c r="NG167" s="40">
        <f t="shared" si="666"/>
        <v>0</v>
      </c>
      <c r="NH167" s="40">
        <f t="shared" si="666"/>
        <v>0</v>
      </c>
      <c r="NI167" s="40">
        <f t="shared" si="666"/>
        <v>0</v>
      </c>
      <c r="NJ167" s="40">
        <f t="shared" si="666"/>
        <v>0</v>
      </c>
      <c r="NK167" s="40">
        <f t="shared" si="666"/>
        <v>0</v>
      </c>
      <c r="NL167" s="40">
        <f t="shared" si="666"/>
        <v>0</v>
      </c>
      <c r="NM167" s="40">
        <f t="shared" si="666"/>
        <v>0</v>
      </c>
      <c r="NN167" s="40">
        <f t="shared" si="666"/>
        <v>0</v>
      </c>
      <c r="NO167" s="40">
        <f t="shared" si="666"/>
        <v>0</v>
      </c>
      <c r="NP167" s="40">
        <f t="shared" si="666"/>
        <v>0</v>
      </c>
      <c r="NQ167" s="40">
        <f t="shared" si="666"/>
        <v>0</v>
      </c>
      <c r="NR167" s="40">
        <f t="shared" si="666"/>
        <v>0</v>
      </c>
      <c r="NS167" s="40">
        <f t="shared" si="666"/>
        <v>0</v>
      </c>
      <c r="NT167" s="41">
        <f t="shared" si="666"/>
        <v>0</v>
      </c>
    </row>
    <row r="168" spans="1:384" x14ac:dyDescent="0.6">
      <c r="A168" s="141" t="s">
        <v>72</v>
      </c>
      <c r="B168" s="301"/>
      <c r="C168" s="322"/>
      <c r="D168" s="299"/>
      <c r="E168" s="53">
        <v>30</v>
      </c>
      <c r="F168" s="276"/>
      <c r="G168" s="53">
        <v>34</v>
      </c>
      <c r="H168" s="46">
        <v>626</v>
      </c>
      <c r="I168" s="6">
        <f t="shared" ref="I168" si="667">SUM(J168:Q168)</f>
        <v>261</v>
      </c>
      <c r="J168" s="12">
        <v>0</v>
      </c>
      <c r="K168" s="4">
        <v>0</v>
      </c>
      <c r="L168" s="4">
        <v>0</v>
      </c>
      <c r="M168" s="4">
        <v>0</v>
      </c>
      <c r="N168" s="4">
        <v>261</v>
      </c>
      <c r="O168" s="4">
        <v>0</v>
      </c>
      <c r="P168" s="33">
        <v>0</v>
      </c>
      <c r="Q168" s="34">
        <v>0</v>
      </c>
      <c r="R168" s="7"/>
      <c r="S168" s="39">
        <f t="shared" ref="S168:CD168" si="668">IFERROR(+S54/$I$168,0)</f>
        <v>0.62835249042145591</v>
      </c>
      <c r="T168" s="40">
        <f t="shared" si="668"/>
        <v>0.62835249042145591</v>
      </c>
      <c r="U168" s="40">
        <f t="shared" si="668"/>
        <v>0.62452107279693492</v>
      </c>
      <c r="V168" s="40">
        <f t="shared" si="668"/>
        <v>0.62835249042145591</v>
      </c>
      <c r="W168" s="40">
        <f t="shared" si="668"/>
        <v>0.62835249042145591</v>
      </c>
      <c r="X168" s="40">
        <f t="shared" si="668"/>
        <v>0.62835249042145591</v>
      </c>
      <c r="Y168" s="40">
        <f t="shared" si="668"/>
        <v>0.62452107279693492</v>
      </c>
      <c r="Z168" s="40">
        <f t="shared" si="668"/>
        <v>0.62452107279693492</v>
      </c>
      <c r="AA168" s="40">
        <f t="shared" si="668"/>
        <v>0.64367816091954022</v>
      </c>
      <c r="AB168" s="40">
        <f t="shared" si="668"/>
        <v>0.70114942528735635</v>
      </c>
      <c r="AC168" s="40">
        <f t="shared" si="668"/>
        <v>0.69731800766283525</v>
      </c>
      <c r="AD168" s="40">
        <f t="shared" si="668"/>
        <v>0.73180076628352486</v>
      </c>
      <c r="AE168" s="40">
        <f t="shared" si="668"/>
        <v>0.84674329501915713</v>
      </c>
      <c r="AF168" s="40">
        <f t="shared" si="668"/>
        <v>0.84291187739463602</v>
      </c>
      <c r="AG168" s="40">
        <f t="shared" si="668"/>
        <v>0.84291187739463602</v>
      </c>
      <c r="AH168" s="40">
        <f t="shared" si="668"/>
        <v>0.90804597701149425</v>
      </c>
      <c r="AI168" s="40">
        <f t="shared" si="668"/>
        <v>0.90804597701149425</v>
      </c>
      <c r="AJ168" s="40">
        <f t="shared" si="668"/>
        <v>0.90421455938697315</v>
      </c>
      <c r="AK168" s="40">
        <f t="shared" si="668"/>
        <v>0.89272030651340994</v>
      </c>
      <c r="AL168" s="40">
        <f t="shared" si="668"/>
        <v>0.90804597701149425</v>
      </c>
      <c r="AM168" s="40">
        <f t="shared" si="668"/>
        <v>0.90804597701149425</v>
      </c>
      <c r="AN168" s="40">
        <f t="shared" si="668"/>
        <v>0.90804597701149425</v>
      </c>
      <c r="AO168" s="40">
        <f t="shared" si="668"/>
        <v>0.90804597701149425</v>
      </c>
      <c r="AP168" s="40">
        <f t="shared" si="668"/>
        <v>0.90804597701149425</v>
      </c>
      <c r="AQ168" s="40">
        <f t="shared" si="668"/>
        <v>0.90804597701149425</v>
      </c>
      <c r="AR168" s="40">
        <f t="shared" si="668"/>
        <v>0.90804597701149425</v>
      </c>
      <c r="AS168" s="40">
        <f t="shared" si="668"/>
        <v>0.91570881226053635</v>
      </c>
      <c r="AT168" s="40">
        <f t="shared" si="668"/>
        <v>0.88122605363984674</v>
      </c>
      <c r="AU168" s="40">
        <f t="shared" si="668"/>
        <v>0.88122605363984674</v>
      </c>
      <c r="AV168" s="40">
        <f t="shared" si="668"/>
        <v>0.88122605363984674</v>
      </c>
      <c r="AW168" s="40">
        <f t="shared" si="668"/>
        <v>0.89272030651340994</v>
      </c>
      <c r="AX168" s="40">
        <f t="shared" si="668"/>
        <v>0.91187739463601536</v>
      </c>
      <c r="AY168" s="40">
        <f t="shared" si="668"/>
        <v>0.91187739463601536</v>
      </c>
      <c r="AZ168" s="40">
        <f t="shared" si="668"/>
        <v>0.91187739463601536</v>
      </c>
      <c r="BA168" s="40">
        <f t="shared" si="668"/>
        <v>0.90804597701149425</v>
      </c>
      <c r="BB168" s="40">
        <f t="shared" si="668"/>
        <v>0.90804597701149425</v>
      </c>
      <c r="BC168" s="40">
        <f t="shared" si="668"/>
        <v>0.90804597701149425</v>
      </c>
      <c r="BD168" s="40">
        <f t="shared" si="668"/>
        <v>0.87356321839080464</v>
      </c>
      <c r="BE168" s="40">
        <f t="shared" si="668"/>
        <v>0.90038314176245215</v>
      </c>
      <c r="BF168" s="40">
        <f t="shared" si="668"/>
        <v>0.90038314176245215</v>
      </c>
      <c r="BG168" s="40">
        <f t="shared" si="668"/>
        <v>0.90038314176245215</v>
      </c>
      <c r="BH168" s="40">
        <f t="shared" si="668"/>
        <v>0.90038314176245215</v>
      </c>
      <c r="BI168" s="40">
        <f t="shared" si="668"/>
        <v>0.90038314176245215</v>
      </c>
      <c r="BJ168" s="40">
        <f t="shared" si="668"/>
        <v>0.89655172413793105</v>
      </c>
      <c r="BK168" s="40">
        <f t="shared" si="668"/>
        <v>0.89655172413793105</v>
      </c>
      <c r="BL168" s="40">
        <f t="shared" si="668"/>
        <v>0.91187739463601536</v>
      </c>
      <c r="BM168" s="40">
        <f t="shared" si="668"/>
        <v>0.89655172413793105</v>
      </c>
      <c r="BN168" s="40">
        <f t="shared" si="668"/>
        <v>0.91187739463601536</v>
      </c>
      <c r="BO168" s="40">
        <f t="shared" si="668"/>
        <v>0.90804597701149425</v>
      </c>
      <c r="BP168" s="40">
        <f t="shared" si="668"/>
        <v>0.90804597701149425</v>
      </c>
      <c r="BQ168" s="40">
        <f t="shared" si="668"/>
        <v>0.90421455938697315</v>
      </c>
      <c r="BR168" s="40">
        <f t="shared" si="668"/>
        <v>0.94252873563218387</v>
      </c>
      <c r="BS168" s="40">
        <f t="shared" si="668"/>
        <v>0.92720306513409967</v>
      </c>
      <c r="BT168" s="40">
        <f t="shared" si="668"/>
        <v>0.95019157088122608</v>
      </c>
      <c r="BU168" s="40">
        <f t="shared" si="668"/>
        <v>0.94636015325670497</v>
      </c>
      <c r="BV168" s="40">
        <f t="shared" si="668"/>
        <v>0.94252873563218387</v>
      </c>
      <c r="BW168" s="40">
        <f t="shared" si="668"/>
        <v>0.94252873563218387</v>
      </c>
      <c r="BX168" s="40">
        <f t="shared" si="668"/>
        <v>0.93869731800766287</v>
      </c>
      <c r="BY168" s="40">
        <f t="shared" si="668"/>
        <v>0.93869731800766287</v>
      </c>
      <c r="BZ168" s="40">
        <f t="shared" si="668"/>
        <v>0.93869731800766287</v>
      </c>
      <c r="CA168" s="40">
        <f t="shared" si="668"/>
        <v>0.93869731800766287</v>
      </c>
      <c r="CB168" s="40">
        <f t="shared" si="668"/>
        <v>0.93869731800766287</v>
      </c>
      <c r="CC168" s="40">
        <f t="shared" si="668"/>
        <v>0.92720306513409967</v>
      </c>
      <c r="CD168" s="40">
        <f t="shared" si="668"/>
        <v>0.92720306513409967</v>
      </c>
      <c r="CE168" s="40">
        <f t="shared" ref="CE168:EP168" si="669">IFERROR(+CE54/$I$168,0)</f>
        <v>0.90038314176245215</v>
      </c>
      <c r="CF168" s="40">
        <f t="shared" si="669"/>
        <v>0.86590038314176243</v>
      </c>
      <c r="CG168" s="40">
        <f t="shared" si="669"/>
        <v>0.86590038314176243</v>
      </c>
      <c r="CH168" s="40">
        <f t="shared" si="669"/>
        <v>0.86206896551724133</v>
      </c>
      <c r="CI168" s="40">
        <f t="shared" si="669"/>
        <v>0.87739463601532564</v>
      </c>
      <c r="CJ168" s="40">
        <f t="shared" si="669"/>
        <v>0.86590038314176243</v>
      </c>
      <c r="CK168" s="40">
        <f t="shared" si="669"/>
        <v>0.86590038314176243</v>
      </c>
      <c r="CL168" s="40">
        <f t="shared" si="669"/>
        <v>0.86590038314176243</v>
      </c>
      <c r="CM168" s="40">
        <f t="shared" si="669"/>
        <v>0.85057471264367812</v>
      </c>
      <c r="CN168" s="40">
        <f t="shared" si="669"/>
        <v>0.89272030651340994</v>
      </c>
      <c r="CO168" s="40">
        <f t="shared" si="669"/>
        <v>0.87356321839080464</v>
      </c>
      <c r="CP168" s="40">
        <f t="shared" si="669"/>
        <v>0.87356321839080464</v>
      </c>
      <c r="CQ168" s="40">
        <f t="shared" si="669"/>
        <v>0.87356321839080464</v>
      </c>
      <c r="CR168" s="40">
        <f t="shared" si="669"/>
        <v>0.87356321839080464</v>
      </c>
      <c r="CS168" s="40">
        <f t="shared" si="669"/>
        <v>0.88122605363984674</v>
      </c>
      <c r="CT168" s="40">
        <f t="shared" si="669"/>
        <v>0.86590038314176243</v>
      </c>
      <c r="CU168" s="40">
        <f t="shared" si="669"/>
        <v>0.88122605363984674</v>
      </c>
      <c r="CV168" s="40">
        <f t="shared" si="669"/>
        <v>0.86590038314176243</v>
      </c>
      <c r="CW168" s="40">
        <f t="shared" si="669"/>
        <v>0.86590038314176243</v>
      </c>
      <c r="CX168" s="40">
        <f t="shared" si="669"/>
        <v>0.86590038314176243</v>
      </c>
      <c r="CY168" s="40">
        <f t="shared" si="669"/>
        <v>0.86590038314176243</v>
      </c>
      <c r="CZ168" s="40">
        <f t="shared" si="669"/>
        <v>0.86206896551724133</v>
      </c>
      <c r="DA168" s="40">
        <f t="shared" si="669"/>
        <v>0.86206896551724133</v>
      </c>
      <c r="DB168" s="40">
        <f t="shared" si="669"/>
        <v>0.85440613026819923</v>
      </c>
      <c r="DC168" s="40">
        <f t="shared" si="669"/>
        <v>0.86590038314176243</v>
      </c>
      <c r="DD168" s="40">
        <f t="shared" si="669"/>
        <v>0.90038314176245215</v>
      </c>
      <c r="DE168" s="40">
        <f t="shared" si="669"/>
        <v>0.88888888888888884</v>
      </c>
      <c r="DF168" s="40">
        <f t="shared" si="669"/>
        <v>0.88888888888888884</v>
      </c>
      <c r="DG168" s="40">
        <f t="shared" si="669"/>
        <v>0.88505747126436785</v>
      </c>
      <c r="DH168" s="40">
        <f t="shared" si="669"/>
        <v>0.86206896551724133</v>
      </c>
      <c r="DI168" s="40">
        <f t="shared" si="669"/>
        <v>0.86206896551724133</v>
      </c>
      <c r="DJ168" s="40">
        <f t="shared" si="669"/>
        <v>0.81992337164750961</v>
      </c>
      <c r="DK168" s="40">
        <f t="shared" si="669"/>
        <v>0.8122605363984674</v>
      </c>
      <c r="DL168" s="40">
        <f t="shared" si="669"/>
        <v>0.80842911877394641</v>
      </c>
      <c r="DM168" s="40">
        <f t="shared" si="669"/>
        <v>0.80842911877394641</v>
      </c>
      <c r="DN168" s="40">
        <f t="shared" si="669"/>
        <v>0.8122605363984674</v>
      </c>
      <c r="DO168" s="40">
        <f t="shared" si="669"/>
        <v>0.79693486590038309</v>
      </c>
      <c r="DP168" s="40">
        <f t="shared" si="669"/>
        <v>0.78544061302681989</v>
      </c>
      <c r="DQ168" s="40">
        <f t="shared" si="669"/>
        <v>0.8007662835249042</v>
      </c>
      <c r="DR168" s="40">
        <f t="shared" si="669"/>
        <v>0.8007662835249042</v>
      </c>
      <c r="DS168" s="40">
        <f t="shared" si="669"/>
        <v>0.79693486590038309</v>
      </c>
      <c r="DT168" s="40">
        <f t="shared" si="669"/>
        <v>0.79693486590038309</v>
      </c>
      <c r="DU168" s="40">
        <f t="shared" si="669"/>
        <v>0.79693486590038309</v>
      </c>
      <c r="DV168" s="40">
        <f t="shared" si="669"/>
        <v>0.8045977011494253</v>
      </c>
      <c r="DW168" s="40">
        <f t="shared" si="669"/>
        <v>0.81992337164750961</v>
      </c>
      <c r="DX168" s="40">
        <f t="shared" si="669"/>
        <v>0.81609195402298851</v>
      </c>
      <c r="DY168" s="40">
        <f t="shared" si="669"/>
        <v>0.78927203065134099</v>
      </c>
      <c r="DZ168" s="40">
        <f t="shared" si="669"/>
        <v>0.76628352490421459</v>
      </c>
      <c r="EA168" s="40">
        <f t="shared" si="669"/>
        <v>0.76628352490421459</v>
      </c>
      <c r="EB168" s="40">
        <f t="shared" si="669"/>
        <v>0.75478927203065138</v>
      </c>
      <c r="EC168" s="40">
        <f t="shared" si="669"/>
        <v>0.73180076628352486</v>
      </c>
      <c r="ED168" s="40">
        <f t="shared" si="669"/>
        <v>0.73180076628352486</v>
      </c>
      <c r="EE168" s="40">
        <f t="shared" si="669"/>
        <v>0.73946360153256707</v>
      </c>
      <c r="EF168" s="40">
        <f t="shared" si="669"/>
        <v>0.75478927203065138</v>
      </c>
      <c r="EG168" s="40">
        <f t="shared" si="669"/>
        <v>0.75478927203065138</v>
      </c>
      <c r="EH168" s="40">
        <f t="shared" si="669"/>
        <v>0.75478927203065138</v>
      </c>
      <c r="EI168" s="40">
        <f t="shared" si="669"/>
        <v>0.75478927203065138</v>
      </c>
      <c r="EJ168" s="40">
        <f t="shared" si="669"/>
        <v>0.75862068965517238</v>
      </c>
      <c r="EK168" s="40">
        <f t="shared" si="669"/>
        <v>0.75862068965517238</v>
      </c>
      <c r="EL168" s="40">
        <f t="shared" si="669"/>
        <v>0.75095785440613028</v>
      </c>
      <c r="EM168" s="40">
        <f t="shared" si="669"/>
        <v>0.73563218390804597</v>
      </c>
      <c r="EN168" s="40">
        <f t="shared" si="669"/>
        <v>0.72030651340996166</v>
      </c>
      <c r="EO168" s="40">
        <f t="shared" si="669"/>
        <v>0.72030651340996166</v>
      </c>
      <c r="EP168" s="40">
        <f t="shared" si="669"/>
        <v>0.72413793103448276</v>
      </c>
      <c r="EQ168" s="40">
        <f t="shared" ref="EQ168:HB168" si="670">IFERROR(+EQ54/$I$168,0)</f>
        <v>0.72796934865900387</v>
      </c>
      <c r="ER168" s="40">
        <f t="shared" si="670"/>
        <v>0.73946360153256707</v>
      </c>
      <c r="ES168" s="40">
        <f t="shared" si="670"/>
        <v>0.73946360153256707</v>
      </c>
      <c r="ET168" s="40">
        <f t="shared" si="670"/>
        <v>0.78544061302681989</v>
      </c>
      <c r="EU168" s="40">
        <f t="shared" si="670"/>
        <v>0.77011494252873558</v>
      </c>
      <c r="EV168" s="40">
        <f t="shared" si="670"/>
        <v>0.77011494252873558</v>
      </c>
      <c r="EW168" s="40">
        <f t="shared" si="670"/>
        <v>0.76245210727969348</v>
      </c>
      <c r="EX168" s="40">
        <f t="shared" si="670"/>
        <v>0.78927203065134099</v>
      </c>
      <c r="EY168" s="40">
        <f t="shared" si="670"/>
        <v>0.76245210727969348</v>
      </c>
      <c r="EZ168" s="40">
        <f t="shared" si="670"/>
        <v>0.75095785440613028</v>
      </c>
      <c r="FA168" s="40">
        <f t="shared" si="670"/>
        <v>0.75095785440613028</v>
      </c>
      <c r="FB168" s="40">
        <f t="shared" si="670"/>
        <v>0.74712643678160917</v>
      </c>
      <c r="FC168" s="40">
        <f t="shared" si="670"/>
        <v>0.74712643678160917</v>
      </c>
      <c r="FD168" s="40">
        <f t="shared" si="670"/>
        <v>0.74712643678160917</v>
      </c>
      <c r="FE168" s="40">
        <f t="shared" si="670"/>
        <v>0.73946360153256707</v>
      </c>
      <c r="FF168" s="40">
        <f t="shared" si="670"/>
        <v>0.72413793103448276</v>
      </c>
      <c r="FG168" s="40">
        <f t="shared" si="670"/>
        <v>0.71264367816091956</v>
      </c>
      <c r="FH168" s="40">
        <f t="shared" si="670"/>
        <v>0.67432950191570884</v>
      </c>
      <c r="FI168" s="40">
        <f t="shared" si="670"/>
        <v>0.65900383141762453</v>
      </c>
      <c r="FJ168" s="40">
        <f t="shared" si="670"/>
        <v>0.65900383141762453</v>
      </c>
      <c r="FK168" s="40">
        <f t="shared" si="670"/>
        <v>0.67432950191570884</v>
      </c>
      <c r="FL168" s="40">
        <f t="shared" si="670"/>
        <v>0.67816091954022983</v>
      </c>
      <c r="FM168" s="40">
        <f t="shared" si="670"/>
        <v>0.67432950191570884</v>
      </c>
      <c r="FN168" s="40">
        <f t="shared" si="670"/>
        <v>0.68582375478927204</v>
      </c>
      <c r="FO168" s="40">
        <f t="shared" si="670"/>
        <v>0.65900383141762453</v>
      </c>
      <c r="FP168" s="40">
        <f t="shared" si="670"/>
        <v>0.62835249042145591</v>
      </c>
      <c r="FQ168" s="40">
        <f t="shared" si="670"/>
        <v>0.62835249042145591</v>
      </c>
      <c r="FR168" s="40">
        <f t="shared" si="670"/>
        <v>0.5977011494252874</v>
      </c>
      <c r="FS168" s="40">
        <f t="shared" si="670"/>
        <v>0.58237547892720309</v>
      </c>
      <c r="FT168" s="40">
        <f t="shared" si="670"/>
        <v>0.6053639846743295</v>
      </c>
      <c r="FU168" s="40">
        <f t="shared" si="670"/>
        <v>0.59003831417624519</v>
      </c>
      <c r="FV168" s="40">
        <f t="shared" si="670"/>
        <v>0.57088122605363989</v>
      </c>
      <c r="FW168" s="40">
        <f t="shared" si="670"/>
        <v>0.54406130268199238</v>
      </c>
      <c r="FX168" s="40">
        <f t="shared" si="670"/>
        <v>0.54406130268199238</v>
      </c>
      <c r="FY168" s="40">
        <f t="shared" si="670"/>
        <v>0.55938697318007657</v>
      </c>
      <c r="FZ168" s="40">
        <f t="shared" si="670"/>
        <v>0.53639846743295017</v>
      </c>
      <c r="GA168" s="40">
        <f t="shared" si="670"/>
        <v>0.53639846743295017</v>
      </c>
      <c r="GB168" s="40">
        <f t="shared" si="670"/>
        <v>0.6130268199233716</v>
      </c>
      <c r="GC168" s="40">
        <f t="shared" si="670"/>
        <v>0.6130268199233716</v>
      </c>
      <c r="GD168" s="40">
        <f t="shared" si="670"/>
        <v>0.60919540229885061</v>
      </c>
      <c r="GE168" s="40">
        <f t="shared" si="670"/>
        <v>0.60919540229885061</v>
      </c>
      <c r="GF168" s="40">
        <f t="shared" si="670"/>
        <v>0.5977011494252874</v>
      </c>
      <c r="GG168" s="40">
        <f t="shared" si="670"/>
        <v>0.59003831417624519</v>
      </c>
      <c r="GH168" s="40">
        <f t="shared" si="670"/>
        <v>0.5938697318007663</v>
      </c>
      <c r="GI168" s="40">
        <f t="shared" si="670"/>
        <v>0.5977011494252874</v>
      </c>
      <c r="GJ168" s="40">
        <f t="shared" si="670"/>
        <v>0.58237547892720309</v>
      </c>
      <c r="GK168" s="40">
        <f t="shared" si="670"/>
        <v>0.57471264367816088</v>
      </c>
      <c r="GL168" s="40">
        <f t="shared" si="670"/>
        <v>0.57471264367816088</v>
      </c>
      <c r="GM168" s="40">
        <f t="shared" si="670"/>
        <v>0.58237547892720309</v>
      </c>
      <c r="GN168" s="40">
        <f t="shared" si="670"/>
        <v>0.60919540229885061</v>
      </c>
      <c r="GO168" s="40">
        <f t="shared" si="670"/>
        <v>0.63601532567049812</v>
      </c>
      <c r="GP168" s="40">
        <f t="shared" si="670"/>
        <v>0.67432950191570884</v>
      </c>
      <c r="GQ168" s="40">
        <f t="shared" si="670"/>
        <v>0.64750957854406133</v>
      </c>
      <c r="GR168" s="40">
        <f t="shared" si="670"/>
        <v>0.62835249042145591</v>
      </c>
      <c r="GS168" s="40">
        <f t="shared" si="670"/>
        <v>0.62835249042145591</v>
      </c>
      <c r="GT168" s="40">
        <f t="shared" si="670"/>
        <v>0.62068965517241381</v>
      </c>
      <c r="GU168" s="40">
        <f t="shared" si="670"/>
        <v>0.62068965517241381</v>
      </c>
      <c r="GV168" s="40">
        <f t="shared" si="670"/>
        <v>0.62452107279693492</v>
      </c>
      <c r="GW168" s="40">
        <f t="shared" si="670"/>
        <v>0.63601532567049812</v>
      </c>
      <c r="GX168" s="40">
        <f t="shared" si="670"/>
        <v>0.6130268199233716</v>
      </c>
      <c r="GY168" s="40">
        <f t="shared" si="670"/>
        <v>0.58620689655172409</v>
      </c>
      <c r="GZ168" s="40">
        <f t="shared" si="670"/>
        <v>0.58620689655172409</v>
      </c>
      <c r="HA168" s="40">
        <f t="shared" si="670"/>
        <v>0.55555555555555558</v>
      </c>
      <c r="HB168" s="40">
        <f t="shared" si="670"/>
        <v>0.5977011494252874</v>
      </c>
      <c r="HC168" s="40">
        <f t="shared" ref="HC168:JN168" si="671">IFERROR(+HC54/$I$168,0)</f>
        <v>0.5977011494252874</v>
      </c>
      <c r="HD168" s="40">
        <f t="shared" si="671"/>
        <v>0.65517241379310343</v>
      </c>
      <c r="HE168" s="40">
        <f t="shared" si="671"/>
        <v>0.63984674329501912</v>
      </c>
      <c r="HF168" s="40">
        <f t="shared" si="671"/>
        <v>0.62835249042145591</v>
      </c>
      <c r="HG168" s="40">
        <f t="shared" si="671"/>
        <v>0.62835249042145591</v>
      </c>
      <c r="HH168" s="40">
        <f t="shared" si="671"/>
        <v>0.67432950191570884</v>
      </c>
      <c r="HI168" s="40">
        <f t="shared" si="671"/>
        <v>0.67432950191570884</v>
      </c>
      <c r="HJ168" s="40">
        <f t="shared" si="671"/>
        <v>0.68582375478927204</v>
      </c>
      <c r="HK168" s="40">
        <f t="shared" si="671"/>
        <v>0.68582375478927204</v>
      </c>
      <c r="HL168" s="40">
        <f t="shared" si="671"/>
        <v>0.65517241379310343</v>
      </c>
      <c r="HM168" s="40">
        <f t="shared" si="671"/>
        <v>0.65134099616858232</v>
      </c>
      <c r="HN168" s="40">
        <f t="shared" si="671"/>
        <v>0.65134099616858232</v>
      </c>
      <c r="HO168" s="40">
        <f t="shared" si="671"/>
        <v>0.62452107279693492</v>
      </c>
      <c r="HP168" s="40">
        <f t="shared" si="671"/>
        <v>0.66666666666666663</v>
      </c>
      <c r="HQ168" s="40">
        <f t="shared" si="671"/>
        <v>0.66283524904214564</v>
      </c>
      <c r="HR168" s="40">
        <f t="shared" si="671"/>
        <v>0.66283524904214564</v>
      </c>
      <c r="HS168" s="40">
        <f t="shared" si="671"/>
        <v>0.66283524904214564</v>
      </c>
      <c r="HT168" s="40">
        <f t="shared" si="671"/>
        <v>0.65517241379310343</v>
      </c>
      <c r="HU168" s="40">
        <f t="shared" si="671"/>
        <v>0.65517241379310343</v>
      </c>
      <c r="HV168" s="40">
        <f t="shared" si="671"/>
        <v>0.65134099616858232</v>
      </c>
      <c r="HW168" s="40">
        <f t="shared" si="671"/>
        <v>0.69348659003831414</v>
      </c>
      <c r="HX168" s="40">
        <f t="shared" si="671"/>
        <v>0.71647509578544066</v>
      </c>
      <c r="HY168" s="40">
        <f t="shared" si="671"/>
        <v>0.71647509578544066</v>
      </c>
      <c r="HZ168" s="40">
        <f t="shared" si="671"/>
        <v>0.69731800766283525</v>
      </c>
      <c r="IA168" s="40">
        <f t="shared" si="671"/>
        <v>0.69731800766283525</v>
      </c>
      <c r="IB168" s="40">
        <f t="shared" si="671"/>
        <v>0.69731800766283525</v>
      </c>
      <c r="IC168" s="40">
        <f t="shared" si="671"/>
        <v>0.74712643678160917</v>
      </c>
      <c r="ID168" s="40">
        <f t="shared" si="671"/>
        <v>0.75478927203065138</v>
      </c>
      <c r="IE168" s="40">
        <f t="shared" si="671"/>
        <v>0.77011494252873558</v>
      </c>
      <c r="IF168" s="40">
        <f t="shared" si="671"/>
        <v>0.83524904214559392</v>
      </c>
      <c r="IG168" s="40">
        <f t="shared" si="671"/>
        <v>0.81609195402298851</v>
      </c>
      <c r="IH168" s="40">
        <f t="shared" si="671"/>
        <v>0.81609195402298851</v>
      </c>
      <c r="II168" s="40">
        <f t="shared" si="671"/>
        <v>0.81609195402298851</v>
      </c>
      <c r="IJ168" s="40">
        <f t="shared" si="671"/>
        <v>0.81992337164750961</v>
      </c>
      <c r="IK168" s="40">
        <f t="shared" si="671"/>
        <v>0.89655172413793105</v>
      </c>
      <c r="IL168" s="40">
        <f t="shared" si="671"/>
        <v>0</v>
      </c>
      <c r="IM168" s="40">
        <f t="shared" si="671"/>
        <v>0</v>
      </c>
      <c r="IN168" s="40">
        <f t="shared" si="671"/>
        <v>0</v>
      </c>
      <c r="IO168" s="40">
        <f t="shared" si="671"/>
        <v>0</v>
      </c>
      <c r="IP168" s="40">
        <f t="shared" si="671"/>
        <v>0</v>
      </c>
      <c r="IQ168" s="40">
        <f t="shared" si="671"/>
        <v>0</v>
      </c>
      <c r="IR168" s="40">
        <f t="shared" si="671"/>
        <v>0</v>
      </c>
      <c r="IS168" s="40">
        <f t="shared" si="671"/>
        <v>0</v>
      </c>
      <c r="IT168" s="40">
        <f t="shared" si="671"/>
        <v>0</v>
      </c>
      <c r="IU168" s="40">
        <f t="shared" si="671"/>
        <v>0</v>
      </c>
      <c r="IV168" s="40">
        <f t="shared" si="671"/>
        <v>0</v>
      </c>
      <c r="IW168" s="40">
        <f t="shared" si="671"/>
        <v>0</v>
      </c>
      <c r="IX168" s="40">
        <f t="shared" si="671"/>
        <v>0</v>
      </c>
      <c r="IY168" s="40">
        <f t="shared" si="671"/>
        <v>0</v>
      </c>
      <c r="IZ168" s="40">
        <f t="shared" si="671"/>
        <v>0</v>
      </c>
      <c r="JA168" s="40">
        <f t="shared" si="671"/>
        <v>0</v>
      </c>
      <c r="JB168" s="40">
        <f t="shared" si="671"/>
        <v>0</v>
      </c>
      <c r="JC168" s="40">
        <f t="shared" si="671"/>
        <v>0</v>
      </c>
      <c r="JD168" s="40">
        <f t="shared" si="671"/>
        <v>0</v>
      </c>
      <c r="JE168" s="40">
        <f t="shared" si="671"/>
        <v>0</v>
      </c>
      <c r="JF168" s="40">
        <f t="shared" si="671"/>
        <v>0</v>
      </c>
      <c r="JG168" s="40">
        <f t="shared" si="671"/>
        <v>0</v>
      </c>
      <c r="JH168" s="40">
        <f t="shared" si="671"/>
        <v>0</v>
      </c>
      <c r="JI168" s="40">
        <f t="shared" si="671"/>
        <v>0</v>
      </c>
      <c r="JJ168" s="40">
        <f t="shared" si="671"/>
        <v>0</v>
      </c>
      <c r="JK168" s="40">
        <f t="shared" si="671"/>
        <v>0</v>
      </c>
      <c r="JL168" s="40">
        <f t="shared" si="671"/>
        <v>0</v>
      </c>
      <c r="JM168" s="40">
        <f t="shared" si="671"/>
        <v>0</v>
      </c>
      <c r="JN168" s="40">
        <f t="shared" si="671"/>
        <v>0</v>
      </c>
      <c r="JO168" s="40">
        <f t="shared" ref="JO168:LZ168" si="672">IFERROR(+JO54/$I$168,0)</f>
        <v>0</v>
      </c>
      <c r="JP168" s="40">
        <f t="shared" si="672"/>
        <v>0</v>
      </c>
      <c r="JQ168" s="40">
        <f t="shared" si="672"/>
        <v>0</v>
      </c>
      <c r="JR168" s="40">
        <f t="shared" si="672"/>
        <v>0</v>
      </c>
      <c r="JS168" s="40">
        <f t="shared" si="672"/>
        <v>0</v>
      </c>
      <c r="JT168" s="40">
        <f t="shared" si="672"/>
        <v>0</v>
      </c>
      <c r="JU168" s="40">
        <f t="shared" si="672"/>
        <v>0</v>
      </c>
      <c r="JV168" s="40">
        <f t="shared" si="672"/>
        <v>0</v>
      </c>
      <c r="JW168" s="40">
        <f t="shared" si="672"/>
        <v>0</v>
      </c>
      <c r="JX168" s="40">
        <f t="shared" si="672"/>
        <v>0</v>
      </c>
      <c r="JY168" s="40">
        <f t="shared" si="672"/>
        <v>0</v>
      </c>
      <c r="JZ168" s="40">
        <f t="shared" si="672"/>
        <v>0</v>
      </c>
      <c r="KA168" s="40">
        <f t="shared" si="672"/>
        <v>0</v>
      </c>
      <c r="KB168" s="40">
        <f t="shared" si="672"/>
        <v>0</v>
      </c>
      <c r="KC168" s="40">
        <f t="shared" si="672"/>
        <v>0</v>
      </c>
      <c r="KD168" s="40">
        <f t="shared" si="672"/>
        <v>0</v>
      </c>
      <c r="KE168" s="40">
        <f t="shared" si="672"/>
        <v>0</v>
      </c>
      <c r="KF168" s="40">
        <f t="shared" si="672"/>
        <v>0</v>
      </c>
      <c r="KG168" s="40">
        <f t="shared" si="672"/>
        <v>0</v>
      </c>
      <c r="KH168" s="40">
        <f t="shared" si="672"/>
        <v>0</v>
      </c>
      <c r="KI168" s="40">
        <f t="shared" si="672"/>
        <v>0</v>
      </c>
      <c r="KJ168" s="40">
        <f t="shared" si="672"/>
        <v>0</v>
      </c>
      <c r="KK168" s="40">
        <f t="shared" si="672"/>
        <v>0</v>
      </c>
      <c r="KL168" s="40">
        <f t="shared" si="672"/>
        <v>0</v>
      </c>
      <c r="KM168" s="40">
        <f t="shared" si="672"/>
        <v>0</v>
      </c>
      <c r="KN168" s="40">
        <f t="shared" si="672"/>
        <v>0</v>
      </c>
      <c r="KO168" s="40">
        <f t="shared" si="672"/>
        <v>0</v>
      </c>
      <c r="KP168" s="40">
        <f t="shared" si="672"/>
        <v>0</v>
      </c>
      <c r="KQ168" s="40">
        <f t="shared" si="672"/>
        <v>0</v>
      </c>
      <c r="KR168" s="40">
        <f t="shared" si="672"/>
        <v>0</v>
      </c>
      <c r="KS168" s="40">
        <f t="shared" si="672"/>
        <v>0</v>
      </c>
      <c r="KT168" s="40">
        <f t="shared" si="672"/>
        <v>0</v>
      </c>
      <c r="KU168" s="40">
        <f t="shared" si="672"/>
        <v>0</v>
      </c>
      <c r="KV168" s="40">
        <f t="shared" si="672"/>
        <v>0</v>
      </c>
      <c r="KW168" s="40">
        <f t="shared" si="672"/>
        <v>0</v>
      </c>
      <c r="KX168" s="40">
        <f t="shared" si="672"/>
        <v>0</v>
      </c>
      <c r="KY168" s="40">
        <f t="shared" si="672"/>
        <v>0</v>
      </c>
      <c r="KZ168" s="40">
        <f t="shared" si="672"/>
        <v>0</v>
      </c>
      <c r="LA168" s="40">
        <f t="shared" si="672"/>
        <v>0</v>
      </c>
      <c r="LB168" s="40">
        <f t="shared" si="672"/>
        <v>0</v>
      </c>
      <c r="LC168" s="40">
        <f t="shared" si="672"/>
        <v>0</v>
      </c>
      <c r="LD168" s="40">
        <f t="shared" si="672"/>
        <v>0</v>
      </c>
      <c r="LE168" s="40">
        <f t="shared" si="672"/>
        <v>0</v>
      </c>
      <c r="LF168" s="40">
        <f t="shared" si="672"/>
        <v>0</v>
      </c>
      <c r="LG168" s="40">
        <f t="shared" si="672"/>
        <v>0</v>
      </c>
      <c r="LH168" s="40">
        <f t="shared" si="672"/>
        <v>0</v>
      </c>
      <c r="LI168" s="40">
        <f t="shared" si="672"/>
        <v>0</v>
      </c>
      <c r="LJ168" s="40">
        <f t="shared" si="672"/>
        <v>0</v>
      </c>
      <c r="LK168" s="40">
        <f t="shared" si="672"/>
        <v>0</v>
      </c>
      <c r="LL168" s="40">
        <f t="shared" si="672"/>
        <v>0</v>
      </c>
      <c r="LM168" s="40">
        <f t="shared" si="672"/>
        <v>0</v>
      </c>
      <c r="LN168" s="40">
        <f t="shared" si="672"/>
        <v>0</v>
      </c>
      <c r="LO168" s="40">
        <f t="shared" si="672"/>
        <v>0</v>
      </c>
      <c r="LP168" s="40">
        <f t="shared" si="672"/>
        <v>0</v>
      </c>
      <c r="LQ168" s="40">
        <f t="shared" si="672"/>
        <v>0</v>
      </c>
      <c r="LR168" s="40">
        <f t="shared" si="672"/>
        <v>0</v>
      </c>
      <c r="LS168" s="40">
        <f t="shared" si="672"/>
        <v>0</v>
      </c>
      <c r="LT168" s="40">
        <f t="shared" si="672"/>
        <v>0</v>
      </c>
      <c r="LU168" s="40">
        <f t="shared" si="672"/>
        <v>0</v>
      </c>
      <c r="LV168" s="40">
        <f t="shared" si="672"/>
        <v>0</v>
      </c>
      <c r="LW168" s="40">
        <f t="shared" si="672"/>
        <v>0</v>
      </c>
      <c r="LX168" s="40">
        <f t="shared" si="672"/>
        <v>0</v>
      </c>
      <c r="LY168" s="40">
        <f t="shared" si="672"/>
        <v>0</v>
      </c>
      <c r="LZ168" s="40">
        <f t="shared" si="672"/>
        <v>0</v>
      </c>
      <c r="MA168" s="40">
        <f t="shared" ref="MA168:NT168" si="673">IFERROR(+MA54/$I$168,0)</f>
        <v>0</v>
      </c>
      <c r="MB168" s="40">
        <f t="shared" si="673"/>
        <v>0</v>
      </c>
      <c r="MC168" s="40">
        <f t="shared" si="673"/>
        <v>0</v>
      </c>
      <c r="MD168" s="40">
        <f t="shared" si="673"/>
        <v>0</v>
      </c>
      <c r="ME168" s="40">
        <f t="shared" si="673"/>
        <v>0</v>
      </c>
      <c r="MF168" s="40">
        <f t="shared" si="673"/>
        <v>0</v>
      </c>
      <c r="MG168" s="40">
        <f t="shared" si="673"/>
        <v>0</v>
      </c>
      <c r="MH168" s="40">
        <f t="shared" si="673"/>
        <v>0</v>
      </c>
      <c r="MI168" s="40">
        <f t="shared" si="673"/>
        <v>0</v>
      </c>
      <c r="MJ168" s="40">
        <f t="shared" si="673"/>
        <v>0</v>
      </c>
      <c r="MK168" s="40">
        <f t="shared" si="673"/>
        <v>0</v>
      </c>
      <c r="ML168" s="40">
        <f t="shared" si="673"/>
        <v>0</v>
      </c>
      <c r="MM168" s="40">
        <f t="shared" si="673"/>
        <v>0</v>
      </c>
      <c r="MN168" s="40">
        <f t="shared" si="673"/>
        <v>0</v>
      </c>
      <c r="MO168" s="40">
        <f t="shared" si="673"/>
        <v>0</v>
      </c>
      <c r="MP168" s="40">
        <f t="shared" si="673"/>
        <v>0</v>
      </c>
      <c r="MQ168" s="40">
        <f t="shared" si="673"/>
        <v>0</v>
      </c>
      <c r="MR168" s="40">
        <f t="shared" si="673"/>
        <v>0</v>
      </c>
      <c r="MS168" s="40">
        <f t="shared" si="673"/>
        <v>0</v>
      </c>
      <c r="MT168" s="40">
        <f t="shared" si="673"/>
        <v>0</v>
      </c>
      <c r="MU168" s="40">
        <f t="shared" si="673"/>
        <v>0</v>
      </c>
      <c r="MV168" s="40">
        <f t="shared" si="673"/>
        <v>0</v>
      </c>
      <c r="MW168" s="40">
        <f t="shared" si="673"/>
        <v>0</v>
      </c>
      <c r="MX168" s="40">
        <f t="shared" si="673"/>
        <v>0</v>
      </c>
      <c r="MY168" s="40">
        <f t="shared" si="673"/>
        <v>0</v>
      </c>
      <c r="MZ168" s="40">
        <f t="shared" si="673"/>
        <v>0</v>
      </c>
      <c r="NA168" s="40">
        <f t="shared" si="673"/>
        <v>0</v>
      </c>
      <c r="NB168" s="40">
        <f t="shared" si="673"/>
        <v>0</v>
      </c>
      <c r="NC168" s="40">
        <f t="shared" si="673"/>
        <v>0</v>
      </c>
      <c r="ND168" s="40">
        <f t="shared" si="673"/>
        <v>0</v>
      </c>
      <c r="NE168" s="40">
        <f t="shared" si="673"/>
        <v>0</v>
      </c>
      <c r="NF168" s="40">
        <f t="shared" si="673"/>
        <v>0</v>
      </c>
      <c r="NG168" s="40">
        <f t="shared" si="673"/>
        <v>0</v>
      </c>
      <c r="NH168" s="40">
        <f t="shared" si="673"/>
        <v>0</v>
      </c>
      <c r="NI168" s="40">
        <f t="shared" si="673"/>
        <v>0</v>
      </c>
      <c r="NJ168" s="40">
        <f t="shared" si="673"/>
        <v>0</v>
      </c>
      <c r="NK168" s="40">
        <f t="shared" si="673"/>
        <v>0</v>
      </c>
      <c r="NL168" s="40">
        <f t="shared" si="673"/>
        <v>0</v>
      </c>
      <c r="NM168" s="40">
        <f t="shared" si="673"/>
        <v>0</v>
      </c>
      <c r="NN168" s="40">
        <f t="shared" si="673"/>
        <v>0</v>
      </c>
      <c r="NO168" s="40">
        <f t="shared" si="673"/>
        <v>0</v>
      </c>
      <c r="NP168" s="40">
        <f t="shared" si="673"/>
        <v>0</v>
      </c>
      <c r="NQ168" s="40">
        <f t="shared" si="673"/>
        <v>0</v>
      </c>
      <c r="NR168" s="40">
        <f t="shared" si="673"/>
        <v>0</v>
      </c>
      <c r="NS168" s="40">
        <f t="shared" si="673"/>
        <v>0</v>
      </c>
      <c r="NT168" s="41">
        <f t="shared" si="673"/>
        <v>0</v>
      </c>
    </row>
    <row r="169" spans="1:384" ht="17.25" thickBot="1" x14ac:dyDescent="0.65">
      <c r="A169" s="141" t="s">
        <v>72</v>
      </c>
      <c r="B169" s="301"/>
      <c r="C169" s="322"/>
      <c r="D169" s="51" t="s">
        <v>20</v>
      </c>
      <c r="E169" s="77">
        <v>25</v>
      </c>
      <c r="F169" s="306"/>
      <c r="G169" s="77">
        <v>34</v>
      </c>
      <c r="H169" s="91">
        <v>670</v>
      </c>
      <c r="I169" s="69">
        <f t="shared" ref="I169" si="674">SUM(J169:Q169)</f>
        <v>724</v>
      </c>
      <c r="J169" s="70">
        <v>86</v>
      </c>
      <c r="K169" s="71">
        <v>86</v>
      </c>
      <c r="L169" s="71">
        <v>115</v>
      </c>
      <c r="M169" s="71">
        <v>0</v>
      </c>
      <c r="N169" s="71">
        <v>437</v>
      </c>
      <c r="O169" s="71">
        <v>0</v>
      </c>
      <c r="P169" s="72">
        <v>0</v>
      </c>
      <c r="Q169" s="73">
        <v>0</v>
      </c>
      <c r="R169" s="7"/>
      <c r="S169" s="98">
        <f t="shared" ref="S169:CD169" si="675">IFERROR(+S55/$I$169,0)</f>
        <v>0.73618784530386738</v>
      </c>
      <c r="T169" s="99">
        <f t="shared" si="675"/>
        <v>0.73618784530386738</v>
      </c>
      <c r="U169" s="99">
        <f t="shared" si="675"/>
        <v>0.73066298342541436</v>
      </c>
      <c r="V169" s="99">
        <f t="shared" si="675"/>
        <v>0.72651933701657456</v>
      </c>
      <c r="W169" s="99">
        <f t="shared" si="675"/>
        <v>0.72375690607734811</v>
      </c>
      <c r="X169" s="99">
        <f t="shared" si="675"/>
        <v>0.74861878453038677</v>
      </c>
      <c r="Y169" s="99">
        <f t="shared" si="675"/>
        <v>0.73756906077348061</v>
      </c>
      <c r="Z169" s="99">
        <f t="shared" si="675"/>
        <v>0.73756906077348061</v>
      </c>
      <c r="AA169" s="99">
        <f t="shared" si="675"/>
        <v>0.75828729281767959</v>
      </c>
      <c r="AB169" s="99">
        <f t="shared" si="675"/>
        <v>0.77486187845303867</v>
      </c>
      <c r="AC169" s="99">
        <f t="shared" si="675"/>
        <v>0.79419889502762431</v>
      </c>
      <c r="AD169" s="99">
        <f t="shared" si="675"/>
        <v>0.79558011049723754</v>
      </c>
      <c r="AE169" s="99">
        <f t="shared" si="675"/>
        <v>0.78453038674033149</v>
      </c>
      <c r="AF169" s="99">
        <f t="shared" si="675"/>
        <v>0.77209944751381221</v>
      </c>
      <c r="AG169" s="99">
        <f t="shared" si="675"/>
        <v>0.77209944751381221</v>
      </c>
      <c r="AH169" s="99">
        <f t="shared" si="675"/>
        <v>0.79005524861878451</v>
      </c>
      <c r="AI169" s="99">
        <f t="shared" si="675"/>
        <v>0.79558011049723754</v>
      </c>
      <c r="AJ169" s="99">
        <f t="shared" si="675"/>
        <v>0.79143646408839774</v>
      </c>
      <c r="AK169" s="99">
        <f t="shared" si="675"/>
        <v>0.7983425414364641</v>
      </c>
      <c r="AL169" s="99">
        <f t="shared" si="675"/>
        <v>0.7983425414364641</v>
      </c>
      <c r="AM169" s="99">
        <f t="shared" si="675"/>
        <v>0.79419889502762431</v>
      </c>
      <c r="AN169" s="99">
        <f t="shared" si="675"/>
        <v>0.79419889502762431</v>
      </c>
      <c r="AO169" s="99">
        <f t="shared" si="675"/>
        <v>0.78038674033149169</v>
      </c>
      <c r="AP169" s="99">
        <f t="shared" si="675"/>
        <v>0.78038674033149169</v>
      </c>
      <c r="AQ169" s="99">
        <f t="shared" si="675"/>
        <v>0.77900552486187846</v>
      </c>
      <c r="AR169" s="99">
        <f t="shared" si="675"/>
        <v>0.77900552486187846</v>
      </c>
      <c r="AS169" s="99">
        <f t="shared" si="675"/>
        <v>0.78176795580110492</v>
      </c>
      <c r="AT169" s="99">
        <f t="shared" si="675"/>
        <v>0.76657458563535907</v>
      </c>
      <c r="AU169" s="99">
        <f t="shared" si="675"/>
        <v>0.76657458563535907</v>
      </c>
      <c r="AV169" s="99">
        <f t="shared" si="675"/>
        <v>0.76243093922651939</v>
      </c>
      <c r="AW169" s="99">
        <f t="shared" si="675"/>
        <v>0.77486187845303867</v>
      </c>
      <c r="AX169" s="99">
        <f t="shared" si="675"/>
        <v>0.77900552486187846</v>
      </c>
      <c r="AY169" s="99">
        <f t="shared" si="675"/>
        <v>0.77209944751381221</v>
      </c>
      <c r="AZ169" s="99">
        <f t="shared" si="675"/>
        <v>0.78038674033149169</v>
      </c>
      <c r="BA169" s="99">
        <f t="shared" si="675"/>
        <v>0.77900552486187846</v>
      </c>
      <c r="BB169" s="99">
        <f t="shared" si="675"/>
        <v>0.77900552486187846</v>
      </c>
      <c r="BC169" s="99">
        <f t="shared" si="675"/>
        <v>0.77348066298342544</v>
      </c>
      <c r="BD169" s="99">
        <f t="shared" si="675"/>
        <v>0.79143646408839774</v>
      </c>
      <c r="BE169" s="99">
        <f t="shared" si="675"/>
        <v>0.80524861878453036</v>
      </c>
      <c r="BF169" s="99">
        <f t="shared" si="675"/>
        <v>0.80801104972375692</v>
      </c>
      <c r="BG169" s="99">
        <f t="shared" si="675"/>
        <v>0.7983425414364641</v>
      </c>
      <c r="BH169" s="99">
        <f t="shared" si="675"/>
        <v>0.7983425414364641</v>
      </c>
      <c r="BI169" s="99">
        <f t="shared" si="675"/>
        <v>0.7983425414364641</v>
      </c>
      <c r="BJ169" s="99">
        <f t="shared" si="675"/>
        <v>0.79281767955801108</v>
      </c>
      <c r="BK169" s="99">
        <f t="shared" si="675"/>
        <v>0.79281767955801108</v>
      </c>
      <c r="BL169" s="99">
        <f t="shared" si="675"/>
        <v>0.8066298342541437</v>
      </c>
      <c r="BM169" s="99">
        <f t="shared" si="675"/>
        <v>0.82320441988950277</v>
      </c>
      <c r="BN169" s="99">
        <f t="shared" si="675"/>
        <v>0.82182320441988954</v>
      </c>
      <c r="BO169" s="99">
        <f t="shared" si="675"/>
        <v>0.81767955801104975</v>
      </c>
      <c r="BP169" s="99">
        <f t="shared" si="675"/>
        <v>0.81767955801104975</v>
      </c>
      <c r="BQ169" s="99">
        <f t="shared" si="675"/>
        <v>0.8204419889502762</v>
      </c>
      <c r="BR169" s="99">
        <f t="shared" si="675"/>
        <v>0.80524861878453036</v>
      </c>
      <c r="BS169" s="99">
        <f t="shared" si="675"/>
        <v>0.81353591160220995</v>
      </c>
      <c r="BT169" s="99">
        <f t="shared" si="675"/>
        <v>0.79281767955801108</v>
      </c>
      <c r="BU169" s="99">
        <f t="shared" si="675"/>
        <v>0.78591160220994472</v>
      </c>
      <c r="BV169" s="99">
        <f t="shared" si="675"/>
        <v>0.78591160220994472</v>
      </c>
      <c r="BW169" s="99">
        <f t="shared" si="675"/>
        <v>0.78591160220994472</v>
      </c>
      <c r="BX169" s="99">
        <f t="shared" si="675"/>
        <v>0.78038674033149169</v>
      </c>
      <c r="BY169" s="99">
        <f t="shared" si="675"/>
        <v>0.78038674033149169</v>
      </c>
      <c r="BZ169" s="99">
        <f t="shared" si="675"/>
        <v>0.77624309392265189</v>
      </c>
      <c r="CA169" s="99">
        <f t="shared" si="675"/>
        <v>0.77624309392265189</v>
      </c>
      <c r="CB169" s="99">
        <f t="shared" si="675"/>
        <v>0.77486187845303867</v>
      </c>
      <c r="CC169" s="99">
        <f t="shared" si="675"/>
        <v>0.77071823204419887</v>
      </c>
      <c r="CD169" s="99">
        <f t="shared" si="675"/>
        <v>0.77071823204419887</v>
      </c>
      <c r="CE169" s="99">
        <f t="shared" ref="CE169:EP169" si="676">IFERROR(+CE55/$I$169,0)</f>
        <v>0.79143646408839774</v>
      </c>
      <c r="CF169" s="99">
        <f t="shared" si="676"/>
        <v>0.76657458563535907</v>
      </c>
      <c r="CG169" s="99">
        <f t="shared" si="676"/>
        <v>0.76381215469613262</v>
      </c>
      <c r="CH169" s="99">
        <f t="shared" si="676"/>
        <v>0.76519337016574585</v>
      </c>
      <c r="CI169" s="99">
        <f t="shared" si="676"/>
        <v>0.74723756906077343</v>
      </c>
      <c r="CJ169" s="99">
        <f t="shared" si="676"/>
        <v>0.74309392265193375</v>
      </c>
      <c r="CK169" s="99">
        <f t="shared" si="676"/>
        <v>0.74309392265193375</v>
      </c>
      <c r="CL169" s="99">
        <f t="shared" si="676"/>
        <v>0.74447513812154698</v>
      </c>
      <c r="CM169" s="99">
        <f t="shared" si="676"/>
        <v>0.74447513812154698</v>
      </c>
      <c r="CN169" s="99">
        <f t="shared" si="676"/>
        <v>0.77624309392265189</v>
      </c>
      <c r="CO169" s="99">
        <f t="shared" si="676"/>
        <v>0.77900552486187846</v>
      </c>
      <c r="CP169" s="99">
        <f t="shared" si="676"/>
        <v>0.77486187845303867</v>
      </c>
      <c r="CQ169" s="99">
        <f t="shared" si="676"/>
        <v>0.77348066298342544</v>
      </c>
      <c r="CR169" s="99">
        <f t="shared" si="676"/>
        <v>0.77348066298342544</v>
      </c>
      <c r="CS169" s="99">
        <f t="shared" si="676"/>
        <v>0.76381215469613262</v>
      </c>
      <c r="CT169" s="99">
        <f t="shared" si="676"/>
        <v>0.75828729281767959</v>
      </c>
      <c r="CU169" s="99">
        <f t="shared" si="676"/>
        <v>0.74171270718232041</v>
      </c>
      <c r="CV169" s="99">
        <f t="shared" si="676"/>
        <v>0.7458563535911602</v>
      </c>
      <c r="CW169" s="99">
        <f t="shared" si="676"/>
        <v>0.74033149171270718</v>
      </c>
      <c r="CX169" s="99">
        <f t="shared" si="676"/>
        <v>0.73618784530386738</v>
      </c>
      <c r="CY169" s="99">
        <f t="shared" si="676"/>
        <v>0.73618784530386738</v>
      </c>
      <c r="CZ169" s="99">
        <f t="shared" si="676"/>
        <v>0.72790055248618779</v>
      </c>
      <c r="DA169" s="99">
        <f t="shared" si="676"/>
        <v>0.73895027624309395</v>
      </c>
      <c r="DB169" s="99">
        <f t="shared" si="676"/>
        <v>0.74447513812154698</v>
      </c>
      <c r="DC169" s="99">
        <f t="shared" si="676"/>
        <v>0.73895027624309395</v>
      </c>
      <c r="DD169" s="99">
        <f t="shared" si="676"/>
        <v>0.74309392265193375</v>
      </c>
      <c r="DE169" s="99">
        <f t="shared" si="676"/>
        <v>0.74309392265193375</v>
      </c>
      <c r="DF169" s="99">
        <f t="shared" si="676"/>
        <v>0.74309392265193375</v>
      </c>
      <c r="DG169" s="99">
        <f t="shared" si="676"/>
        <v>0.74033149171270718</v>
      </c>
      <c r="DH169" s="99">
        <f t="shared" si="676"/>
        <v>0.72651933701657456</v>
      </c>
      <c r="DI169" s="99">
        <f t="shared" si="676"/>
        <v>0.74447513812154698</v>
      </c>
      <c r="DJ169" s="99">
        <f t="shared" si="676"/>
        <v>0.74723756906077343</v>
      </c>
      <c r="DK169" s="99">
        <f t="shared" si="676"/>
        <v>0.74861878453038677</v>
      </c>
      <c r="DL169" s="99">
        <f t="shared" si="676"/>
        <v>0.73618784530386738</v>
      </c>
      <c r="DM169" s="99">
        <f t="shared" si="676"/>
        <v>0.73618784530386738</v>
      </c>
      <c r="DN169" s="99">
        <f t="shared" si="676"/>
        <v>0.73895027624309395</v>
      </c>
      <c r="DO169" s="99">
        <f t="shared" si="676"/>
        <v>0.73342541436464093</v>
      </c>
      <c r="DP169" s="99">
        <f t="shared" si="676"/>
        <v>0.72790055248618779</v>
      </c>
      <c r="DQ169" s="99">
        <f t="shared" si="676"/>
        <v>0.72513812154696133</v>
      </c>
      <c r="DR169" s="99">
        <f t="shared" si="676"/>
        <v>0.71408839779005528</v>
      </c>
      <c r="DS169" s="99">
        <f t="shared" si="676"/>
        <v>0.70718232044198892</v>
      </c>
      <c r="DT169" s="99">
        <f t="shared" si="676"/>
        <v>0.70718232044198892</v>
      </c>
      <c r="DU169" s="99">
        <f t="shared" si="676"/>
        <v>0.72928176795580113</v>
      </c>
      <c r="DV169" s="99">
        <f t="shared" si="676"/>
        <v>0.74861878453038677</v>
      </c>
      <c r="DW169" s="99">
        <f t="shared" si="676"/>
        <v>0.74723756906077343</v>
      </c>
      <c r="DX169" s="99">
        <f t="shared" si="676"/>
        <v>0.8066298342541437</v>
      </c>
      <c r="DY169" s="99">
        <f t="shared" si="676"/>
        <v>0.86049723756906082</v>
      </c>
      <c r="DZ169" s="99">
        <f t="shared" si="676"/>
        <v>0.84530386740331487</v>
      </c>
      <c r="EA169" s="99">
        <f t="shared" si="676"/>
        <v>0.84530386740331487</v>
      </c>
      <c r="EB169" s="99">
        <f t="shared" si="676"/>
        <v>0.81629834254143652</v>
      </c>
      <c r="EC169" s="99">
        <f t="shared" si="676"/>
        <v>0.77624309392265189</v>
      </c>
      <c r="ED169" s="99">
        <f t="shared" si="676"/>
        <v>0.75966850828729282</v>
      </c>
      <c r="EE169" s="99">
        <f t="shared" si="676"/>
        <v>0.78591160220994472</v>
      </c>
      <c r="EF169" s="99">
        <f t="shared" si="676"/>
        <v>0.76657458563535907</v>
      </c>
      <c r="EG169" s="99">
        <f t="shared" si="676"/>
        <v>0.75828729281767959</v>
      </c>
      <c r="EH169" s="99">
        <f t="shared" si="676"/>
        <v>0.75828729281767959</v>
      </c>
      <c r="EI169" s="99">
        <f t="shared" si="676"/>
        <v>0.73895027624309395</v>
      </c>
      <c r="EJ169" s="99">
        <f t="shared" si="676"/>
        <v>0.73342541436464093</v>
      </c>
      <c r="EK169" s="99">
        <f t="shared" si="676"/>
        <v>0.71408839779005528</v>
      </c>
      <c r="EL169" s="99">
        <f t="shared" si="676"/>
        <v>0.72513812154696133</v>
      </c>
      <c r="EM169" s="99">
        <f t="shared" si="676"/>
        <v>0.71823204419889508</v>
      </c>
      <c r="EN169" s="99">
        <f t="shared" si="676"/>
        <v>0.70441988950276246</v>
      </c>
      <c r="EO169" s="99">
        <f t="shared" si="676"/>
        <v>0.70441988950276246</v>
      </c>
      <c r="EP169" s="99">
        <f t="shared" si="676"/>
        <v>0.68784530386740328</v>
      </c>
      <c r="EQ169" s="99">
        <f t="shared" ref="EQ169:HB169" si="677">IFERROR(+EQ55/$I$169,0)</f>
        <v>0.68508287292817682</v>
      </c>
      <c r="ER169" s="99">
        <f t="shared" si="677"/>
        <v>0.70718232044198892</v>
      </c>
      <c r="ES169" s="99">
        <f t="shared" si="677"/>
        <v>0.73204419889502759</v>
      </c>
      <c r="ET169" s="99">
        <f t="shared" si="677"/>
        <v>0.73066298342541436</v>
      </c>
      <c r="EU169" s="99">
        <f t="shared" si="677"/>
        <v>0.71685082872928174</v>
      </c>
      <c r="EV169" s="99">
        <f t="shared" si="677"/>
        <v>0.71685082872928174</v>
      </c>
      <c r="EW169" s="99">
        <f t="shared" si="677"/>
        <v>0.72513812154696133</v>
      </c>
      <c r="EX169" s="99">
        <f t="shared" si="677"/>
        <v>0.72375690607734811</v>
      </c>
      <c r="EY169" s="99">
        <f t="shared" si="677"/>
        <v>0.72237569060773477</v>
      </c>
      <c r="EZ169" s="99">
        <f t="shared" si="677"/>
        <v>0.72513812154696133</v>
      </c>
      <c r="FA169" s="99">
        <f t="shared" si="677"/>
        <v>0.75690607734806625</v>
      </c>
      <c r="FB169" s="99">
        <f t="shared" si="677"/>
        <v>0.7541436464088398</v>
      </c>
      <c r="FC169" s="99">
        <f t="shared" si="677"/>
        <v>0.7541436464088398</v>
      </c>
      <c r="FD169" s="99">
        <f t="shared" si="677"/>
        <v>0.74171270718232041</v>
      </c>
      <c r="FE169" s="99">
        <f t="shared" si="677"/>
        <v>0.71132596685082872</v>
      </c>
      <c r="FF169" s="99">
        <f t="shared" si="677"/>
        <v>0.75552486187845302</v>
      </c>
      <c r="FG169" s="99">
        <f t="shared" si="677"/>
        <v>0.76243093922651939</v>
      </c>
      <c r="FH169" s="99">
        <f t="shared" si="677"/>
        <v>0.77348066298342544</v>
      </c>
      <c r="FI169" s="99">
        <f t="shared" si="677"/>
        <v>0.76795580110497241</v>
      </c>
      <c r="FJ169" s="99">
        <f t="shared" si="677"/>
        <v>0.76795580110497241</v>
      </c>
      <c r="FK169" s="99">
        <f t="shared" si="677"/>
        <v>0.76381215469613262</v>
      </c>
      <c r="FL169" s="99">
        <f t="shared" si="677"/>
        <v>0.75828729281767959</v>
      </c>
      <c r="FM169" s="99">
        <f t="shared" si="677"/>
        <v>0.75828729281767959</v>
      </c>
      <c r="FN169" s="99">
        <f t="shared" si="677"/>
        <v>0.7541436464088398</v>
      </c>
      <c r="FO169" s="99">
        <f t="shared" si="677"/>
        <v>0.74033149171270718</v>
      </c>
      <c r="FP169" s="99">
        <f t="shared" si="677"/>
        <v>0.72651933701657456</v>
      </c>
      <c r="FQ169" s="99">
        <f t="shared" si="677"/>
        <v>0.72651933701657456</v>
      </c>
      <c r="FR169" s="99">
        <f t="shared" si="677"/>
        <v>0.6975138121546961</v>
      </c>
      <c r="FS169" s="99">
        <f t="shared" si="677"/>
        <v>0.68646408839779005</v>
      </c>
      <c r="FT169" s="99">
        <f t="shared" si="677"/>
        <v>0.76243093922651939</v>
      </c>
      <c r="FU169" s="99">
        <f t="shared" si="677"/>
        <v>0.74447513812154698</v>
      </c>
      <c r="FV169" s="99">
        <f t="shared" si="677"/>
        <v>0.74033149171270718</v>
      </c>
      <c r="FW169" s="99">
        <f t="shared" si="677"/>
        <v>0.73204419889502759</v>
      </c>
      <c r="FX169" s="99">
        <f t="shared" si="677"/>
        <v>0.73204419889502759</v>
      </c>
      <c r="FY169" s="99">
        <f t="shared" si="677"/>
        <v>0.71823204419889508</v>
      </c>
      <c r="FZ169" s="99">
        <f t="shared" si="677"/>
        <v>0.72651933701657456</v>
      </c>
      <c r="GA169" s="99">
        <f t="shared" si="677"/>
        <v>0.72928176795580113</v>
      </c>
      <c r="GB169" s="99">
        <f t="shared" si="677"/>
        <v>0.72928176795580113</v>
      </c>
      <c r="GC169" s="99">
        <f t="shared" si="677"/>
        <v>0.73895027624309395</v>
      </c>
      <c r="GD169" s="99">
        <f t="shared" si="677"/>
        <v>0.6933701657458563</v>
      </c>
      <c r="GE169" s="99">
        <f t="shared" si="677"/>
        <v>0.6933701657458563</v>
      </c>
      <c r="GF169" s="99">
        <f t="shared" si="677"/>
        <v>0.69060773480662985</v>
      </c>
      <c r="GG169" s="99">
        <f t="shared" si="677"/>
        <v>0.66712707182320441</v>
      </c>
      <c r="GH169" s="99">
        <f t="shared" si="677"/>
        <v>0.6933701657458563</v>
      </c>
      <c r="GI169" s="99">
        <f t="shared" si="677"/>
        <v>0.72651933701657456</v>
      </c>
      <c r="GJ169" s="99">
        <f t="shared" si="677"/>
        <v>0.72099447513812154</v>
      </c>
      <c r="GK169" s="99">
        <f t="shared" si="677"/>
        <v>0.70580110497237569</v>
      </c>
      <c r="GL169" s="99">
        <f t="shared" si="677"/>
        <v>0.70580110497237569</v>
      </c>
      <c r="GM169" s="99">
        <f t="shared" si="677"/>
        <v>0.73618784530386738</v>
      </c>
      <c r="GN169" s="99">
        <f t="shared" si="677"/>
        <v>0.73342541436464093</v>
      </c>
      <c r="GO169" s="99">
        <f t="shared" si="677"/>
        <v>0.72237569060773477</v>
      </c>
      <c r="GP169" s="99">
        <f t="shared" si="677"/>
        <v>0.72513812154696133</v>
      </c>
      <c r="GQ169" s="99">
        <f t="shared" si="677"/>
        <v>0.73618784530386738</v>
      </c>
      <c r="GR169" s="99">
        <f t="shared" si="677"/>
        <v>0.73204419889502759</v>
      </c>
      <c r="GS169" s="99">
        <f t="shared" si="677"/>
        <v>0.73204419889502759</v>
      </c>
      <c r="GT169" s="99">
        <f t="shared" si="677"/>
        <v>0.73204419889502759</v>
      </c>
      <c r="GU169" s="99">
        <f t="shared" si="677"/>
        <v>0.70994475138121549</v>
      </c>
      <c r="GV169" s="99">
        <f t="shared" si="677"/>
        <v>0.70027624309392267</v>
      </c>
      <c r="GW169" s="99">
        <f t="shared" si="677"/>
        <v>0.69889502762430944</v>
      </c>
      <c r="GX169" s="99">
        <f t="shared" si="677"/>
        <v>0.73204419889502759</v>
      </c>
      <c r="GY169" s="99">
        <f t="shared" si="677"/>
        <v>0.70994475138121549</v>
      </c>
      <c r="GZ169" s="99">
        <f t="shared" si="677"/>
        <v>0.70994475138121549</v>
      </c>
      <c r="HA169" s="99">
        <f t="shared" si="677"/>
        <v>0.70994475138121549</v>
      </c>
      <c r="HB169" s="99">
        <f t="shared" si="677"/>
        <v>0.73618784530386738</v>
      </c>
      <c r="HC169" s="99">
        <f t="shared" ref="HC169:JN169" si="678">IFERROR(+HC55/$I$169,0)</f>
        <v>0.75828729281767959</v>
      </c>
      <c r="HD169" s="99">
        <f t="shared" si="678"/>
        <v>0.77071823204419887</v>
      </c>
      <c r="HE169" s="99">
        <f t="shared" si="678"/>
        <v>0.77348066298342544</v>
      </c>
      <c r="HF169" s="99">
        <f t="shared" si="678"/>
        <v>0.76519337016574585</v>
      </c>
      <c r="HG169" s="99">
        <f t="shared" si="678"/>
        <v>0.76519337016574585</v>
      </c>
      <c r="HH169" s="99">
        <f t="shared" si="678"/>
        <v>0.76104972375690605</v>
      </c>
      <c r="HI169" s="99">
        <f t="shared" si="678"/>
        <v>0.78453038674033149</v>
      </c>
      <c r="HJ169" s="99">
        <f t="shared" si="678"/>
        <v>0.76795580110497241</v>
      </c>
      <c r="HK169" s="99">
        <f t="shared" si="678"/>
        <v>0.77071823204419887</v>
      </c>
      <c r="HL169" s="99">
        <f t="shared" si="678"/>
        <v>0.77071823204419887</v>
      </c>
      <c r="HM169" s="99">
        <f t="shared" si="678"/>
        <v>0.77348066298342544</v>
      </c>
      <c r="HN169" s="99">
        <f t="shared" si="678"/>
        <v>0.77348066298342544</v>
      </c>
      <c r="HO169" s="99">
        <f t="shared" si="678"/>
        <v>0.76657458563535907</v>
      </c>
      <c r="HP169" s="99">
        <f t="shared" si="678"/>
        <v>0.76381215469613262</v>
      </c>
      <c r="HQ169" s="99">
        <f t="shared" si="678"/>
        <v>0.78038674033149169</v>
      </c>
      <c r="HR169" s="99">
        <f t="shared" si="678"/>
        <v>0.76933701657458564</v>
      </c>
      <c r="HS169" s="99">
        <f t="shared" si="678"/>
        <v>0.77209944751381221</v>
      </c>
      <c r="HT169" s="99">
        <f t="shared" si="678"/>
        <v>0.77071823204419887</v>
      </c>
      <c r="HU169" s="99">
        <f t="shared" si="678"/>
        <v>0.77071823204419887</v>
      </c>
      <c r="HV169" s="99">
        <f t="shared" si="678"/>
        <v>0.75966850828729282</v>
      </c>
      <c r="HW169" s="99">
        <f t="shared" si="678"/>
        <v>0.78038674033149169</v>
      </c>
      <c r="HX169" s="99">
        <f t="shared" si="678"/>
        <v>0.79143646408839774</v>
      </c>
      <c r="HY169" s="99">
        <f t="shared" si="678"/>
        <v>0.79005524861878451</v>
      </c>
      <c r="HZ169" s="99">
        <f t="shared" si="678"/>
        <v>0.76933701657458564</v>
      </c>
      <c r="IA169" s="99">
        <f t="shared" si="678"/>
        <v>0.75828729281767959</v>
      </c>
      <c r="IB169" s="99">
        <f t="shared" si="678"/>
        <v>0.75828729281767959</v>
      </c>
      <c r="IC169" s="99">
        <f t="shared" si="678"/>
        <v>0.75138121546961323</v>
      </c>
      <c r="ID169" s="99">
        <f t="shared" si="678"/>
        <v>0.78591160220994472</v>
      </c>
      <c r="IE169" s="99">
        <f t="shared" si="678"/>
        <v>0.78038674033149169</v>
      </c>
      <c r="IF169" s="99">
        <f t="shared" si="678"/>
        <v>0.78038674033149169</v>
      </c>
      <c r="IG169" s="99">
        <f t="shared" si="678"/>
        <v>0.77486187845303867</v>
      </c>
      <c r="IH169" s="99">
        <f t="shared" si="678"/>
        <v>0.77071823204419887</v>
      </c>
      <c r="II169" s="99">
        <f t="shared" si="678"/>
        <v>0.77071823204419887</v>
      </c>
      <c r="IJ169" s="99">
        <f t="shared" si="678"/>
        <v>0.77071823204419887</v>
      </c>
      <c r="IK169" s="99">
        <f t="shared" si="678"/>
        <v>0.81215469613259672</v>
      </c>
      <c r="IL169" s="99">
        <f t="shared" si="678"/>
        <v>0</v>
      </c>
      <c r="IM169" s="99">
        <f t="shared" si="678"/>
        <v>0</v>
      </c>
      <c r="IN169" s="99">
        <f t="shared" si="678"/>
        <v>0</v>
      </c>
      <c r="IO169" s="99">
        <f t="shared" si="678"/>
        <v>0</v>
      </c>
      <c r="IP169" s="99">
        <f t="shared" si="678"/>
        <v>0</v>
      </c>
      <c r="IQ169" s="99">
        <f t="shared" si="678"/>
        <v>0</v>
      </c>
      <c r="IR169" s="99">
        <f t="shared" si="678"/>
        <v>0</v>
      </c>
      <c r="IS169" s="99">
        <f t="shared" si="678"/>
        <v>0</v>
      </c>
      <c r="IT169" s="99">
        <f t="shared" si="678"/>
        <v>0</v>
      </c>
      <c r="IU169" s="99">
        <f t="shared" si="678"/>
        <v>0</v>
      </c>
      <c r="IV169" s="99">
        <f t="shared" si="678"/>
        <v>0</v>
      </c>
      <c r="IW169" s="99">
        <f t="shared" si="678"/>
        <v>0</v>
      </c>
      <c r="IX169" s="99">
        <f t="shared" si="678"/>
        <v>0</v>
      </c>
      <c r="IY169" s="99">
        <f t="shared" si="678"/>
        <v>0</v>
      </c>
      <c r="IZ169" s="99">
        <f t="shared" si="678"/>
        <v>0</v>
      </c>
      <c r="JA169" s="99">
        <f t="shared" si="678"/>
        <v>0</v>
      </c>
      <c r="JB169" s="99">
        <f t="shared" si="678"/>
        <v>0</v>
      </c>
      <c r="JC169" s="99">
        <f t="shared" si="678"/>
        <v>0</v>
      </c>
      <c r="JD169" s="99">
        <f t="shared" si="678"/>
        <v>0</v>
      </c>
      <c r="JE169" s="99">
        <f t="shared" si="678"/>
        <v>0</v>
      </c>
      <c r="JF169" s="99">
        <f t="shared" si="678"/>
        <v>0</v>
      </c>
      <c r="JG169" s="99">
        <f t="shared" si="678"/>
        <v>0</v>
      </c>
      <c r="JH169" s="99">
        <f t="shared" si="678"/>
        <v>0</v>
      </c>
      <c r="JI169" s="99">
        <f t="shared" si="678"/>
        <v>0</v>
      </c>
      <c r="JJ169" s="99">
        <f t="shared" si="678"/>
        <v>0</v>
      </c>
      <c r="JK169" s="99">
        <f t="shared" si="678"/>
        <v>0</v>
      </c>
      <c r="JL169" s="99">
        <f t="shared" si="678"/>
        <v>0</v>
      </c>
      <c r="JM169" s="99">
        <f t="shared" si="678"/>
        <v>0</v>
      </c>
      <c r="JN169" s="99">
        <f t="shared" si="678"/>
        <v>0</v>
      </c>
      <c r="JO169" s="99">
        <f t="shared" ref="JO169:LZ169" si="679">IFERROR(+JO55/$I$169,0)</f>
        <v>0</v>
      </c>
      <c r="JP169" s="99">
        <f t="shared" si="679"/>
        <v>0</v>
      </c>
      <c r="JQ169" s="99">
        <f t="shared" si="679"/>
        <v>0</v>
      </c>
      <c r="JR169" s="99">
        <f t="shared" si="679"/>
        <v>0</v>
      </c>
      <c r="JS169" s="99">
        <f t="shared" si="679"/>
        <v>0</v>
      </c>
      <c r="JT169" s="99">
        <f t="shared" si="679"/>
        <v>0</v>
      </c>
      <c r="JU169" s="99">
        <f t="shared" si="679"/>
        <v>0</v>
      </c>
      <c r="JV169" s="99">
        <f t="shared" si="679"/>
        <v>0</v>
      </c>
      <c r="JW169" s="99">
        <f t="shared" si="679"/>
        <v>0</v>
      </c>
      <c r="JX169" s="99">
        <f t="shared" si="679"/>
        <v>0</v>
      </c>
      <c r="JY169" s="99">
        <f t="shared" si="679"/>
        <v>0</v>
      </c>
      <c r="JZ169" s="99">
        <f t="shared" si="679"/>
        <v>0</v>
      </c>
      <c r="KA169" s="99">
        <f t="shared" si="679"/>
        <v>0</v>
      </c>
      <c r="KB169" s="99">
        <f t="shared" si="679"/>
        <v>0</v>
      </c>
      <c r="KC169" s="99">
        <f t="shared" si="679"/>
        <v>0</v>
      </c>
      <c r="KD169" s="99">
        <f t="shared" si="679"/>
        <v>0</v>
      </c>
      <c r="KE169" s="99">
        <f t="shared" si="679"/>
        <v>0</v>
      </c>
      <c r="KF169" s="99">
        <f t="shared" si="679"/>
        <v>0</v>
      </c>
      <c r="KG169" s="99">
        <f t="shared" si="679"/>
        <v>0</v>
      </c>
      <c r="KH169" s="99">
        <f t="shared" si="679"/>
        <v>0</v>
      </c>
      <c r="KI169" s="99">
        <f t="shared" si="679"/>
        <v>0</v>
      </c>
      <c r="KJ169" s="99">
        <f t="shared" si="679"/>
        <v>0</v>
      </c>
      <c r="KK169" s="99">
        <f t="shared" si="679"/>
        <v>0</v>
      </c>
      <c r="KL169" s="99">
        <f t="shared" si="679"/>
        <v>0</v>
      </c>
      <c r="KM169" s="99">
        <f t="shared" si="679"/>
        <v>0</v>
      </c>
      <c r="KN169" s="99">
        <f t="shared" si="679"/>
        <v>0</v>
      </c>
      <c r="KO169" s="99">
        <f t="shared" si="679"/>
        <v>0</v>
      </c>
      <c r="KP169" s="99">
        <f t="shared" si="679"/>
        <v>0</v>
      </c>
      <c r="KQ169" s="99">
        <f t="shared" si="679"/>
        <v>0</v>
      </c>
      <c r="KR169" s="99">
        <f t="shared" si="679"/>
        <v>0</v>
      </c>
      <c r="KS169" s="99">
        <f t="shared" si="679"/>
        <v>0</v>
      </c>
      <c r="KT169" s="99">
        <f t="shared" si="679"/>
        <v>0</v>
      </c>
      <c r="KU169" s="99">
        <f t="shared" si="679"/>
        <v>0</v>
      </c>
      <c r="KV169" s="99">
        <f t="shared" si="679"/>
        <v>0</v>
      </c>
      <c r="KW169" s="99">
        <f t="shared" si="679"/>
        <v>0</v>
      </c>
      <c r="KX169" s="99">
        <f t="shared" si="679"/>
        <v>0</v>
      </c>
      <c r="KY169" s="99">
        <f t="shared" si="679"/>
        <v>0</v>
      </c>
      <c r="KZ169" s="99">
        <f t="shared" si="679"/>
        <v>0</v>
      </c>
      <c r="LA169" s="99">
        <f t="shared" si="679"/>
        <v>0</v>
      </c>
      <c r="LB169" s="99">
        <f t="shared" si="679"/>
        <v>0</v>
      </c>
      <c r="LC169" s="99">
        <f t="shared" si="679"/>
        <v>0</v>
      </c>
      <c r="LD169" s="99">
        <f t="shared" si="679"/>
        <v>0</v>
      </c>
      <c r="LE169" s="99">
        <f t="shared" si="679"/>
        <v>0</v>
      </c>
      <c r="LF169" s="99">
        <f t="shared" si="679"/>
        <v>0</v>
      </c>
      <c r="LG169" s="99">
        <f t="shared" si="679"/>
        <v>0</v>
      </c>
      <c r="LH169" s="99">
        <f t="shared" si="679"/>
        <v>0</v>
      </c>
      <c r="LI169" s="99">
        <f t="shared" si="679"/>
        <v>0</v>
      </c>
      <c r="LJ169" s="99">
        <f t="shared" si="679"/>
        <v>0</v>
      </c>
      <c r="LK169" s="99">
        <f t="shared" si="679"/>
        <v>0</v>
      </c>
      <c r="LL169" s="99">
        <f t="shared" si="679"/>
        <v>0</v>
      </c>
      <c r="LM169" s="99">
        <f t="shared" si="679"/>
        <v>0</v>
      </c>
      <c r="LN169" s="99">
        <f t="shared" si="679"/>
        <v>0</v>
      </c>
      <c r="LO169" s="99">
        <f t="shared" si="679"/>
        <v>0</v>
      </c>
      <c r="LP169" s="99">
        <f t="shared" si="679"/>
        <v>0</v>
      </c>
      <c r="LQ169" s="99">
        <f t="shared" si="679"/>
        <v>0</v>
      </c>
      <c r="LR169" s="99">
        <f t="shared" si="679"/>
        <v>0</v>
      </c>
      <c r="LS169" s="99">
        <f t="shared" si="679"/>
        <v>0</v>
      </c>
      <c r="LT169" s="99">
        <f t="shared" si="679"/>
        <v>0</v>
      </c>
      <c r="LU169" s="99">
        <f t="shared" si="679"/>
        <v>0</v>
      </c>
      <c r="LV169" s="99">
        <f t="shared" si="679"/>
        <v>0</v>
      </c>
      <c r="LW169" s="99">
        <f t="shared" si="679"/>
        <v>0</v>
      </c>
      <c r="LX169" s="99">
        <f t="shared" si="679"/>
        <v>0</v>
      </c>
      <c r="LY169" s="99">
        <f t="shared" si="679"/>
        <v>0</v>
      </c>
      <c r="LZ169" s="99">
        <f t="shared" si="679"/>
        <v>0</v>
      </c>
      <c r="MA169" s="99">
        <f t="shared" ref="MA169:NT169" si="680">IFERROR(+MA55/$I$169,0)</f>
        <v>0</v>
      </c>
      <c r="MB169" s="99">
        <f t="shared" si="680"/>
        <v>0</v>
      </c>
      <c r="MC169" s="99">
        <f t="shared" si="680"/>
        <v>0</v>
      </c>
      <c r="MD169" s="99">
        <f t="shared" si="680"/>
        <v>0</v>
      </c>
      <c r="ME169" s="99">
        <f t="shared" si="680"/>
        <v>0</v>
      </c>
      <c r="MF169" s="99">
        <f t="shared" si="680"/>
        <v>0</v>
      </c>
      <c r="MG169" s="99">
        <f t="shared" si="680"/>
        <v>0</v>
      </c>
      <c r="MH169" s="99">
        <f t="shared" si="680"/>
        <v>0</v>
      </c>
      <c r="MI169" s="99">
        <f t="shared" si="680"/>
        <v>0</v>
      </c>
      <c r="MJ169" s="99">
        <f t="shared" si="680"/>
        <v>0</v>
      </c>
      <c r="MK169" s="99">
        <f t="shared" si="680"/>
        <v>0</v>
      </c>
      <c r="ML169" s="99">
        <f t="shared" si="680"/>
        <v>0</v>
      </c>
      <c r="MM169" s="99">
        <f t="shared" si="680"/>
        <v>0</v>
      </c>
      <c r="MN169" s="99">
        <f t="shared" si="680"/>
        <v>0</v>
      </c>
      <c r="MO169" s="99">
        <f t="shared" si="680"/>
        <v>0</v>
      </c>
      <c r="MP169" s="99">
        <f t="shared" si="680"/>
        <v>0</v>
      </c>
      <c r="MQ169" s="99">
        <f t="shared" si="680"/>
        <v>0</v>
      </c>
      <c r="MR169" s="99">
        <f t="shared" si="680"/>
        <v>0</v>
      </c>
      <c r="MS169" s="99">
        <f t="shared" si="680"/>
        <v>0</v>
      </c>
      <c r="MT169" s="99">
        <f t="shared" si="680"/>
        <v>0</v>
      </c>
      <c r="MU169" s="99">
        <f t="shared" si="680"/>
        <v>0</v>
      </c>
      <c r="MV169" s="99">
        <f t="shared" si="680"/>
        <v>0</v>
      </c>
      <c r="MW169" s="99">
        <f t="shared" si="680"/>
        <v>0</v>
      </c>
      <c r="MX169" s="99">
        <f t="shared" si="680"/>
        <v>0</v>
      </c>
      <c r="MY169" s="99">
        <f t="shared" si="680"/>
        <v>0</v>
      </c>
      <c r="MZ169" s="99">
        <f t="shared" si="680"/>
        <v>0</v>
      </c>
      <c r="NA169" s="99">
        <f t="shared" si="680"/>
        <v>0</v>
      </c>
      <c r="NB169" s="99">
        <f t="shared" si="680"/>
        <v>0</v>
      </c>
      <c r="NC169" s="99">
        <f t="shared" si="680"/>
        <v>0</v>
      </c>
      <c r="ND169" s="99">
        <f t="shared" si="680"/>
        <v>0</v>
      </c>
      <c r="NE169" s="99">
        <f t="shared" si="680"/>
        <v>0</v>
      </c>
      <c r="NF169" s="99">
        <f t="shared" si="680"/>
        <v>0</v>
      </c>
      <c r="NG169" s="99">
        <f t="shared" si="680"/>
        <v>0</v>
      </c>
      <c r="NH169" s="99">
        <f t="shared" si="680"/>
        <v>0</v>
      </c>
      <c r="NI169" s="99">
        <f t="shared" si="680"/>
        <v>0</v>
      </c>
      <c r="NJ169" s="99">
        <f t="shared" si="680"/>
        <v>0</v>
      </c>
      <c r="NK169" s="99">
        <f t="shared" si="680"/>
        <v>0</v>
      </c>
      <c r="NL169" s="99">
        <f t="shared" si="680"/>
        <v>0</v>
      </c>
      <c r="NM169" s="99">
        <f t="shared" si="680"/>
        <v>0</v>
      </c>
      <c r="NN169" s="99">
        <f t="shared" si="680"/>
        <v>0</v>
      </c>
      <c r="NO169" s="99">
        <f t="shared" si="680"/>
        <v>0</v>
      </c>
      <c r="NP169" s="99">
        <f t="shared" si="680"/>
        <v>0</v>
      </c>
      <c r="NQ169" s="99">
        <f t="shared" si="680"/>
        <v>0</v>
      </c>
      <c r="NR169" s="99">
        <f t="shared" si="680"/>
        <v>0</v>
      </c>
      <c r="NS169" s="99">
        <f t="shared" si="680"/>
        <v>0</v>
      </c>
      <c r="NT169" s="100">
        <f t="shared" si="680"/>
        <v>0</v>
      </c>
    </row>
    <row r="170" spans="1:384" x14ac:dyDescent="0.6">
      <c r="A170" s="141" t="s">
        <v>72</v>
      </c>
      <c r="B170" s="301"/>
      <c r="C170" s="322"/>
      <c r="D170" s="298" t="s">
        <v>15</v>
      </c>
      <c r="E170" s="59">
        <v>20</v>
      </c>
      <c r="F170" s="293" t="s">
        <v>58</v>
      </c>
      <c r="G170" s="59">
        <v>37</v>
      </c>
      <c r="H170" s="90">
        <v>847</v>
      </c>
      <c r="I170" s="61">
        <f t="shared" si="598"/>
        <v>702</v>
      </c>
      <c r="J170" s="74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3">
        <v>702</v>
      </c>
      <c r="Q170" s="92">
        <v>0</v>
      </c>
      <c r="R170" s="7"/>
      <c r="S170" s="95">
        <f t="shared" ref="S170:CD170" si="681">+S56/$I$170</f>
        <v>0.19088319088319089</v>
      </c>
      <c r="T170" s="96">
        <f t="shared" si="681"/>
        <v>0.19088319088319089</v>
      </c>
      <c r="U170" s="96">
        <f t="shared" si="681"/>
        <v>0.19088319088319089</v>
      </c>
      <c r="V170" s="96">
        <f t="shared" si="681"/>
        <v>0.19230769230769232</v>
      </c>
      <c r="W170" s="96">
        <f t="shared" si="681"/>
        <v>0.19943019943019943</v>
      </c>
      <c r="X170" s="96">
        <f t="shared" si="681"/>
        <v>0.20227920227920229</v>
      </c>
      <c r="Y170" s="96">
        <f t="shared" si="681"/>
        <v>0.19088319088319089</v>
      </c>
      <c r="Z170" s="96">
        <f t="shared" si="681"/>
        <v>0.19088319088319089</v>
      </c>
      <c r="AA170" s="96">
        <f t="shared" si="681"/>
        <v>0.21082621082621084</v>
      </c>
      <c r="AB170" s="96">
        <f t="shared" si="681"/>
        <v>0.25641025641025639</v>
      </c>
      <c r="AC170" s="96">
        <f t="shared" si="681"/>
        <v>0.23504273504273504</v>
      </c>
      <c r="AD170" s="96">
        <f t="shared" si="681"/>
        <v>0.23504273504273504</v>
      </c>
      <c r="AE170" s="96">
        <f t="shared" si="681"/>
        <v>0.22364672364672364</v>
      </c>
      <c r="AF170" s="96">
        <f t="shared" si="681"/>
        <v>0.21367521367521367</v>
      </c>
      <c r="AG170" s="96">
        <f t="shared" si="681"/>
        <v>0.21367521367521367</v>
      </c>
      <c r="AH170" s="96">
        <f t="shared" si="681"/>
        <v>0.21082621082621084</v>
      </c>
      <c r="AI170" s="96">
        <f t="shared" si="681"/>
        <v>0.21082621082621084</v>
      </c>
      <c r="AJ170" s="96">
        <f t="shared" si="681"/>
        <v>0.22507122507122507</v>
      </c>
      <c r="AK170" s="96">
        <f t="shared" si="681"/>
        <v>0.22507122507122507</v>
      </c>
      <c r="AL170" s="96">
        <f t="shared" si="681"/>
        <v>0.22364672364672364</v>
      </c>
      <c r="AM170" s="96">
        <f t="shared" si="681"/>
        <v>0.20940170940170941</v>
      </c>
      <c r="AN170" s="96">
        <f t="shared" si="681"/>
        <v>0.20940170940170941</v>
      </c>
      <c r="AO170" s="96">
        <f t="shared" si="681"/>
        <v>0.20655270655270655</v>
      </c>
      <c r="AP170" s="96">
        <f t="shared" si="681"/>
        <v>0.20655270655270655</v>
      </c>
      <c r="AQ170" s="96">
        <f t="shared" si="681"/>
        <v>0.19943019943019943</v>
      </c>
      <c r="AR170" s="96">
        <f t="shared" si="681"/>
        <v>0.19943019943019943</v>
      </c>
      <c r="AS170" s="96">
        <f t="shared" si="681"/>
        <v>0.19800569800569801</v>
      </c>
      <c r="AT170" s="96">
        <f t="shared" si="681"/>
        <v>0.19230769230769232</v>
      </c>
      <c r="AU170" s="96">
        <f t="shared" si="681"/>
        <v>0.19230769230769232</v>
      </c>
      <c r="AV170" s="96">
        <f t="shared" si="681"/>
        <v>0.19088319088319089</v>
      </c>
      <c r="AW170" s="96">
        <f t="shared" si="681"/>
        <v>0.20512820512820512</v>
      </c>
      <c r="AX170" s="96">
        <f t="shared" si="681"/>
        <v>0.20512820512820512</v>
      </c>
      <c r="AY170" s="96">
        <f t="shared" si="681"/>
        <v>0.20512820512820512</v>
      </c>
      <c r="AZ170" s="96">
        <f t="shared" si="681"/>
        <v>0.19943019943019943</v>
      </c>
      <c r="BA170" s="96">
        <f t="shared" si="681"/>
        <v>0.19373219373219372</v>
      </c>
      <c r="BB170" s="96">
        <f t="shared" si="681"/>
        <v>0.19373219373219372</v>
      </c>
      <c r="BC170" s="96">
        <f t="shared" si="681"/>
        <v>0.19230769230769232</v>
      </c>
      <c r="BD170" s="96">
        <f t="shared" si="681"/>
        <v>0.20797720797720798</v>
      </c>
      <c r="BE170" s="96">
        <f t="shared" si="681"/>
        <v>0.19943019943019943</v>
      </c>
      <c r="BF170" s="96">
        <f t="shared" si="681"/>
        <v>0.19800569800569801</v>
      </c>
      <c r="BG170" s="96">
        <f t="shared" si="681"/>
        <v>0.19088319088319089</v>
      </c>
      <c r="BH170" s="96">
        <f t="shared" si="681"/>
        <v>0.19088319088319089</v>
      </c>
      <c r="BI170" s="96">
        <f t="shared" si="681"/>
        <v>0.19088319088319089</v>
      </c>
      <c r="BJ170" s="96">
        <f t="shared" si="681"/>
        <v>0.19088319088319089</v>
      </c>
      <c r="BK170" s="96">
        <f t="shared" si="681"/>
        <v>0.19088319088319089</v>
      </c>
      <c r="BL170" s="96">
        <f t="shared" si="681"/>
        <v>0.24216524216524216</v>
      </c>
      <c r="BM170" s="96">
        <f t="shared" si="681"/>
        <v>0.24074074074074073</v>
      </c>
      <c r="BN170" s="96">
        <f t="shared" si="681"/>
        <v>0.25783475783475784</v>
      </c>
      <c r="BO170" s="96">
        <f t="shared" si="681"/>
        <v>0.24643874643874644</v>
      </c>
      <c r="BP170" s="96">
        <f t="shared" si="681"/>
        <v>0.24643874643874644</v>
      </c>
      <c r="BQ170" s="96">
        <f t="shared" si="681"/>
        <v>0.24786324786324787</v>
      </c>
      <c r="BR170" s="96">
        <f t="shared" si="681"/>
        <v>0.28632478632478631</v>
      </c>
      <c r="BS170" s="96">
        <f t="shared" si="681"/>
        <v>0.28205128205128205</v>
      </c>
      <c r="BT170" s="96">
        <f t="shared" si="681"/>
        <v>0.28062678062678065</v>
      </c>
      <c r="BU170" s="96">
        <f t="shared" si="681"/>
        <v>0.27635327635327633</v>
      </c>
      <c r="BV170" s="96">
        <f t="shared" si="681"/>
        <v>0.26780626780626782</v>
      </c>
      <c r="BW170" s="96">
        <f t="shared" si="681"/>
        <v>0.26780626780626782</v>
      </c>
      <c r="BX170" s="96">
        <f t="shared" si="681"/>
        <v>0.26638176638176636</v>
      </c>
      <c r="BY170" s="96">
        <f t="shared" si="681"/>
        <v>0.26638176638176636</v>
      </c>
      <c r="BZ170" s="96">
        <f t="shared" si="681"/>
        <v>0.2621082621082621</v>
      </c>
      <c r="CA170" s="96">
        <f t="shared" si="681"/>
        <v>0.2621082621082621</v>
      </c>
      <c r="CB170" s="96">
        <f t="shared" si="681"/>
        <v>0.25783475783475784</v>
      </c>
      <c r="CC170" s="96">
        <f t="shared" si="681"/>
        <v>0.25356125356125359</v>
      </c>
      <c r="CD170" s="96">
        <f t="shared" si="681"/>
        <v>0.25356125356125359</v>
      </c>
      <c r="CE170" s="96">
        <f t="shared" ref="CE170:EP170" si="682">+CE56/$I$170</f>
        <v>0.25213675213675213</v>
      </c>
      <c r="CF170" s="96">
        <f t="shared" si="682"/>
        <v>0.29202279202279202</v>
      </c>
      <c r="CG170" s="96">
        <f t="shared" si="682"/>
        <v>0.28774928774928776</v>
      </c>
      <c r="CH170" s="96">
        <f t="shared" si="682"/>
        <v>0.28062678062678065</v>
      </c>
      <c r="CI170" s="96">
        <f t="shared" si="682"/>
        <v>0.3247863247863248</v>
      </c>
      <c r="CJ170" s="96">
        <f t="shared" si="682"/>
        <v>0.31196581196581197</v>
      </c>
      <c r="CK170" s="96">
        <f t="shared" si="682"/>
        <v>0.31196581196581197</v>
      </c>
      <c r="CL170" s="96">
        <f t="shared" si="682"/>
        <v>0.32051282051282054</v>
      </c>
      <c r="CM170" s="96">
        <f t="shared" si="682"/>
        <v>0.33333333333333331</v>
      </c>
      <c r="CN170" s="96">
        <f t="shared" si="682"/>
        <v>0.3262108262108262</v>
      </c>
      <c r="CO170" s="96">
        <f t="shared" si="682"/>
        <v>0.3262108262108262</v>
      </c>
      <c r="CP170" s="96">
        <f t="shared" si="682"/>
        <v>0.32905982905982906</v>
      </c>
      <c r="CQ170" s="96">
        <f t="shared" si="682"/>
        <v>0.32193732193732194</v>
      </c>
      <c r="CR170" s="96">
        <f t="shared" si="682"/>
        <v>0.32193732193732194</v>
      </c>
      <c r="CS170" s="96">
        <f t="shared" si="682"/>
        <v>0.32763532763532766</v>
      </c>
      <c r="CT170" s="96">
        <f t="shared" si="682"/>
        <v>0.32763532763532766</v>
      </c>
      <c r="CU170" s="96">
        <f t="shared" si="682"/>
        <v>0.31908831908831908</v>
      </c>
      <c r="CV170" s="96">
        <f t="shared" si="682"/>
        <v>0.33048433048433046</v>
      </c>
      <c r="CW170" s="96">
        <f t="shared" si="682"/>
        <v>0.3262108262108262</v>
      </c>
      <c r="CX170" s="96">
        <f t="shared" si="682"/>
        <v>0.32193732193732194</v>
      </c>
      <c r="CY170" s="96">
        <f t="shared" si="682"/>
        <v>0.32193732193732194</v>
      </c>
      <c r="CZ170" s="96">
        <f t="shared" si="682"/>
        <v>0.32051282051282054</v>
      </c>
      <c r="DA170" s="96">
        <f t="shared" si="682"/>
        <v>0.36182336182336183</v>
      </c>
      <c r="DB170" s="96">
        <f t="shared" si="682"/>
        <v>0.33475783475783477</v>
      </c>
      <c r="DC170" s="96">
        <f t="shared" si="682"/>
        <v>0.33475783475783477</v>
      </c>
      <c r="DD170" s="96">
        <f t="shared" si="682"/>
        <v>0.3247863247863248</v>
      </c>
      <c r="DE170" s="96">
        <f t="shared" si="682"/>
        <v>0.31054131054131057</v>
      </c>
      <c r="DF170" s="96">
        <f t="shared" si="682"/>
        <v>0.31054131054131057</v>
      </c>
      <c r="DG170" s="96">
        <f t="shared" si="682"/>
        <v>0.31481481481481483</v>
      </c>
      <c r="DH170" s="96">
        <f t="shared" si="682"/>
        <v>0.30911680911680911</v>
      </c>
      <c r="DI170" s="96">
        <f t="shared" si="682"/>
        <v>0.30484330484330485</v>
      </c>
      <c r="DJ170" s="96">
        <f t="shared" si="682"/>
        <v>0.31339031339031337</v>
      </c>
      <c r="DK170" s="96">
        <f t="shared" si="682"/>
        <v>0.31054131054131057</v>
      </c>
      <c r="DL170" s="96">
        <f t="shared" si="682"/>
        <v>0.3034188034188034</v>
      </c>
      <c r="DM170" s="96">
        <f t="shared" si="682"/>
        <v>0.3034188034188034</v>
      </c>
      <c r="DN170" s="96">
        <f t="shared" si="682"/>
        <v>0.29772079772079774</v>
      </c>
      <c r="DO170" s="96">
        <f t="shared" si="682"/>
        <v>0.31054131054131057</v>
      </c>
      <c r="DP170" s="96">
        <f t="shared" si="682"/>
        <v>0.30484330484330485</v>
      </c>
      <c r="DQ170" s="96">
        <f t="shared" si="682"/>
        <v>0.33760683760683763</v>
      </c>
      <c r="DR170" s="96">
        <f t="shared" si="682"/>
        <v>0.38176638176638178</v>
      </c>
      <c r="DS170" s="96">
        <f t="shared" si="682"/>
        <v>0.37464387464387466</v>
      </c>
      <c r="DT170" s="96">
        <f t="shared" si="682"/>
        <v>0.37464387464387466</v>
      </c>
      <c r="DU170" s="96">
        <f t="shared" si="682"/>
        <v>0.36467236467236469</v>
      </c>
      <c r="DV170" s="96">
        <f t="shared" si="682"/>
        <v>0.38746438746438744</v>
      </c>
      <c r="DW170" s="96">
        <f t="shared" si="682"/>
        <v>0.39743589743589741</v>
      </c>
      <c r="DX170" s="96">
        <f t="shared" si="682"/>
        <v>0.3903133903133903</v>
      </c>
      <c r="DY170" s="96">
        <f t="shared" si="682"/>
        <v>0.40170940170940173</v>
      </c>
      <c r="DZ170" s="96">
        <f t="shared" si="682"/>
        <v>0.38319088319088318</v>
      </c>
      <c r="EA170" s="96">
        <f t="shared" si="682"/>
        <v>0.38319088319088318</v>
      </c>
      <c r="EB170" s="96">
        <f t="shared" si="682"/>
        <v>0.37179487179487181</v>
      </c>
      <c r="EC170" s="96">
        <f t="shared" si="682"/>
        <v>0.40170940170940173</v>
      </c>
      <c r="ED170" s="96">
        <f t="shared" si="682"/>
        <v>0.40313390313390313</v>
      </c>
      <c r="EE170" s="96">
        <f t="shared" si="682"/>
        <v>0.41737891737891736</v>
      </c>
      <c r="EF170" s="96">
        <f t="shared" si="682"/>
        <v>0.4373219373219373</v>
      </c>
      <c r="EG170" s="96">
        <f t="shared" si="682"/>
        <v>0.42307692307692307</v>
      </c>
      <c r="EH170" s="96">
        <f t="shared" si="682"/>
        <v>0.42307692307692307</v>
      </c>
      <c r="EI170" s="96">
        <f t="shared" si="682"/>
        <v>0.45868945868945871</v>
      </c>
      <c r="EJ170" s="96">
        <f t="shared" si="682"/>
        <v>0.48433048433048431</v>
      </c>
      <c r="EK170" s="96">
        <f t="shared" si="682"/>
        <v>0.47863247863247865</v>
      </c>
      <c r="EL170" s="96">
        <f t="shared" si="682"/>
        <v>0.47008547008547008</v>
      </c>
      <c r="EM170" s="96">
        <f t="shared" si="682"/>
        <v>0.45726495726495725</v>
      </c>
      <c r="EN170" s="96">
        <f t="shared" si="682"/>
        <v>0.43874643874643876</v>
      </c>
      <c r="EO170" s="96">
        <f t="shared" si="682"/>
        <v>0.43874643874643876</v>
      </c>
      <c r="EP170" s="96">
        <f t="shared" si="682"/>
        <v>0.42450142450142453</v>
      </c>
      <c r="EQ170" s="96">
        <f t="shared" ref="EQ170:HB170" si="683">+EQ56/$I$170</f>
        <v>0.44444444444444442</v>
      </c>
      <c r="ER170" s="96">
        <f t="shared" si="683"/>
        <v>0.45726495726495725</v>
      </c>
      <c r="ES170" s="96">
        <f t="shared" si="683"/>
        <v>0.47293447293447294</v>
      </c>
      <c r="ET170" s="96">
        <f t="shared" si="683"/>
        <v>0.46581196581196582</v>
      </c>
      <c r="EU170" s="96">
        <f t="shared" si="683"/>
        <v>0.45156695156695159</v>
      </c>
      <c r="EV170" s="96">
        <f t="shared" si="683"/>
        <v>0.45156695156695159</v>
      </c>
      <c r="EW170" s="96">
        <f t="shared" si="683"/>
        <v>0.48290598290598291</v>
      </c>
      <c r="EX170" s="96">
        <f t="shared" si="683"/>
        <v>0.50997150997150997</v>
      </c>
      <c r="EY170" s="96">
        <f t="shared" si="683"/>
        <v>0.4985754985754986</v>
      </c>
      <c r="EZ170" s="96">
        <f t="shared" si="683"/>
        <v>0.54415954415954415</v>
      </c>
      <c r="FA170" s="96">
        <f t="shared" si="683"/>
        <v>0.56837606837606836</v>
      </c>
      <c r="FB170" s="96">
        <f t="shared" si="683"/>
        <v>0.54843304843304841</v>
      </c>
      <c r="FC170" s="96">
        <f t="shared" si="683"/>
        <v>0.54843304843304841</v>
      </c>
      <c r="FD170" s="96">
        <f t="shared" si="683"/>
        <v>0.66239316239316237</v>
      </c>
      <c r="FE170" s="96">
        <f t="shared" si="683"/>
        <v>0.69230769230769229</v>
      </c>
      <c r="FF170" s="96">
        <f t="shared" si="683"/>
        <v>0.6951566951566952</v>
      </c>
      <c r="FG170" s="96">
        <f t="shared" si="683"/>
        <v>0.6766381766381766</v>
      </c>
      <c r="FH170" s="96">
        <f t="shared" si="683"/>
        <v>0.66951566951566954</v>
      </c>
      <c r="FI170" s="96">
        <f t="shared" si="683"/>
        <v>0.64814814814814814</v>
      </c>
      <c r="FJ170" s="96">
        <f t="shared" si="683"/>
        <v>0.64814814814814814</v>
      </c>
      <c r="FK170" s="96">
        <f t="shared" si="683"/>
        <v>0.70940170940170943</v>
      </c>
      <c r="FL170" s="96">
        <f t="shared" si="683"/>
        <v>0.72079772079772075</v>
      </c>
      <c r="FM170" s="96">
        <f t="shared" si="683"/>
        <v>0.69658119658119655</v>
      </c>
      <c r="FN170" s="96">
        <f t="shared" si="683"/>
        <v>0.69373219373219375</v>
      </c>
      <c r="FO170" s="96">
        <f t="shared" si="683"/>
        <v>0.66951566951566954</v>
      </c>
      <c r="FP170" s="96">
        <f t="shared" si="683"/>
        <v>0.63960113960113962</v>
      </c>
      <c r="FQ170" s="96">
        <f t="shared" si="683"/>
        <v>0.63960113960113962</v>
      </c>
      <c r="FR170" s="96">
        <f t="shared" si="683"/>
        <v>0.65099715099715094</v>
      </c>
      <c r="FS170" s="96">
        <f t="shared" si="683"/>
        <v>0.65527065527065531</v>
      </c>
      <c r="FT170" s="96">
        <f t="shared" si="683"/>
        <v>0.63817663817663817</v>
      </c>
      <c r="FU170" s="96">
        <f t="shared" si="683"/>
        <v>0.63817663817663817</v>
      </c>
      <c r="FV170" s="96">
        <f t="shared" si="683"/>
        <v>0.61680911680911676</v>
      </c>
      <c r="FW170" s="96">
        <f t="shared" si="683"/>
        <v>0.60541310541310545</v>
      </c>
      <c r="FX170" s="96">
        <f t="shared" si="683"/>
        <v>0.60541310541310545</v>
      </c>
      <c r="FY170" s="96">
        <f t="shared" si="683"/>
        <v>0.6096866096866097</v>
      </c>
      <c r="FZ170" s="96">
        <f t="shared" si="683"/>
        <v>0.61396011396011396</v>
      </c>
      <c r="GA170" s="96">
        <f t="shared" si="683"/>
        <v>0.62250712250712248</v>
      </c>
      <c r="GB170" s="96">
        <f t="shared" si="683"/>
        <v>0.61538461538461542</v>
      </c>
      <c r="GC170" s="96">
        <f t="shared" si="683"/>
        <v>0.62250712250712248</v>
      </c>
      <c r="GD170" s="96">
        <f t="shared" si="683"/>
        <v>0.61253561253561251</v>
      </c>
      <c r="GE170" s="96">
        <f t="shared" si="683"/>
        <v>0.61253561253561251</v>
      </c>
      <c r="GF170" s="96">
        <f t="shared" si="683"/>
        <v>0.61965811965811968</v>
      </c>
      <c r="GG170" s="96">
        <f t="shared" si="683"/>
        <v>0.60113960113960119</v>
      </c>
      <c r="GH170" s="96">
        <f t="shared" si="683"/>
        <v>0.59829059829059827</v>
      </c>
      <c r="GI170" s="96">
        <f t="shared" si="683"/>
        <v>0.69373219373219375</v>
      </c>
      <c r="GJ170" s="96">
        <f t="shared" si="683"/>
        <v>0.69088319088319083</v>
      </c>
      <c r="GK170" s="96">
        <f t="shared" si="683"/>
        <v>0.66809116809116809</v>
      </c>
      <c r="GL170" s="96">
        <f t="shared" si="683"/>
        <v>0.66809116809116809</v>
      </c>
      <c r="GM170" s="96">
        <f t="shared" si="683"/>
        <v>0.66666666666666663</v>
      </c>
      <c r="GN170" s="96">
        <f t="shared" si="683"/>
        <v>0.69373219373219375</v>
      </c>
      <c r="GO170" s="96">
        <f t="shared" si="683"/>
        <v>0.69373219373219375</v>
      </c>
      <c r="GP170" s="96">
        <f t="shared" si="683"/>
        <v>0.70797720797720798</v>
      </c>
      <c r="GQ170" s="96">
        <f t="shared" si="683"/>
        <v>0.68803418803418803</v>
      </c>
      <c r="GR170" s="96">
        <f t="shared" si="683"/>
        <v>0.66809116809116809</v>
      </c>
      <c r="GS170" s="96">
        <f t="shared" si="683"/>
        <v>0.66809116809116809</v>
      </c>
      <c r="GT170" s="96">
        <f t="shared" si="683"/>
        <v>0.71082621082621078</v>
      </c>
      <c r="GU170" s="96">
        <f t="shared" si="683"/>
        <v>0.69658119658119655</v>
      </c>
      <c r="GV170" s="96">
        <f t="shared" si="683"/>
        <v>0.69658119658119655</v>
      </c>
      <c r="GW170" s="96">
        <f t="shared" si="683"/>
        <v>0.69658119658119655</v>
      </c>
      <c r="GX170" s="96">
        <f t="shared" si="683"/>
        <v>0.80199430199430199</v>
      </c>
      <c r="GY170" s="96">
        <f t="shared" si="683"/>
        <v>0.78205128205128205</v>
      </c>
      <c r="GZ170" s="96">
        <f t="shared" si="683"/>
        <v>0.78205128205128205</v>
      </c>
      <c r="HA170" s="96">
        <f t="shared" si="683"/>
        <v>0.77350427350427353</v>
      </c>
      <c r="HB170" s="96">
        <f t="shared" si="683"/>
        <v>0.76353276353276356</v>
      </c>
      <c r="HC170" s="96">
        <f t="shared" ref="HC170:JN170" si="684">+HC56/$I$170</f>
        <v>0.77920227920227925</v>
      </c>
      <c r="HD170" s="96">
        <f t="shared" si="684"/>
        <v>0.77350427350427353</v>
      </c>
      <c r="HE170" s="96">
        <f t="shared" si="684"/>
        <v>0.78205128205128205</v>
      </c>
      <c r="HF170" s="96">
        <f t="shared" si="684"/>
        <v>0.76923076923076927</v>
      </c>
      <c r="HG170" s="96">
        <f t="shared" si="684"/>
        <v>0.76923076923076927</v>
      </c>
      <c r="HH170" s="96">
        <f t="shared" si="684"/>
        <v>0.80199430199430199</v>
      </c>
      <c r="HI170" s="96">
        <f t="shared" si="684"/>
        <v>0.80056980056980054</v>
      </c>
      <c r="HJ170" s="96">
        <f t="shared" si="684"/>
        <v>0.81339031339031342</v>
      </c>
      <c r="HK170" s="96">
        <f t="shared" si="684"/>
        <v>0.82051282051282048</v>
      </c>
      <c r="HL170" s="96">
        <f t="shared" si="684"/>
        <v>0.82478632478632474</v>
      </c>
      <c r="HM170" s="96">
        <f t="shared" si="684"/>
        <v>0.79629629629629628</v>
      </c>
      <c r="HN170" s="96">
        <f t="shared" si="684"/>
        <v>0.79629629629629628</v>
      </c>
      <c r="HO170" s="96">
        <f t="shared" si="684"/>
        <v>0.83760683760683763</v>
      </c>
      <c r="HP170" s="96">
        <f t="shared" si="684"/>
        <v>0.81766381766381768</v>
      </c>
      <c r="HQ170" s="96">
        <f t="shared" si="684"/>
        <v>0.82051282051282048</v>
      </c>
      <c r="HR170" s="96">
        <f t="shared" si="684"/>
        <v>0.86752136752136755</v>
      </c>
      <c r="HS170" s="96">
        <f t="shared" si="684"/>
        <v>0.85754985754985757</v>
      </c>
      <c r="HT170" s="96">
        <f t="shared" si="684"/>
        <v>0.84330484330484334</v>
      </c>
      <c r="HU170" s="96">
        <f t="shared" si="684"/>
        <v>0.84330484330484334</v>
      </c>
      <c r="HV170" s="96">
        <f t="shared" si="684"/>
        <v>0.84188034188034189</v>
      </c>
      <c r="HW170" s="96">
        <f t="shared" si="684"/>
        <v>0.86039886039886038</v>
      </c>
      <c r="HX170" s="96">
        <f t="shared" si="684"/>
        <v>0.85612535612535612</v>
      </c>
      <c r="HY170" s="96">
        <f t="shared" si="684"/>
        <v>0.8475783475783476</v>
      </c>
      <c r="HZ170" s="96">
        <f t="shared" si="684"/>
        <v>0.85185185185185186</v>
      </c>
      <c r="IA170" s="96">
        <f t="shared" si="684"/>
        <v>0.83048433048433046</v>
      </c>
      <c r="IB170" s="96">
        <f t="shared" si="684"/>
        <v>0.83048433048433046</v>
      </c>
      <c r="IC170" s="96">
        <f t="shared" si="684"/>
        <v>0.8262108262108262</v>
      </c>
      <c r="ID170" s="96">
        <f t="shared" si="684"/>
        <v>0.82478632478632474</v>
      </c>
      <c r="IE170" s="96">
        <f t="shared" si="684"/>
        <v>0.83618233618233617</v>
      </c>
      <c r="IF170" s="96">
        <f t="shared" si="684"/>
        <v>0.8233618233618234</v>
      </c>
      <c r="IG170" s="96">
        <f t="shared" si="684"/>
        <v>0.81908831908831914</v>
      </c>
      <c r="IH170" s="96">
        <f t="shared" si="684"/>
        <v>0.81481481481481477</v>
      </c>
      <c r="II170" s="96">
        <f t="shared" si="684"/>
        <v>0.81481481481481477</v>
      </c>
      <c r="IJ170" s="96">
        <f t="shared" si="684"/>
        <v>0.81908831908831914</v>
      </c>
      <c r="IK170" s="96">
        <f t="shared" si="684"/>
        <v>0.81766381766381768</v>
      </c>
      <c r="IL170" s="96">
        <f t="shared" si="684"/>
        <v>0</v>
      </c>
      <c r="IM170" s="96">
        <f t="shared" si="684"/>
        <v>0</v>
      </c>
      <c r="IN170" s="96">
        <f t="shared" si="684"/>
        <v>0</v>
      </c>
      <c r="IO170" s="96">
        <f t="shared" si="684"/>
        <v>0</v>
      </c>
      <c r="IP170" s="96">
        <f t="shared" si="684"/>
        <v>0</v>
      </c>
      <c r="IQ170" s="96">
        <f t="shared" si="684"/>
        <v>0</v>
      </c>
      <c r="IR170" s="96">
        <f t="shared" si="684"/>
        <v>0</v>
      </c>
      <c r="IS170" s="96">
        <f t="shared" si="684"/>
        <v>0</v>
      </c>
      <c r="IT170" s="96">
        <f t="shared" si="684"/>
        <v>0</v>
      </c>
      <c r="IU170" s="96">
        <f t="shared" si="684"/>
        <v>0</v>
      </c>
      <c r="IV170" s="96">
        <f t="shared" si="684"/>
        <v>0</v>
      </c>
      <c r="IW170" s="96">
        <f t="shared" si="684"/>
        <v>0</v>
      </c>
      <c r="IX170" s="96">
        <f t="shared" si="684"/>
        <v>0</v>
      </c>
      <c r="IY170" s="96">
        <f t="shared" si="684"/>
        <v>0</v>
      </c>
      <c r="IZ170" s="96">
        <f t="shared" si="684"/>
        <v>0</v>
      </c>
      <c r="JA170" s="96">
        <f t="shared" si="684"/>
        <v>0</v>
      </c>
      <c r="JB170" s="96">
        <f t="shared" si="684"/>
        <v>0</v>
      </c>
      <c r="JC170" s="96">
        <f t="shared" si="684"/>
        <v>0</v>
      </c>
      <c r="JD170" s="96">
        <f t="shared" si="684"/>
        <v>0</v>
      </c>
      <c r="JE170" s="96">
        <f t="shared" si="684"/>
        <v>0</v>
      </c>
      <c r="JF170" s="96">
        <f t="shared" si="684"/>
        <v>0</v>
      </c>
      <c r="JG170" s="96">
        <f t="shared" si="684"/>
        <v>0</v>
      </c>
      <c r="JH170" s="96">
        <f t="shared" si="684"/>
        <v>0</v>
      </c>
      <c r="JI170" s="96">
        <f t="shared" si="684"/>
        <v>0</v>
      </c>
      <c r="JJ170" s="96">
        <f t="shared" si="684"/>
        <v>0</v>
      </c>
      <c r="JK170" s="96">
        <f t="shared" si="684"/>
        <v>0</v>
      </c>
      <c r="JL170" s="96">
        <f t="shared" si="684"/>
        <v>0</v>
      </c>
      <c r="JM170" s="96">
        <f t="shared" si="684"/>
        <v>0</v>
      </c>
      <c r="JN170" s="96">
        <f t="shared" si="684"/>
        <v>0</v>
      </c>
      <c r="JO170" s="96">
        <f t="shared" ref="JO170:LZ170" si="685">+JO56/$I$170</f>
        <v>0</v>
      </c>
      <c r="JP170" s="96">
        <f t="shared" si="685"/>
        <v>0</v>
      </c>
      <c r="JQ170" s="96">
        <f t="shared" si="685"/>
        <v>0</v>
      </c>
      <c r="JR170" s="96">
        <f t="shared" si="685"/>
        <v>0</v>
      </c>
      <c r="JS170" s="96">
        <f t="shared" si="685"/>
        <v>0</v>
      </c>
      <c r="JT170" s="96">
        <f t="shared" si="685"/>
        <v>0</v>
      </c>
      <c r="JU170" s="96">
        <f t="shared" si="685"/>
        <v>0</v>
      </c>
      <c r="JV170" s="96">
        <f t="shared" si="685"/>
        <v>0</v>
      </c>
      <c r="JW170" s="96">
        <f t="shared" si="685"/>
        <v>0</v>
      </c>
      <c r="JX170" s="96">
        <f t="shared" si="685"/>
        <v>0</v>
      </c>
      <c r="JY170" s="96">
        <f t="shared" si="685"/>
        <v>0</v>
      </c>
      <c r="JZ170" s="96">
        <f t="shared" si="685"/>
        <v>0</v>
      </c>
      <c r="KA170" s="96">
        <f t="shared" si="685"/>
        <v>0</v>
      </c>
      <c r="KB170" s="96">
        <f t="shared" si="685"/>
        <v>0</v>
      </c>
      <c r="KC170" s="96">
        <f t="shared" si="685"/>
        <v>0</v>
      </c>
      <c r="KD170" s="96">
        <f t="shared" si="685"/>
        <v>0</v>
      </c>
      <c r="KE170" s="96">
        <f t="shared" si="685"/>
        <v>0</v>
      </c>
      <c r="KF170" s="96">
        <f t="shared" si="685"/>
        <v>0</v>
      </c>
      <c r="KG170" s="96">
        <f t="shared" si="685"/>
        <v>0</v>
      </c>
      <c r="KH170" s="96">
        <f t="shared" si="685"/>
        <v>0</v>
      </c>
      <c r="KI170" s="96">
        <f t="shared" si="685"/>
        <v>0</v>
      </c>
      <c r="KJ170" s="96">
        <f t="shared" si="685"/>
        <v>0</v>
      </c>
      <c r="KK170" s="96">
        <f t="shared" si="685"/>
        <v>0</v>
      </c>
      <c r="KL170" s="96">
        <f t="shared" si="685"/>
        <v>0</v>
      </c>
      <c r="KM170" s="96">
        <f t="shared" si="685"/>
        <v>0</v>
      </c>
      <c r="KN170" s="96">
        <f t="shared" si="685"/>
        <v>0</v>
      </c>
      <c r="KO170" s="96">
        <f t="shared" si="685"/>
        <v>0</v>
      </c>
      <c r="KP170" s="96">
        <f t="shared" si="685"/>
        <v>0</v>
      </c>
      <c r="KQ170" s="96">
        <f t="shared" si="685"/>
        <v>0</v>
      </c>
      <c r="KR170" s="96">
        <f t="shared" si="685"/>
        <v>0</v>
      </c>
      <c r="KS170" s="96">
        <f t="shared" si="685"/>
        <v>0</v>
      </c>
      <c r="KT170" s="96">
        <f t="shared" si="685"/>
        <v>0</v>
      </c>
      <c r="KU170" s="96">
        <f t="shared" si="685"/>
        <v>0</v>
      </c>
      <c r="KV170" s="96">
        <f t="shared" si="685"/>
        <v>0</v>
      </c>
      <c r="KW170" s="96">
        <f t="shared" si="685"/>
        <v>0</v>
      </c>
      <c r="KX170" s="96">
        <f t="shared" si="685"/>
        <v>0</v>
      </c>
      <c r="KY170" s="96">
        <f t="shared" si="685"/>
        <v>0</v>
      </c>
      <c r="KZ170" s="96">
        <f t="shared" si="685"/>
        <v>0</v>
      </c>
      <c r="LA170" s="96">
        <f t="shared" si="685"/>
        <v>0</v>
      </c>
      <c r="LB170" s="96">
        <f t="shared" si="685"/>
        <v>0</v>
      </c>
      <c r="LC170" s="96">
        <f t="shared" si="685"/>
        <v>0</v>
      </c>
      <c r="LD170" s="96">
        <f t="shared" si="685"/>
        <v>0</v>
      </c>
      <c r="LE170" s="96">
        <f t="shared" si="685"/>
        <v>0</v>
      </c>
      <c r="LF170" s="96">
        <f t="shared" si="685"/>
        <v>0</v>
      </c>
      <c r="LG170" s="96">
        <f t="shared" si="685"/>
        <v>0</v>
      </c>
      <c r="LH170" s="96">
        <f t="shared" si="685"/>
        <v>0</v>
      </c>
      <c r="LI170" s="96">
        <f t="shared" si="685"/>
        <v>0</v>
      </c>
      <c r="LJ170" s="96">
        <f t="shared" si="685"/>
        <v>0</v>
      </c>
      <c r="LK170" s="96">
        <f t="shared" si="685"/>
        <v>0</v>
      </c>
      <c r="LL170" s="96">
        <f t="shared" si="685"/>
        <v>0</v>
      </c>
      <c r="LM170" s="96">
        <f t="shared" si="685"/>
        <v>0</v>
      </c>
      <c r="LN170" s="96">
        <f t="shared" si="685"/>
        <v>0</v>
      </c>
      <c r="LO170" s="96">
        <f t="shared" si="685"/>
        <v>0</v>
      </c>
      <c r="LP170" s="96">
        <f t="shared" si="685"/>
        <v>0</v>
      </c>
      <c r="LQ170" s="96">
        <f t="shared" si="685"/>
        <v>0</v>
      </c>
      <c r="LR170" s="96">
        <f t="shared" si="685"/>
        <v>0</v>
      </c>
      <c r="LS170" s="96">
        <f t="shared" si="685"/>
        <v>0</v>
      </c>
      <c r="LT170" s="96">
        <f t="shared" si="685"/>
        <v>0</v>
      </c>
      <c r="LU170" s="96">
        <f t="shared" si="685"/>
        <v>0</v>
      </c>
      <c r="LV170" s="96">
        <f t="shared" si="685"/>
        <v>0</v>
      </c>
      <c r="LW170" s="96">
        <f t="shared" si="685"/>
        <v>0</v>
      </c>
      <c r="LX170" s="96">
        <f t="shared" si="685"/>
        <v>0</v>
      </c>
      <c r="LY170" s="96">
        <f t="shared" si="685"/>
        <v>0</v>
      </c>
      <c r="LZ170" s="96">
        <f t="shared" si="685"/>
        <v>0</v>
      </c>
      <c r="MA170" s="96">
        <f t="shared" ref="MA170:NT170" si="686">+MA56/$I$170</f>
        <v>0</v>
      </c>
      <c r="MB170" s="96">
        <f t="shared" si="686"/>
        <v>0</v>
      </c>
      <c r="MC170" s="96">
        <f t="shared" si="686"/>
        <v>0</v>
      </c>
      <c r="MD170" s="96">
        <f t="shared" si="686"/>
        <v>0</v>
      </c>
      <c r="ME170" s="96">
        <f t="shared" si="686"/>
        <v>0</v>
      </c>
      <c r="MF170" s="96">
        <f t="shared" si="686"/>
        <v>0</v>
      </c>
      <c r="MG170" s="96">
        <f t="shared" si="686"/>
        <v>0</v>
      </c>
      <c r="MH170" s="96">
        <f t="shared" si="686"/>
        <v>0</v>
      </c>
      <c r="MI170" s="96">
        <f t="shared" si="686"/>
        <v>0</v>
      </c>
      <c r="MJ170" s="96">
        <f t="shared" si="686"/>
        <v>0</v>
      </c>
      <c r="MK170" s="96">
        <f t="shared" si="686"/>
        <v>0</v>
      </c>
      <c r="ML170" s="96">
        <f t="shared" si="686"/>
        <v>0</v>
      </c>
      <c r="MM170" s="96">
        <f t="shared" si="686"/>
        <v>0</v>
      </c>
      <c r="MN170" s="96">
        <f t="shared" si="686"/>
        <v>0</v>
      </c>
      <c r="MO170" s="96">
        <f t="shared" si="686"/>
        <v>0</v>
      </c>
      <c r="MP170" s="96">
        <f t="shared" si="686"/>
        <v>0</v>
      </c>
      <c r="MQ170" s="96">
        <f t="shared" si="686"/>
        <v>0</v>
      </c>
      <c r="MR170" s="96">
        <f t="shared" si="686"/>
        <v>0</v>
      </c>
      <c r="MS170" s="96">
        <f t="shared" si="686"/>
        <v>0</v>
      </c>
      <c r="MT170" s="96">
        <f t="shared" si="686"/>
        <v>0</v>
      </c>
      <c r="MU170" s="96">
        <f t="shared" si="686"/>
        <v>0</v>
      </c>
      <c r="MV170" s="96">
        <f t="shared" si="686"/>
        <v>0</v>
      </c>
      <c r="MW170" s="96">
        <f t="shared" si="686"/>
        <v>0</v>
      </c>
      <c r="MX170" s="96">
        <f t="shared" si="686"/>
        <v>0</v>
      </c>
      <c r="MY170" s="96">
        <f t="shared" si="686"/>
        <v>0</v>
      </c>
      <c r="MZ170" s="96">
        <f t="shared" si="686"/>
        <v>0</v>
      </c>
      <c r="NA170" s="96">
        <f t="shared" si="686"/>
        <v>0</v>
      </c>
      <c r="NB170" s="96">
        <f t="shared" si="686"/>
        <v>0</v>
      </c>
      <c r="NC170" s="96">
        <f t="shared" si="686"/>
        <v>0</v>
      </c>
      <c r="ND170" s="96">
        <f t="shared" si="686"/>
        <v>0</v>
      </c>
      <c r="NE170" s="96">
        <f t="shared" si="686"/>
        <v>0</v>
      </c>
      <c r="NF170" s="96">
        <f t="shared" si="686"/>
        <v>0</v>
      </c>
      <c r="NG170" s="96">
        <f t="shared" si="686"/>
        <v>0</v>
      </c>
      <c r="NH170" s="96">
        <f t="shared" si="686"/>
        <v>0</v>
      </c>
      <c r="NI170" s="96">
        <f t="shared" si="686"/>
        <v>0</v>
      </c>
      <c r="NJ170" s="96">
        <f t="shared" si="686"/>
        <v>0</v>
      </c>
      <c r="NK170" s="96">
        <f t="shared" si="686"/>
        <v>0</v>
      </c>
      <c r="NL170" s="96">
        <f t="shared" si="686"/>
        <v>0</v>
      </c>
      <c r="NM170" s="96">
        <f t="shared" si="686"/>
        <v>0</v>
      </c>
      <c r="NN170" s="96">
        <f t="shared" si="686"/>
        <v>0</v>
      </c>
      <c r="NO170" s="96">
        <f t="shared" si="686"/>
        <v>0</v>
      </c>
      <c r="NP170" s="96">
        <f t="shared" si="686"/>
        <v>0</v>
      </c>
      <c r="NQ170" s="96">
        <f t="shared" si="686"/>
        <v>0</v>
      </c>
      <c r="NR170" s="96">
        <f t="shared" si="686"/>
        <v>0</v>
      </c>
      <c r="NS170" s="96">
        <f t="shared" si="686"/>
        <v>0</v>
      </c>
      <c r="NT170" s="97">
        <f t="shared" si="686"/>
        <v>0</v>
      </c>
    </row>
    <row r="171" spans="1:384" x14ac:dyDescent="0.6">
      <c r="A171" s="141" t="s">
        <v>72</v>
      </c>
      <c r="B171" s="301"/>
      <c r="C171" s="322"/>
      <c r="D171" s="299"/>
      <c r="E171" s="47">
        <v>26</v>
      </c>
      <c r="F171" s="294"/>
      <c r="G171" s="47">
        <v>37</v>
      </c>
      <c r="H171" s="46">
        <v>847</v>
      </c>
      <c r="I171" s="6">
        <f t="shared" ref="I171:I181" si="687">SUM(J171:Q171)</f>
        <v>0</v>
      </c>
      <c r="J171" s="32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4">
        <v>0</v>
      </c>
      <c r="Q171" s="9">
        <v>0</v>
      </c>
      <c r="R171" s="7"/>
      <c r="S171" s="39">
        <f t="shared" ref="S171:CD171" si="688">IFERROR(+S57/$I$171,0)</f>
        <v>0</v>
      </c>
      <c r="T171" s="40">
        <f t="shared" si="688"/>
        <v>0</v>
      </c>
      <c r="U171" s="40">
        <f t="shared" si="688"/>
        <v>0</v>
      </c>
      <c r="V171" s="40">
        <f t="shared" si="688"/>
        <v>0</v>
      </c>
      <c r="W171" s="40">
        <f t="shared" si="688"/>
        <v>0</v>
      </c>
      <c r="X171" s="40">
        <f t="shared" si="688"/>
        <v>0</v>
      </c>
      <c r="Y171" s="40">
        <f t="shared" si="688"/>
        <v>0</v>
      </c>
      <c r="Z171" s="40">
        <f t="shared" si="688"/>
        <v>0</v>
      </c>
      <c r="AA171" s="40">
        <f t="shared" si="688"/>
        <v>0</v>
      </c>
      <c r="AB171" s="40">
        <f t="shared" si="688"/>
        <v>0</v>
      </c>
      <c r="AC171" s="40">
        <f t="shared" si="688"/>
        <v>0</v>
      </c>
      <c r="AD171" s="40">
        <f t="shared" si="688"/>
        <v>0</v>
      </c>
      <c r="AE171" s="40">
        <f t="shared" si="688"/>
        <v>0</v>
      </c>
      <c r="AF171" s="40">
        <f t="shared" si="688"/>
        <v>0</v>
      </c>
      <c r="AG171" s="40">
        <f t="shared" si="688"/>
        <v>0</v>
      </c>
      <c r="AH171" s="40">
        <f t="shared" si="688"/>
        <v>0</v>
      </c>
      <c r="AI171" s="40">
        <f t="shared" si="688"/>
        <v>0</v>
      </c>
      <c r="AJ171" s="40">
        <f t="shared" si="688"/>
        <v>0</v>
      </c>
      <c r="AK171" s="40">
        <f t="shared" si="688"/>
        <v>0</v>
      </c>
      <c r="AL171" s="40">
        <f t="shared" si="688"/>
        <v>0</v>
      </c>
      <c r="AM171" s="40">
        <f t="shared" si="688"/>
        <v>0</v>
      </c>
      <c r="AN171" s="40">
        <f t="shared" si="688"/>
        <v>0</v>
      </c>
      <c r="AO171" s="40">
        <f t="shared" si="688"/>
        <v>0</v>
      </c>
      <c r="AP171" s="40">
        <f t="shared" si="688"/>
        <v>0</v>
      </c>
      <c r="AQ171" s="40">
        <f t="shared" si="688"/>
        <v>0</v>
      </c>
      <c r="AR171" s="40">
        <f t="shared" si="688"/>
        <v>0</v>
      </c>
      <c r="AS171" s="40">
        <f t="shared" si="688"/>
        <v>0</v>
      </c>
      <c r="AT171" s="40">
        <f t="shared" si="688"/>
        <v>0</v>
      </c>
      <c r="AU171" s="40">
        <f t="shared" si="688"/>
        <v>0</v>
      </c>
      <c r="AV171" s="40">
        <f t="shared" si="688"/>
        <v>0</v>
      </c>
      <c r="AW171" s="40">
        <f t="shared" si="688"/>
        <v>0</v>
      </c>
      <c r="AX171" s="40">
        <f t="shared" si="688"/>
        <v>0</v>
      </c>
      <c r="AY171" s="40">
        <f t="shared" si="688"/>
        <v>0</v>
      </c>
      <c r="AZ171" s="40">
        <f t="shared" si="688"/>
        <v>0</v>
      </c>
      <c r="BA171" s="40">
        <f t="shared" si="688"/>
        <v>0</v>
      </c>
      <c r="BB171" s="40">
        <f t="shared" si="688"/>
        <v>0</v>
      </c>
      <c r="BC171" s="40">
        <f t="shared" si="688"/>
        <v>0</v>
      </c>
      <c r="BD171" s="40">
        <f t="shared" si="688"/>
        <v>0</v>
      </c>
      <c r="BE171" s="40">
        <f t="shared" si="688"/>
        <v>0</v>
      </c>
      <c r="BF171" s="40">
        <f t="shared" si="688"/>
        <v>0</v>
      </c>
      <c r="BG171" s="40">
        <f t="shared" si="688"/>
        <v>0</v>
      </c>
      <c r="BH171" s="40">
        <f t="shared" si="688"/>
        <v>0</v>
      </c>
      <c r="BI171" s="40">
        <f t="shared" si="688"/>
        <v>0</v>
      </c>
      <c r="BJ171" s="40">
        <f t="shared" si="688"/>
        <v>0</v>
      </c>
      <c r="BK171" s="40">
        <f t="shared" si="688"/>
        <v>0</v>
      </c>
      <c r="BL171" s="40">
        <f t="shared" si="688"/>
        <v>0</v>
      </c>
      <c r="BM171" s="40">
        <f t="shared" si="688"/>
        <v>0</v>
      </c>
      <c r="BN171" s="40">
        <f t="shared" si="688"/>
        <v>0</v>
      </c>
      <c r="BO171" s="40">
        <f t="shared" si="688"/>
        <v>0</v>
      </c>
      <c r="BP171" s="40">
        <f t="shared" si="688"/>
        <v>0</v>
      </c>
      <c r="BQ171" s="40">
        <f t="shared" si="688"/>
        <v>0</v>
      </c>
      <c r="BR171" s="40">
        <f t="shared" si="688"/>
        <v>0</v>
      </c>
      <c r="BS171" s="40">
        <f t="shared" si="688"/>
        <v>0</v>
      </c>
      <c r="BT171" s="40">
        <f t="shared" si="688"/>
        <v>0</v>
      </c>
      <c r="BU171" s="40">
        <f t="shared" si="688"/>
        <v>0</v>
      </c>
      <c r="BV171" s="40">
        <f t="shared" si="688"/>
        <v>0</v>
      </c>
      <c r="BW171" s="40">
        <f t="shared" si="688"/>
        <v>0</v>
      </c>
      <c r="BX171" s="40">
        <f t="shared" si="688"/>
        <v>0</v>
      </c>
      <c r="BY171" s="40">
        <f t="shared" si="688"/>
        <v>0</v>
      </c>
      <c r="BZ171" s="40">
        <f t="shared" si="688"/>
        <v>0</v>
      </c>
      <c r="CA171" s="40">
        <f t="shared" si="688"/>
        <v>0</v>
      </c>
      <c r="CB171" s="40">
        <f t="shared" si="688"/>
        <v>0</v>
      </c>
      <c r="CC171" s="40">
        <f t="shared" si="688"/>
        <v>0</v>
      </c>
      <c r="CD171" s="40">
        <f t="shared" si="688"/>
        <v>0</v>
      </c>
      <c r="CE171" s="40">
        <f t="shared" ref="CE171:EP171" si="689">IFERROR(+CE57/$I$171,0)</f>
        <v>0</v>
      </c>
      <c r="CF171" s="40">
        <f t="shared" si="689"/>
        <v>0</v>
      </c>
      <c r="CG171" s="40">
        <f t="shared" si="689"/>
        <v>0</v>
      </c>
      <c r="CH171" s="40">
        <f t="shared" si="689"/>
        <v>0</v>
      </c>
      <c r="CI171" s="40">
        <f t="shared" si="689"/>
        <v>0</v>
      </c>
      <c r="CJ171" s="40">
        <f t="shared" si="689"/>
        <v>0</v>
      </c>
      <c r="CK171" s="40">
        <f t="shared" si="689"/>
        <v>0</v>
      </c>
      <c r="CL171" s="40">
        <f t="shared" si="689"/>
        <v>0</v>
      </c>
      <c r="CM171" s="40">
        <f t="shared" si="689"/>
        <v>0</v>
      </c>
      <c r="CN171" s="40">
        <f t="shared" si="689"/>
        <v>0</v>
      </c>
      <c r="CO171" s="40">
        <f t="shared" si="689"/>
        <v>0</v>
      </c>
      <c r="CP171" s="40">
        <f t="shared" si="689"/>
        <v>0</v>
      </c>
      <c r="CQ171" s="40">
        <f t="shared" si="689"/>
        <v>0</v>
      </c>
      <c r="CR171" s="40">
        <f t="shared" si="689"/>
        <v>0</v>
      </c>
      <c r="CS171" s="40">
        <f t="shared" si="689"/>
        <v>0</v>
      </c>
      <c r="CT171" s="40">
        <f t="shared" si="689"/>
        <v>0</v>
      </c>
      <c r="CU171" s="40">
        <f t="shared" si="689"/>
        <v>0</v>
      </c>
      <c r="CV171" s="40">
        <f t="shared" si="689"/>
        <v>0</v>
      </c>
      <c r="CW171" s="40">
        <f t="shared" si="689"/>
        <v>0</v>
      </c>
      <c r="CX171" s="40">
        <f t="shared" si="689"/>
        <v>0</v>
      </c>
      <c r="CY171" s="40">
        <f t="shared" si="689"/>
        <v>0</v>
      </c>
      <c r="CZ171" s="40">
        <f t="shared" si="689"/>
        <v>0</v>
      </c>
      <c r="DA171" s="40">
        <f t="shared" si="689"/>
        <v>0</v>
      </c>
      <c r="DB171" s="40">
        <f t="shared" si="689"/>
        <v>0</v>
      </c>
      <c r="DC171" s="40">
        <f t="shared" si="689"/>
        <v>0</v>
      </c>
      <c r="DD171" s="40">
        <f t="shared" si="689"/>
        <v>0</v>
      </c>
      <c r="DE171" s="40">
        <f t="shared" si="689"/>
        <v>0</v>
      </c>
      <c r="DF171" s="40">
        <f t="shared" si="689"/>
        <v>0</v>
      </c>
      <c r="DG171" s="40">
        <f t="shared" si="689"/>
        <v>0</v>
      </c>
      <c r="DH171" s="40">
        <f t="shared" si="689"/>
        <v>0</v>
      </c>
      <c r="DI171" s="40">
        <f t="shared" si="689"/>
        <v>0</v>
      </c>
      <c r="DJ171" s="40">
        <f t="shared" si="689"/>
        <v>0</v>
      </c>
      <c r="DK171" s="40">
        <f t="shared" si="689"/>
        <v>0</v>
      </c>
      <c r="DL171" s="40">
        <f t="shared" si="689"/>
        <v>0</v>
      </c>
      <c r="DM171" s="40">
        <f t="shared" si="689"/>
        <v>0</v>
      </c>
      <c r="DN171" s="40">
        <f t="shared" si="689"/>
        <v>0</v>
      </c>
      <c r="DO171" s="40">
        <f t="shared" si="689"/>
        <v>0</v>
      </c>
      <c r="DP171" s="40">
        <f t="shared" si="689"/>
        <v>0</v>
      </c>
      <c r="DQ171" s="40">
        <f t="shared" si="689"/>
        <v>0</v>
      </c>
      <c r="DR171" s="40">
        <f t="shared" si="689"/>
        <v>0</v>
      </c>
      <c r="DS171" s="40">
        <f t="shared" si="689"/>
        <v>0</v>
      </c>
      <c r="DT171" s="40">
        <f t="shared" si="689"/>
        <v>0</v>
      </c>
      <c r="DU171" s="40">
        <f t="shared" si="689"/>
        <v>0</v>
      </c>
      <c r="DV171" s="40">
        <f t="shared" si="689"/>
        <v>0</v>
      </c>
      <c r="DW171" s="40">
        <f t="shared" si="689"/>
        <v>0</v>
      </c>
      <c r="DX171" s="40">
        <f t="shared" si="689"/>
        <v>0</v>
      </c>
      <c r="DY171" s="40">
        <f t="shared" si="689"/>
        <v>0</v>
      </c>
      <c r="DZ171" s="40">
        <f t="shared" si="689"/>
        <v>0</v>
      </c>
      <c r="EA171" s="40">
        <f t="shared" si="689"/>
        <v>0</v>
      </c>
      <c r="EB171" s="40">
        <f t="shared" si="689"/>
        <v>0</v>
      </c>
      <c r="EC171" s="40">
        <f t="shared" si="689"/>
        <v>0</v>
      </c>
      <c r="ED171" s="40">
        <f t="shared" si="689"/>
        <v>0</v>
      </c>
      <c r="EE171" s="40">
        <f t="shared" si="689"/>
        <v>0</v>
      </c>
      <c r="EF171" s="40">
        <f t="shared" si="689"/>
        <v>0</v>
      </c>
      <c r="EG171" s="40">
        <f t="shared" si="689"/>
        <v>0</v>
      </c>
      <c r="EH171" s="40">
        <f t="shared" si="689"/>
        <v>0</v>
      </c>
      <c r="EI171" s="40">
        <f t="shared" si="689"/>
        <v>0</v>
      </c>
      <c r="EJ171" s="40">
        <f t="shared" si="689"/>
        <v>0</v>
      </c>
      <c r="EK171" s="40">
        <f t="shared" si="689"/>
        <v>0</v>
      </c>
      <c r="EL171" s="40">
        <f t="shared" si="689"/>
        <v>0</v>
      </c>
      <c r="EM171" s="40">
        <f t="shared" si="689"/>
        <v>0</v>
      </c>
      <c r="EN171" s="40">
        <f t="shared" si="689"/>
        <v>0</v>
      </c>
      <c r="EO171" s="40">
        <f t="shared" si="689"/>
        <v>0</v>
      </c>
      <c r="EP171" s="40">
        <f t="shared" si="689"/>
        <v>0</v>
      </c>
      <c r="EQ171" s="40">
        <f t="shared" ref="EQ171:HB171" si="690">IFERROR(+EQ57/$I$171,0)</f>
        <v>0</v>
      </c>
      <c r="ER171" s="40">
        <f t="shared" si="690"/>
        <v>0</v>
      </c>
      <c r="ES171" s="40">
        <f t="shared" si="690"/>
        <v>0</v>
      </c>
      <c r="ET171" s="40">
        <f t="shared" si="690"/>
        <v>0</v>
      </c>
      <c r="EU171" s="40">
        <f t="shared" si="690"/>
        <v>0</v>
      </c>
      <c r="EV171" s="40">
        <f t="shared" si="690"/>
        <v>0</v>
      </c>
      <c r="EW171" s="40">
        <f t="shared" si="690"/>
        <v>0</v>
      </c>
      <c r="EX171" s="40">
        <f t="shared" si="690"/>
        <v>0</v>
      </c>
      <c r="EY171" s="40">
        <f t="shared" si="690"/>
        <v>0</v>
      </c>
      <c r="EZ171" s="40">
        <f t="shared" si="690"/>
        <v>0</v>
      </c>
      <c r="FA171" s="40">
        <f t="shared" si="690"/>
        <v>0</v>
      </c>
      <c r="FB171" s="40">
        <f t="shared" si="690"/>
        <v>0</v>
      </c>
      <c r="FC171" s="40">
        <f t="shared" si="690"/>
        <v>0</v>
      </c>
      <c r="FD171" s="40">
        <f t="shared" si="690"/>
        <v>0</v>
      </c>
      <c r="FE171" s="40">
        <f t="shared" si="690"/>
        <v>0</v>
      </c>
      <c r="FF171" s="40">
        <f t="shared" si="690"/>
        <v>0</v>
      </c>
      <c r="FG171" s="40">
        <f t="shared" si="690"/>
        <v>0</v>
      </c>
      <c r="FH171" s="40">
        <f t="shared" si="690"/>
        <v>0</v>
      </c>
      <c r="FI171" s="40">
        <f t="shared" si="690"/>
        <v>0</v>
      </c>
      <c r="FJ171" s="40">
        <f t="shared" si="690"/>
        <v>0</v>
      </c>
      <c r="FK171" s="40">
        <f t="shared" si="690"/>
        <v>0</v>
      </c>
      <c r="FL171" s="40">
        <f t="shared" si="690"/>
        <v>0</v>
      </c>
      <c r="FM171" s="40">
        <f t="shared" si="690"/>
        <v>0</v>
      </c>
      <c r="FN171" s="40">
        <f t="shared" si="690"/>
        <v>0</v>
      </c>
      <c r="FO171" s="40">
        <f t="shared" si="690"/>
        <v>0</v>
      </c>
      <c r="FP171" s="40">
        <f t="shared" si="690"/>
        <v>0</v>
      </c>
      <c r="FQ171" s="40">
        <f t="shared" si="690"/>
        <v>0</v>
      </c>
      <c r="FR171" s="40">
        <f t="shared" si="690"/>
        <v>0</v>
      </c>
      <c r="FS171" s="40">
        <f t="shared" si="690"/>
        <v>0</v>
      </c>
      <c r="FT171" s="40">
        <f t="shared" si="690"/>
        <v>0</v>
      </c>
      <c r="FU171" s="40">
        <f t="shared" si="690"/>
        <v>0</v>
      </c>
      <c r="FV171" s="40">
        <f t="shared" si="690"/>
        <v>0</v>
      </c>
      <c r="FW171" s="40">
        <f t="shared" si="690"/>
        <v>0</v>
      </c>
      <c r="FX171" s="40">
        <f t="shared" si="690"/>
        <v>0</v>
      </c>
      <c r="FY171" s="40">
        <f t="shared" si="690"/>
        <v>0</v>
      </c>
      <c r="FZ171" s="40">
        <f t="shared" si="690"/>
        <v>0</v>
      </c>
      <c r="GA171" s="40">
        <f t="shared" si="690"/>
        <v>0</v>
      </c>
      <c r="GB171" s="40">
        <f t="shared" si="690"/>
        <v>0</v>
      </c>
      <c r="GC171" s="40">
        <f t="shared" si="690"/>
        <v>0</v>
      </c>
      <c r="GD171" s="40">
        <f t="shared" si="690"/>
        <v>0</v>
      </c>
      <c r="GE171" s="40">
        <f t="shared" si="690"/>
        <v>0</v>
      </c>
      <c r="GF171" s="40">
        <f t="shared" si="690"/>
        <v>0</v>
      </c>
      <c r="GG171" s="40">
        <f t="shared" si="690"/>
        <v>0</v>
      </c>
      <c r="GH171" s="40">
        <f t="shared" si="690"/>
        <v>0</v>
      </c>
      <c r="GI171" s="40">
        <f t="shared" si="690"/>
        <v>0</v>
      </c>
      <c r="GJ171" s="40">
        <f t="shared" si="690"/>
        <v>0</v>
      </c>
      <c r="GK171" s="40">
        <f t="shared" si="690"/>
        <v>0</v>
      </c>
      <c r="GL171" s="40">
        <f t="shared" si="690"/>
        <v>0</v>
      </c>
      <c r="GM171" s="40">
        <f t="shared" si="690"/>
        <v>0</v>
      </c>
      <c r="GN171" s="40">
        <f t="shared" si="690"/>
        <v>0</v>
      </c>
      <c r="GO171" s="40">
        <f t="shared" si="690"/>
        <v>0</v>
      </c>
      <c r="GP171" s="40">
        <f t="shared" si="690"/>
        <v>0</v>
      </c>
      <c r="GQ171" s="40">
        <f t="shared" si="690"/>
        <v>0</v>
      </c>
      <c r="GR171" s="40">
        <f t="shared" si="690"/>
        <v>0</v>
      </c>
      <c r="GS171" s="40">
        <f t="shared" si="690"/>
        <v>0</v>
      </c>
      <c r="GT171" s="40">
        <f t="shared" si="690"/>
        <v>0</v>
      </c>
      <c r="GU171" s="40">
        <f t="shared" si="690"/>
        <v>0</v>
      </c>
      <c r="GV171" s="40">
        <f t="shared" si="690"/>
        <v>0</v>
      </c>
      <c r="GW171" s="40">
        <f t="shared" si="690"/>
        <v>0</v>
      </c>
      <c r="GX171" s="40">
        <f t="shared" si="690"/>
        <v>0</v>
      </c>
      <c r="GY171" s="40">
        <f t="shared" si="690"/>
        <v>0</v>
      </c>
      <c r="GZ171" s="40">
        <f t="shared" si="690"/>
        <v>0</v>
      </c>
      <c r="HA171" s="40">
        <f t="shared" si="690"/>
        <v>0</v>
      </c>
      <c r="HB171" s="40">
        <f t="shared" si="690"/>
        <v>0</v>
      </c>
      <c r="HC171" s="40">
        <f t="shared" ref="HC171:JN171" si="691">IFERROR(+HC57/$I$171,0)</f>
        <v>0</v>
      </c>
      <c r="HD171" s="40">
        <f t="shared" si="691"/>
        <v>0</v>
      </c>
      <c r="HE171" s="40">
        <f t="shared" si="691"/>
        <v>0</v>
      </c>
      <c r="HF171" s="40">
        <f t="shared" si="691"/>
        <v>0</v>
      </c>
      <c r="HG171" s="40">
        <f t="shared" si="691"/>
        <v>0</v>
      </c>
      <c r="HH171" s="40">
        <f t="shared" si="691"/>
        <v>0</v>
      </c>
      <c r="HI171" s="40">
        <f t="shared" si="691"/>
        <v>0</v>
      </c>
      <c r="HJ171" s="40">
        <f t="shared" si="691"/>
        <v>0</v>
      </c>
      <c r="HK171" s="40">
        <f t="shared" si="691"/>
        <v>0</v>
      </c>
      <c r="HL171" s="40">
        <f t="shared" si="691"/>
        <v>0</v>
      </c>
      <c r="HM171" s="40">
        <f t="shared" si="691"/>
        <v>0</v>
      </c>
      <c r="HN171" s="40">
        <f t="shared" si="691"/>
        <v>0</v>
      </c>
      <c r="HO171" s="40">
        <f t="shared" si="691"/>
        <v>0</v>
      </c>
      <c r="HP171" s="40">
        <f t="shared" si="691"/>
        <v>0</v>
      </c>
      <c r="HQ171" s="40">
        <f t="shared" si="691"/>
        <v>0</v>
      </c>
      <c r="HR171" s="40">
        <f t="shared" si="691"/>
        <v>0</v>
      </c>
      <c r="HS171" s="40">
        <f t="shared" si="691"/>
        <v>0</v>
      </c>
      <c r="HT171" s="40">
        <f t="shared" si="691"/>
        <v>0</v>
      </c>
      <c r="HU171" s="40">
        <f t="shared" si="691"/>
        <v>0</v>
      </c>
      <c r="HV171" s="40">
        <f t="shared" si="691"/>
        <v>0</v>
      </c>
      <c r="HW171" s="40">
        <f t="shared" si="691"/>
        <v>0</v>
      </c>
      <c r="HX171" s="40">
        <f t="shared" si="691"/>
        <v>0</v>
      </c>
      <c r="HY171" s="40">
        <f t="shared" si="691"/>
        <v>0</v>
      </c>
      <c r="HZ171" s="40">
        <f t="shared" si="691"/>
        <v>0</v>
      </c>
      <c r="IA171" s="40">
        <f t="shared" si="691"/>
        <v>0</v>
      </c>
      <c r="IB171" s="40">
        <f t="shared" si="691"/>
        <v>0</v>
      </c>
      <c r="IC171" s="40">
        <f t="shared" si="691"/>
        <v>0</v>
      </c>
      <c r="ID171" s="40">
        <f t="shared" si="691"/>
        <v>0</v>
      </c>
      <c r="IE171" s="40">
        <f t="shared" si="691"/>
        <v>0</v>
      </c>
      <c r="IF171" s="40">
        <f t="shared" si="691"/>
        <v>0</v>
      </c>
      <c r="IG171" s="40">
        <f t="shared" si="691"/>
        <v>0</v>
      </c>
      <c r="IH171" s="40">
        <f t="shared" si="691"/>
        <v>0</v>
      </c>
      <c r="II171" s="40">
        <f t="shared" si="691"/>
        <v>0</v>
      </c>
      <c r="IJ171" s="40">
        <f t="shared" si="691"/>
        <v>0</v>
      </c>
      <c r="IK171" s="40">
        <f t="shared" si="691"/>
        <v>0</v>
      </c>
      <c r="IL171" s="40">
        <f t="shared" si="691"/>
        <v>0</v>
      </c>
      <c r="IM171" s="40">
        <f t="shared" si="691"/>
        <v>0</v>
      </c>
      <c r="IN171" s="40">
        <f t="shared" si="691"/>
        <v>0</v>
      </c>
      <c r="IO171" s="40">
        <f t="shared" si="691"/>
        <v>0</v>
      </c>
      <c r="IP171" s="40">
        <f t="shared" si="691"/>
        <v>0</v>
      </c>
      <c r="IQ171" s="40">
        <f t="shared" si="691"/>
        <v>0</v>
      </c>
      <c r="IR171" s="40">
        <f t="shared" si="691"/>
        <v>0</v>
      </c>
      <c r="IS171" s="40">
        <f t="shared" si="691"/>
        <v>0</v>
      </c>
      <c r="IT171" s="40">
        <f t="shared" si="691"/>
        <v>0</v>
      </c>
      <c r="IU171" s="40">
        <f t="shared" si="691"/>
        <v>0</v>
      </c>
      <c r="IV171" s="40">
        <f t="shared" si="691"/>
        <v>0</v>
      </c>
      <c r="IW171" s="40">
        <f t="shared" si="691"/>
        <v>0</v>
      </c>
      <c r="IX171" s="40">
        <f t="shared" si="691"/>
        <v>0</v>
      </c>
      <c r="IY171" s="40">
        <f t="shared" si="691"/>
        <v>0</v>
      </c>
      <c r="IZ171" s="40">
        <f t="shared" si="691"/>
        <v>0</v>
      </c>
      <c r="JA171" s="40">
        <f t="shared" si="691"/>
        <v>0</v>
      </c>
      <c r="JB171" s="40">
        <f t="shared" si="691"/>
        <v>0</v>
      </c>
      <c r="JC171" s="40">
        <f t="shared" si="691"/>
        <v>0</v>
      </c>
      <c r="JD171" s="40">
        <f t="shared" si="691"/>
        <v>0</v>
      </c>
      <c r="JE171" s="40">
        <f t="shared" si="691"/>
        <v>0</v>
      </c>
      <c r="JF171" s="40">
        <f t="shared" si="691"/>
        <v>0</v>
      </c>
      <c r="JG171" s="40">
        <f t="shared" si="691"/>
        <v>0</v>
      </c>
      <c r="JH171" s="40">
        <f t="shared" si="691"/>
        <v>0</v>
      </c>
      <c r="JI171" s="40">
        <f t="shared" si="691"/>
        <v>0</v>
      </c>
      <c r="JJ171" s="40">
        <f t="shared" si="691"/>
        <v>0</v>
      </c>
      <c r="JK171" s="40">
        <f t="shared" si="691"/>
        <v>0</v>
      </c>
      <c r="JL171" s="40">
        <f t="shared" si="691"/>
        <v>0</v>
      </c>
      <c r="JM171" s="40">
        <f t="shared" si="691"/>
        <v>0</v>
      </c>
      <c r="JN171" s="40">
        <f t="shared" si="691"/>
        <v>0</v>
      </c>
      <c r="JO171" s="40">
        <f t="shared" ref="JO171:LZ171" si="692">IFERROR(+JO57/$I$171,0)</f>
        <v>0</v>
      </c>
      <c r="JP171" s="40">
        <f t="shared" si="692"/>
        <v>0</v>
      </c>
      <c r="JQ171" s="40">
        <f t="shared" si="692"/>
        <v>0</v>
      </c>
      <c r="JR171" s="40">
        <f t="shared" si="692"/>
        <v>0</v>
      </c>
      <c r="JS171" s="40">
        <f t="shared" si="692"/>
        <v>0</v>
      </c>
      <c r="JT171" s="40">
        <f t="shared" si="692"/>
        <v>0</v>
      </c>
      <c r="JU171" s="40">
        <f t="shared" si="692"/>
        <v>0</v>
      </c>
      <c r="JV171" s="40">
        <f t="shared" si="692"/>
        <v>0</v>
      </c>
      <c r="JW171" s="40">
        <f t="shared" si="692"/>
        <v>0</v>
      </c>
      <c r="JX171" s="40">
        <f t="shared" si="692"/>
        <v>0</v>
      </c>
      <c r="JY171" s="40">
        <f t="shared" si="692"/>
        <v>0</v>
      </c>
      <c r="JZ171" s="40">
        <f t="shared" si="692"/>
        <v>0</v>
      </c>
      <c r="KA171" s="40">
        <f t="shared" si="692"/>
        <v>0</v>
      </c>
      <c r="KB171" s="40">
        <f t="shared" si="692"/>
        <v>0</v>
      </c>
      <c r="KC171" s="40">
        <f t="shared" si="692"/>
        <v>0</v>
      </c>
      <c r="KD171" s="40">
        <f t="shared" si="692"/>
        <v>0</v>
      </c>
      <c r="KE171" s="40">
        <f t="shared" si="692"/>
        <v>0</v>
      </c>
      <c r="KF171" s="40">
        <f t="shared" si="692"/>
        <v>0</v>
      </c>
      <c r="KG171" s="40">
        <f t="shared" si="692"/>
        <v>0</v>
      </c>
      <c r="KH171" s="40">
        <f t="shared" si="692"/>
        <v>0</v>
      </c>
      <c r="KI171" s="40">
        <f t="shared" si="692"/>
        <v>0</v>
      </c>
      <c r="KJ171" s="40">
        <f t="shared" si="692"/>
        <v>0</v>
      </c>
      <c r="KK171" s="40">
        <f t="shared" si="692"/>
        <v>0</v>
      </c>
      <c r="KL171" s="40">
        <f t="shared" si="692"/>
        <v>0</v>
      </c>
      <c r="KM171" s="40">
        <f t="shared" si="692"/>
        <v>0</v>
      </c>
      <c r="KN171" s="40">
        <f t="shared" si="692"/>
        <v>0</v>
      </c>
      <c r="KO171" s="40">
        <f t="shared" si="692"/>
        <v>0</v>
      </c>
      <c r="KP171" s="40">
        <f t="shared" si="692"/>
        <v>0</v>
      </c>
      <c r="KQ171" s="40">
        <f t="shared" si="692"/>
        <v>0</v>
      </c>
      <c r="KR171" s="40">
        <f t="shared" si="692"/>
        <v>0</v>
      </c>
      <c r="KS171" s="40">
        <f t="shared" si="692"/>
        <v>0</v>
      </c>
      <c r="KT171" s="40">
        <f t="shared" si="692"/>
        <v>0</v>
      </c>
      <c r="KU171" s="40">
        <f t="shared" si="692"/>
        <v>0</v>
      </c>
      <c r="KV171" s="40">
        <f t="shared" si="692"/>
        <v>0</v>
      </c>
      <c r="KW171" s="40">
        <f t="shared" si="692"/>
        <v>0</v>
      </c>
      <c r="KX171" s="40">
        <f t="shared" si="692"/>
        <v>0</v>
      </c>
      <c r="KY171" s="40">
        <f t="shared" si="692"/>
        <v>0</v>
      </c>
      <c r="KZ171" s="40">
        <f t="shared" si="692"/>
        <v>0</v>
      </c>
      <c r="LA171" s="40">
        <f t="shared" si="692"/>
        <v>0</v>
      </c>
      <c r="LB171" s="40">
        <f t="shared" si="692"/>
        <v>0</v>
      </c>
      <c r="LC171" s="40">
        <f t="shared" si="692"/>
        <v>0</v>
      </c>
      <c r="LD171" s="40">
        <f t="shared" si="692"/>
        <v>0</v>
      </c>
      <c r="LE171" s="40">
        <f t="shared" si="692"/>
        <v>0</v>
      </c>
      <c r="LF171" s="40">
        <f t="shared" si="692"/>
        <v>0</v>
      </c>
      <c r="LG171" s="40">
        <f t="shared" si="692"/>
        <v>0</v>
      </c>
      <c r="LH171" s="40">
        <f t="shared" si="692"/>
        <v>0</v>
      </c>
      <c r="LI171" s="40">
        <f t="shared" si="692"/>
        <v>0</v>
      </c>
      <c r="LJ171" s="40">
        <f t="shared" si="692"/>
        <v>0</v>
      </c>
      <c r="LK171" s="40">
        <f t="shared" si="692"/>
        <v>0</v>
      </c>
      <c r="LL171" s="40">
        <f t="shared" si="692"/>
        <v>0</v>
      </c>
      <c r="LM171" s="40">
        <f t="shared" si="692"/>
        <v>0</v>
      </c>
      <c r="LN171" s="40">
        <f t="shared" si="692"/>
        <v>0</v>
      </c>
      <c r="LO171" s="40">
        <f t="shared" si="692"/>
        <v>0</v>
      </c>
      <c r="LP171" s="40">
        <f t="shared" si="692"/>
        <v>0</v>
      </c>
      <c r="LQ171" s="40">
        <f t="shared" si="692"/>
        <v>0</v>
      </c>
      <c r="LR171" s="40">
        <f t="shared" si="692"/>
        <v>0</v>
      </c>
      <c r="LS171" s="40">
        <f t="shared" si="692"/>
        <v>0</v>
      </c>
      <c r="LT171" s="40">
        <f t="shared" si="692"/>
        <v>0</v>
      </c>
      <c r="LU171" s="40">
        <f t="shared" si="692"/>
        <v>0</v>
      </c>
      <c r="LV171" s="40">
        <f t="shared" si="692"/>
        <v>0</v>
      </c>
      <c r="LW171" s="40">
        <f t="shared" si="692"/>
        <v>0</v>
      </c>
      <c r="LX171" s="40">
        <f t="shared" si="692"/>
        <v>0</v>
      </c>
      <c r="LY171" s="40">
        <f t="shared" si="692"/>
        <v>0</v>
      </c>
      <c r="LZ171" s="40">
        <f t="shared" si="692"/>
        <v>0</v>
      </c>
      <c r="MA171" s="40">
        <f t="shared" ref="MA171:NT171" si="693">IFERROR(+MA57/$I$171,0)</f>
        <v>0</v>
      </c>
      <c r="MB171" s="40">
        <f t="shared" si="693"/>
        <v>0</v>
      </c>
      <c r="MC171" s="40">
        <f t="shared" si="693"/>
        <v>0</v>
      </c>
      <c r="MD171" s="40">
        <f t="shared" si="693"/>
        <v>0</v>
      </c>
      <c r="ME171" s="40">
        <f t="shared" si="693"/>
        <v>0</v>
      </c>
      <c r="MF171" s="40">
        <f t="shared" si="693"/>
        <v>0</v>
      </c>
      <c r="MG171" s="40">
        <f t="shared" si="693"/>
        <v>0</v>
      </c>
      <c r="MH171" s="40">
        <f t="shared" si="693"/>
        <v>0</v>
      </c>
      <c r="MI171" s="40">
        <f t="shared" si="693"/>
        <v>0</v>
      </c>
      <c r="MJ171" s="40">
        <f t="shared" si="693"/>
        <v>0</v>
      </c>
      <c r="MK171" s="40">
        <f t="shared" si="693"/>
        <v>0</v>
      </c>
      <c r="ML171" s="40">
        <f t="shared" si="693"/>
        <v>0</v>
      </c>
      <c r="MM171" s="40">
        <f t="shared" si="693"/>
        <v>0</v>
      </c>
      <c r="MN171" s="40">
        <f t="shared" si="693"/>
        <v>0</v>
      </c>
      <c r="MO171" s="40">
        <f t="shared" si="693"/>
        <v>0</v>
      </c>
      <c r="MP171" s="40">
        <f t="shared" si="693"/>
        <v>0</v>
      </c>
      <c r="MQ171" s="40">
        <f t="shared" si="693"/>
        <v>0</v>
      </c>
      <c r="MR171" s="40">
        <f t="shared" si="693"/>
        <v>0</v>
      </c>
      <c r="MS171" s="40">
        <f t="shared" si="693"/>
        <v>0</v>
      </c>
      <c r="MT171" s="40">
        <f t="shared" si="693"/>
        <v>0</v>
      </c>
      <c r="MU171" s="40">
        <f t="shared" si="693"/>
        <v>0</v>
      </c>
      <c r="MV171" s="40">
        <f t="shared" si="693"/>
        <v>0</v>
      </c>
      <c r="MW171" s="40">
        <f t="shared" si="693"/>
        <v>0</v>
      </c>
      <c r="MX171" s="40">
        <f t="shared" si="693"/>
        <v>0</v>
      </c>
      <c r="MY171" s="40">
        <f t="shared" si="693"/>
        <v>0</v>
      </c>
      <c r="MZ171" s="40">
        <f t="shared" si="693"/>
        <v>0</v>
      </c>
      <c r="NA171" s="40">
        <f t="shared" si="693"/>
        <v>0</v>
      </c>
      <c r="NB171" s="40">
        <f t="shared" si="693"/>
        <v>0</v>
      </c>
      <c r="NC171" s="40">
        <f t="shared" si="693"/>
        <v>0</v>
      </c>
      <c r="ND171" s="40">
        <f t="shared" si="693"/>
        <v>0</v>
      </c>
      <c r="NE171" s="40">
        <f t="shared" si="693"/>
        <v>0</v>
      </c>
      <c r="NF171" s="40">
        <f t="shared" si="693"/>
        <v>0</v>
      </c>
      <c r="NG171" s="40">
        <f t="shared" si="693"/>
        <v>0</v>
      </c>
      <c r="NH171" s="40">
        <f t="shared" si="693"/>
        <v>0</v>
      </c>
      <c r="NI171" s="40">
        <f t="shared" si="693"/>
        <v>0</v>
      </c>
      <c r="NJ171" s="40">
        <f t="shared" si="693"/>
        <v>0</v>
      </c>
      <c r="NK171" s="40">
        <f t="shared" si="693"/>
        <v>0</v>
      </c>
      <c r="NL171" s="40">
        <f t="shared" si="693"/>
        <v>0</v>
      </c>
      <c r="NM171" s="40">
        <f t="shared" si="693"/>
        <v>0</v>
      </c>
      <c r="NN171" s="40">
        <f t="shared" si="693"/>
        <v>0</v>
      </c>
      <c r="NO171" s="40">
        <f t="shared" si="693"/>
        <v>0</v>
      </c>
      <c r="NP171" s="40">
        <f t="shared" si="693"/>
        <v>0</v>
      </c>
      <c r="NQ171" s="40">
        <f t="shared" si="693"/>
        <v>0</v>
      </c>
      <c r="NR171" s="40">
        <f t="shared" si="693"/>
        <v>0</v>
      </c>
      <c r="NS171" s="40">
        <f t="shared" si="693"/>
        <v>0</v>
      </c>
      <c r="NT171" s="41">
        <f t="shared" si="693"/>
        <v>0</v>
      </c>
    </row>
    <row r="172" spans="1:384" x14ac:dyDescent="0.6">
      <c r="A172" s="141" t="s">
        <v>72</v>
      </c>
      <c r="B172" s="301"/>
      <c r="C172" s="322"/>
      <c r="D172" s="300" t="s">
        <v>16</v>
      </c>
      <c r="E172" s="47">
        <v>21</v>
      </c>
      <c r="F172" s="294"/>
      <c r="G172" s="47" t="s">
        <v>60</v>
      </c>
      <c r="H172" s="46">
        <v>626</v>
      </c>
      <c r="I172" s="6">
        <f t="shared" si="687"/>
        <v>428</v>
      </c>
      <c r="J172" s="32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4">
        <v>376</v>
      </c>
      <c r="Q172" s="9">
        <v>52</v>
      </c>
      <c r="R172" s="7"/>
      <c r="S172" s="39">
        <f t="shared" ref="S172:CD172" si="694">IFERROR(+S58/$I$172,0)</f>
        <v>0.47897196261682246</v>
      </c>
      <c r="T172" s="40">
        <f t="shared" si="694"/>
        <v>0.47897196261682246</v>
      </c>
      <c r="U172" s="40">
        <f t="shared" si="694"/>
        <v>0.47897196261682246</v>
      </c>
      <c r="V172" s="40">
        <f t="shared" si="694"/>
        <v>0.51168224299065423</v>
      </c>
      <c r="W172" s="40">
        <f t="shared" si="694"/>
        <v>0.5070093457943925</v>
      </c>
      <c r="X172" s="40">
        <f t="shared" si="694"/>
        <v>0.5</v>
      </c>
      <c r="Y172" s="40">
        <f t="shared" si="694"/>
        <v>0.48831775700934582</v>
      </c>
      <c r="Z172" s="40">
        <f t="shared" si="694"/>
        <v>0.48831775700934582</v>
      </c>
      <c r="AA172" s="40">
        <f t="shared" si="694"/>
        <v>0.48831775700934582</v>
      </c>
      <c r="AB172" s="40">
        <f t="shared" si="694"/>
        <v>0.48364485981308414</v>
      </c>
      <c r="AC172" s="40">
        <f t="shared" si="694"/>
        <v>0.51635514018691586</v>
      </c>
      <c r="AD172" s="40">
        <f t="shared" si="694"/>
        <v>0.51869158878504673</v>
      </c>
      <c r="AE172" s="40">
        <f t="shared" si="694"/>
        <v>0.55140186915887845</v>
      </c>
      <c r="AF172" s="40">
        <f t="shared" si="694"/>
        <v>0.55841121495327106</v>
      </c>
      <c r="AG172" s="40">
        <f t="shared" si="694"/>
        <v>0.55841121495327106</v>
      </c>
      <c r="AH172" s="40">
        <f t="shared" si="694"/>
        <v>0.58878504672897192</v>
      </c>
      <c r="AI172" s="40">
        <f t="shared" si="694"/>
        <v>0.58878504672897192</v>
      </c>
      <c r="AJ172" s="40">
        <f t="shared" si="694"/>
        <v>0.58878504672897192</v>
      </c>
      <c r="AK172" s="40">
        <f t="shared" si="694"/>
        <v>0.58644859813084116</v>
      </c>
      <c r="AL172" s="40">
        <f t="shared" si="694"/>
        <v>0.58177570093457942</v>
      </c>
      <c r="AM172" s="40">
        <f t="shared" si="694"/>
        <v>0.56074766355140182</v>
      </c>
      <c r="AN172" s="40">
        <f t="shared" si="694"/>
        <v>0.56074766355140182</v>
      </c>
      <c r="AO172" s="40">
        <f t="shared" si="694"/>
        <v>0.57710280373831779</v>
      </c>
      <c r="AP172" s="40">
        <f t="shared" si="694"/>
        <v>0.57710280373831779</v>
      </c>
      <c r="AQ172" s="40">
        <f t="shared" si="694"/>
        <v>0.58644859813084116</v>
      </c>
      <c r="AR172" s="40">
        <f t="shared" si="694"/>
        <v>0.58644859813084116</v>
      </c>
      <c r="AS172" s="40">
        <f t="shared" si="694"/>
        <v>0.63084112149532712</v>
      </c>
      <c r="AT172" s="40">
        <f t="shared" si="694"/>
        <v>0.61214953271028039</v>
      </c>
      <c r="AU172" s="40">
        <f t="shared" si="694"/>
        <v>0.61214953271028039</v>
      </c>
      <c r="AV172" s="40">
        <f t="shared" si="694"/>
        <v>0.60981308411214952</v>
      </c>
      <c r="AW172" s="40">
        <f t="shared" si="694"/>
        <v>0.61214953271028039</v>
      </c>
      <c r="AX172" s="40">
        <f t="shared" si="694"/>
        <v>0.61214953271028039</v>
      </c>
      <c r="AY172" s="40">
        <f t="shared" si="694"/>
        <v>0.67757009345794394</v>
      </c>
      <c r="AZ172" s="40">
        <f t="shared" si="694"/>
        <v>0.60981308411214952</v>
      </c>
      <c r="BA172" s="40">
        <f t="shared" si="694"/>
        <v>0.60514018691588789</v>
      </c>
      <c r="BB172" s="40">
        <f t="shared" si="694"/>
        <v>0.60514018691588789</v>
      </c>
      <c r="BC172" s="40">
        <f t="shared" si="694"/>
        <v>0.60046728971962615</v>
      </c>
      <c r="BD172" s="40">
        <f t="shared" si="694"/>
        <v>0.60981308411214952</v>
      </c>
      <c r="BE172" s="40">
        <f t="shared" si="694"/>
        <v>0.63084112149532712</v>
      </c>
      <c r="BF172" s="40">
        <f t="shared" si="694"/>
        <v>0.67990654205607481</v>
      </c>
      <c r="BG172" s="40">
        <f t="shared" si="694"/>
        <v>0.67289719626168221</v>
      </c>
      <c r="BH172" s="40">
        <f t="shared" si="694"/>
        <v>0.67289719626168221</v>
      </c>
      <c r="BI172" s="40">
        <f t="shared" si="694"/>
        <v>0.67289719626168221</v>
      </c>
      <c r="BJ172" s="40">
        <f t="shared" si="694"/>
        <v>0.66121495327102808</v>
      </c>
      <c r="BK172" s="40">
        <f t="shared" si="694"/>
        <v>0.64719626168224298</v>
      </c>
      <c r="BL172" s="40">
        <f t="shared" si="694"/>
        <v>0.64018691588785048</v>
      </c>
      <c r="BM172" s="40">
        <f t="shared" si="694"/>
        <v>0.63551401869158874</v>
      </c>
      <c r="BN172" s="40">
        <f t="shared" si="694"/>
        <v>0.63084112149532712</v>
      </c>
      <c r="BO172" s="40">
        <f t="shared" si="694"/>
        <v>0.61214953271028039</v>
      </c>
      <c r="BP172" s="40">
        <f t="shared" si="694"/>
        <v>0.61214953271028039</v>
      </c>
      <c r="BQ172" s="40">
        <f t="shared" si="694"/>
        <v>0.61448598130841126</v>
      </c>
      <c r="BR172" s="40">
        <f t="shared" si="694"/>
        <v>0.63084112149532712</v>
      </c>
      <c r="BS172" s="40">
        <f t="shared" si="694"/>
        <v>0.67289719626168221</v>
      </c>
      <c r="BT172" s="40">
        <f t="shared" si="694"/>
        <v>0.64953271028037385</v>
      </c>
      <c r="BU172" s="40">
        <f t="shared" si="694"/>
        <v>0.63551401869158874</v>
      </c>
      <c r="BV172" s="40">
        <f t="shared" si="694"/>
        <v>0.63084112149532712</v>
      </c>
      <c r="BW172" s="40">
        <f t="shared" si="694"/>
        <v>0.63084112149532712</v>
      </c>
      <c r="BX172" s="40">
        <f t="shared" si="694"/>
        <v>0.61915887850467288</v>
      </c>
      <c r="BY172" s="40">
        <f t="shared" si="694"/>
        <v>0.64485981308411211</v>
      </c>
      <c r="BZ172" s="40">
        <f t="shared" si="694"/>
        <v>0.63084112149532712</v>
      </c>
      <c r="CA172" s="40">
        <f t="shared" si="694"/>
        <v>0.63084112149532712</v>
      </c>
      <c r="CB172" s="40">
        <f t="shared" si="694"/>
        <v>0.63084112149532712</v>
      </c>
      <c r="CC172" s="40">
        <f t="shared" si="694"/>
        <v>0.62850467289719625</v>
      </c>
      <c r="CD172" s="40">
        <f t="shared" si="694"/>
        <v>0.62850467289719625</v>
      </c>
      <c r="CE172" s="40">
        <f t="shared" ref="CE172:EP172" si="695">IFERROR(+CE58/$I$172,0)</f>
        <v>0.67757009345794394</v>
      </c>
      <c r="CF172" s="40">
        <f t="shared" si="695"/>
        <v>0.68224299065420557</v>
      </c>
      <c r="CG172" s="40">
        <f t="shared" si="695"/>
        <v>0.65654205607476634</v>
      </c>
      <c r="CH172" s="40">
        <f t="shared" si="695"/>
        <v>0.63551401869158874</v>
      </c>
      <c r="CI172" s="40">
        <f t="shared" si="695"/>
        <v>0.63084112149532712</v>
      </c>
      <c r="CJ172" s="40">
        <f t="shared" si="695"/>
        <v>0.61915887850467288</v>
      </c>
      <c r="CK172" s="40">
        <f t="shared" si="695"/>
        <v>0.61915887850467288</v>
      </c>
      <c r="CL172" s="40">
        <f t="shared" si="695"/>
        <v>0.63084112149532712</v>
      </c>
      <c r="CM172" s="40">
        <f t="shared" si="695"/>
        <v>0.64719626168224298</v>
      </c>
      <c r="CN172" s="40">
        <f t="shared" si="695"/>
        <v>0.63317757009345799</v>
      </c>
      <c r="CO172" s="40">
        <f t="shared" si="695"/>
        <v>0.64719626168224298</v>
      </c>
      <c r="CP172" s="40">
        <f t="shared" si="695"/>
        <v>0.64252336448598135</v>
      </c>
      <c r="CQ172" s="40">
        <f t="shared" si="695"/>
        <v>0.62616822429906538</v>
      </c>
      <c r="CR172" s="40">
        <f t="shared" si="695"/>
        <v>0.62616822429906538</v>
      </c>
      <c r="CS172" s="40">
        <f t="shared" si="695"/>
        <v>0.60280373831775702</v>
      </c>
      <c r="CT172" s="40">
        <f t="shared" si="695"/>
        <v>0.59813084112149528</v>
      </c>
      <c r="CU172" s="40">
        <f t="shared" si="695"/>
        <v>0.67523364485981308</v>
      </c>
      <c r="CV172" s="40">
        <f t="shared" si="695"/>
        <v>0.70794392523364491</v>
      </c>
      <c r="CW172" s="40">
        <f t="shared" si="695"/>
        <v>0.69859813084112155</v>
      </c>
      <c r="CX172" s="40">
        <f t="shared" si="695"/>
        <v>0.69158878504672894</v>
      </c>
      <c r="CY172" s="40">
        <f t="shared" si="695"/>
        <v>0.69158878504672894</v>
      </c>
      <c r="CZ172" s="40">
        <f t="shared" si="695"/>
        <v>0.68925233644859818</v>
      </c>
      <c r="DA172" s="40">
        <f t="shared" si="695"/>
        <v>0.68457943925233644</v>
      </c>
      <c r="DB172" s="40">
        <f t="shared" si="695"/>
        <v>0.67757009345794394</v>
      </c>
      <c r="DC172" s="40">
        <f t="shared" si="695"/>
        <v>0.71261682242990654</v>
      </c>
      <c r="DD172" s="40">
        <f t="shared" si="695"/>
        <v>0.71028037383177567</v>
      </c>
      <c r="DE172" s="40">
        <f t="shared" si="695"/>
        <v>0.69158878504672894</v>
      </c>
      <c r="DF172" s="40">
        <f t="shared" si="695"/>
        <v>0.69158878504672894</v>
      </c>
      <c r="DG172" s="40">
        <f t="shared" si="695"/>
        <v>0.67757009345794394</v>
      </c>
      <c r="DH172" s="40">
        <f t="shared" si="695"/>
        <v>0.65887850467289721</v>
      </c>
      <c r="DI172" s="40">
        <f t="shared" si="695"/>
        <v>0.69392523364485981</v>
      </c>
      <c r="DJ172" s="40">
        <f t="shared" si="695"/>
        <v>0.70794392523364491</v>
      </c>
      <c r="DK172" s="40">
        <f t="shared" si="695"/>
        <v>0.69392523364485981</v>
      </c>
      <c r="DL172" s="40">
        <f t="shared" si="695"/>
        <v>0.67056074766355145</v>
      </c>
      <c r="DM172" s="40">
        <f t="shared" si="695"/>
        <v>0.67056074766355145</v>
      </c>
      <c r="DN172" s="40">
        <f t="shared" si="695"/>
        <v>0.65186915887850472</v>
      </c>
      <c r="DO172" s="40">
        <f t="shared" si="695"/>
        <v>0.65186915887850472</v>
      </c>
      <c r="DP172" s="40">
        <f t="shared" si="695"/>
        <v>0.63084112149532712</v>
      </c>
      <c r="DQ172" s="40">
        <f t="shared" si="695"/>
        <v>0.66822429906542058</v>
      </c>
      <c r="DR172" s="40">
        <f t="shared" si="695"/>
        <v>0.62850467289719625</v>
      </c>
      <c r="DS172" s="40">
        <f t="shared" si="695"/>
        <v>0.60981308411214952</v>
      </c>
      <c r="DT172" s="40">
        <f t="shared" si="695"/>
        <v>0.60981308411214952</v>
      </c>
      <c r="DU172" s="40">
        <f t="shared" si="695"/>
        <v>0.58177570093457942</v>
      </c>
      <c r="DV172" s="40">
        <f t="shared" si="695"/>
        <v>0.57009345794392519</v>
      </c>
      <c r="DW172" s="40">
        <f t="shared" si="695"/>
        <v>0.56308411214953269</v>
      </c>
      <c r="DX172" s="40">
        <f t="shared" si="695"/>
        <v>0.55607476635514019</v>
      </c>
      <c r="DY172" s="40">
        <f t="shared" si="695"/>
        <v>0.54205607476635509</v>
      </c>
      <c r="DZ172" s="40">
        <f t="shared" si="695"/>
        <v>0.5210280373831776</v>
      </c>
      <c r="EA172" s="40">
        <f t="shared" si="695"/>
        <v>0.5210280373831776</v>
      </c>
      <c r="EB172" s="40">
        <f t="shared" si="695"/>
        <v>0.52570093457943923</v>
      </c>
      <c r="EC172" s="40">
        <f t="shared" si="695"/>
        <v>0.52570093457943923</v>
      </c>
      <c r="ED172" s="40">
        <f t="shared" si="695"/>
        <v>0.5210280373831776</v>
      </c>
      <c r="EE172" s="40">
        <f t="shared" si="695"/>
        <v>0.53037383177570097</v>
      </c>
      <c r="EF172" s="40">
        <f t="shared" si="695"/>
        <v>0.60046728971962615</v>
      </c>
      <c r="EG172" s="40">
        <f t="shared" si="695"/>
        <v>0.58411214953271029</v>
      </c>
      <c r="EH172" s="40">
        <f t="shared" si="695"/>
        <v>0.58411214953271029</v>
      </c>
      <c r="EI172" s="40">
        <f t="shared" si="695"/>
        <v>0.56074766355140182</v>
      </c>
      <c r="EJ172" s="40">
        <f t="shared" si="695"/>
        <v>0.58177570093457942</v>
      </c>
      <c r="EK172" s="40">
        <f t="shared" si="695"/>
        <v>0.55373831775700932</v>
      </c>
      <c r="EL172" s="40">
        <f t="shared" si="695"/>
        <v>0.51869158878504673</v>
      </c>
      <c r="EM172" s="40">
        <f t="shared" si="695"/>
        <v>0.51869158878504673</v>
      </c>
      <c r="EN172" s="40">
        <f t="shared" si="695"/>
        <v>0.4929906542056075</v>
      </c>
      <c r="EO172" s="40">
        <f t="shared" si="695"/>
        <v>0.4929906542056075</v>
      </c>
      <c r="EP172" s="40">
        <f t="shared" si="695"/>
        <v>0.46261682242990654</v>
      </c>
      <c r="EQ172" s="40">
        <f t="shared" ref="EQ172:HB172" si="696">IFERROR(+EQ58/$I$172,0)</f>
        <v>0.45327102803738317</v>
      </c>
      <c r="ER172" s="40">
        <f t="shared" si="696"/>
        <v>0.46261682242990654</v>
      </c>
      <c r="ES172" s="40">
        <f t="shared" si="696"/>
        <v>0.53738317757009346</v>
      </c>
      <c r="ET172" s="40">
        <f t="shared" si="696"/>
        <v>0.67523364485981308</v>
      </c>
      <c r="EU172" s="40">
        <f t="shared" si="696"/>
        <v>0.66822429906542058</v>
      </c>
      <c r="EV172" s="40">
        <f t="shared" si="696"/>
        <v>0.66822429906542058</v>
      </c>
      <c r="EW172" s="40">
        <f t="shared" si="696"/>
        <v>0.65186915887850472</v>
      </c>
      <c r="EX172" s="40">
        <f t="shared" si="696"/>
        <v>0.66588785046728971</v>
      </c>
      <c r="EY172" s="40">
        <f t="shared" si="696"/>
        <v>0.65887850467289721</v>
      </c>
      <c r="EZ172" s="40">
        <f t="shared" si="696"/>
        <v>0.65420560747663548</v>
      </c>
      <c r="FA172" s="40">
        <f t="shared" si="696"/>
        <v>0.64018691588785048</v>
      </c>
      <c r="FB172" s="40">
        <f t="shared" si="696"/>
        <v>0.61682242990654201</v>
      </c>
      <c r="FC172" s="40">
        <f t="shared" si="696"/>
        <v>0.61682242990654201</v>
      </c>
      <c r="FD172" s="40">
        <f t="shared" si="696"/>
        <v>0.62149532710280375</v>
      </c>
      <c r="FE172" s="40">
        <f t="shared" si="696"/>
        <v>0.64485981308411211</v>
      </c>
      <c r="FF172" s="40">
        <f t="shared" si="696"/>
        <v>0.61214953271028039</v>
      </c>
      <c r="FG172" s="40">
        <f t="shared" si="696"/>
        <v>0.65186915887850472</v>
      </c>
      <c r="FH172" s="40">
        <f t="shared" si="696"/>
        <v>0.62616822429906538</v>
      </c>
      <c r="FI172" s="40">
        <f t="shared" si="696"/>
        <v>0.58878504672897192</v>
      </c>
      <c r="FJ172" s="40">
        <f t="shared" si="696"/>
        <v>0.58878504672897192</v>
      </c>
      <c r="FK172" s="40">
        <f t="shared" si="696"/>
        <v>0.58644859813084116</v>
      </c>
      <c r="FL172" s="40">
        <f t="shared" si="696"/>
        <v>0.59345794392523366</v>
      </c>
      <c r="FM172" s="40">
        <f t="shared" si="696"/>
        <v>0.61448598130841126</v>
      </c>
      <c r="FN172" s="40">
        <f t="shared" si="696"/>
        <v>0.60981308411214952</v>
      </c>
      <c r="FO172" s="40">
        <f t="shared" si="696"/>
        <v>0.60747663551401865</v>
      </c>
      <c r="FP172" s="40">
        <f t="shared" si="696"/>
        <v>0.58177570093457942</v>
      </c>
      <c r="FQ172" s="40">
        <f t="shared" si="696"/>
        <v>0.58177570093457942</v>
      </c>
      <c r="FR172" s="40">
        <f t="shared" si="696"/>
        <v>0.58177570093457942</v>
      </c>
      <c r="FS172" s="40">
        <f t="shared" si="696"/>
        <v>0.54672897196261683</v>
      </c>
      <c r="FT172" s="40">
        <f t="shared" si="696"/>
        <v>0.56074766355140182</v>
      </c>
      <c r="FU172" s="40">
        <f t="shared" si="696"/>
        <v>0.55841121495327106</v>
      </c>
      <c r="FV172" s="40">
        <f t="shared" si="696"/>
        <v>0.53504672897196259</v>
      </c>
      <c r="FW172" s="40">
        <f t="shared" si="696"/>
        <v>0.49766355140186919</v>
      </c>
      <c r="FX172" s="40">
        <f t="shared" si="696"/>
        <v>0.49766355140186919</v>
      </c>
      <c r="FY172" s="40">
        <f t="shared" si="696"/>
        <v>0.47663551401869159</v>
      </c>
      <c r="FZ172" s="40">
        <f t="shared" si="696"/>
        <v>0.49065420560747663</v>
      </c>
      <c r="GA172" s="40">
        <f t="shared" si="696"/>
        <v>0.48598130841121495</v>
      </c>
      <c r="GB172" s="40">
        <f t="shared" si="696"/>
        <v>0.46728971962616822</v>
      </c>
      <c r="GC172" s="40">
        <f t="shared" si="696"/>
        <v>0.4929906542056075</v>
      </c>
      <c r="GD172" s="40">
        <f t="shared" si="696"/>
        <v>0.46495327102803741</v>
      </c>
      <c r="GE172" s="40">
        <f t="shared" si="696"/>
        <v>0.46495327102803741</v>
      </c>
      <c r="GF172" s="40">
        <f t="shared" si="696"/>
        <v>0.4929906542056075</v>
      </c>
      <c r="GG172" s="40">
        <f t="shared" si="696"/>
        <v>0.48598130841121495</v>
      </c>
      <c r="GH172" s="40">
        <f t="shared" si="696"/>
        <v>0.50934579439252337</v>
      </c>
      <c r="GI172" s="40">
        <f t="shared" si="696"/>
        <v>0.50467289719626163</v>
      </c>
      <c r="GJ172" s="40">
        <f t="shared" si="696"/>
        <v>0.49766355140186919</v>
      </c>
      <c r="GK172" s="40">
        <f t="shared" si="696"/>
        <v>0.48364485981308414</v>
      </c>
      <c r="GL172" s="40">
        <f t="shared" si="696"/>
        <v>0.48364485981308414</v>
      </c>
      <c r="GM172" s="40">
        <f t="shared" si="696"/>
        <v>0.49065420560747663</v>
      </c>
      <c r="GN172" s="40">
        <f t="shared" si="696"/>
        <v>0.57476635514018692</v>
      </c>
      <c r="GO172" s="40">
        <f t="shared" si="696"/>
        <v>0.67056074766355145</v>
      </c>
      <c r="GP172" s="40">
        <f t="shared" si="696"/>
        <v>0.70327102803738317</v>
      </c>
      <c r="GQ172" s="40">
        <f t="shared" si="696"/>
        <v>0.68691588785046731</v>
      </c>
      <c r="GR172" s="40">
        <f t="shared" si="696"/>
        <v>0.66588785046728971</v>
      </c>
      <c r="GS172" s="40">
        <f t="shared" si="696"/>
        <v>0.66588785046728971</v>
      </c>
      <c r="GT172" s="40">
        <f t="shared" si="696"/>
        <v>0.65420560747663548</v>
      </c>
      <c r="GU172" s="40">
        <f t="shared" si="696"/>
        <v>0.62850467289719625</v>
      </c>
      <c r="GV172" s="40">
        <f t="shared" si="696"/>
        <v>0.64252336448598135</v>
      </c>
      <c r="GW172" s="40">
        <f t="shared" si="696"/>
        <v>0.64485981308411211</v>
      </c>
      <c r="GX172" s="40">
        <f t="shared" si="696"/>
        <v>0.64018691588785048</v>
      </c>
      <c r="GY172" s="40">
        <f t="shared" si="696"/>
        <v>0.62149532710280375</v>
      </c>
      <c r="GZ172" s="40">
        <f t="shared" si="696"/>
        <v>0.62149532710280375</v>
      </c>
      <c r="HA172" s="40">
        <f t="shared" si="696"/>
        <v>0.61448598130841126</v>
      </c>
      <c r="HB172" s="40">
        <f t="shared" si="696"/>
        <v>0.64018691588785048</v>
      </c>
      <c r="HC172" s="40">
        <f t="shared" ref="HC172:JN172" si="697">IFERROR(+HC58/$I$172,0)</f>
        <v>0.69158878504672894</v>
      </c>
      <c r="HD172" s="40">
        <f t="shared" si="697"/>
        <v>0.71261682242990654</v>
      </c>
      <c r="HE172" s="40">
        <f t="shared" si="697"/>
        <v>0.70560747663551404</v>
      </c>
      <c r="HF172" s="40">
        <f t="shared" si="697"/>
        <v>0.69392523364485981</v>
      </c>
      <c r="HG172" s="40">
        <f t="shared" si="697"/>
        <v>0.69392523364485981</v>
      </c>
      <c r="HH172" s="40">
        <f t="shared" si="697"/>
        <v>0.71028037383177567</v>
      </c>
      <c r="HI172" s="40">
        <f t="shared" si="697"/>
        <v>0.7219626168224299</v>
      </c>
      <c r="HJ172" s="40">
        <f t="shared" si="697"/>
        <v>0.74766355140186913</v>
      </c>
      <c r="HK172" s="40">
        <f t="shared" si="697"/>
        <v>0.75233644859813087</v>
      </c>
      <c r="HL172" s="40">
        <f t="shared" si="697"/>
        <v>0.69392523364485981</v>
      </c>
      <c r="HM172" s="40">
        <f t="shared" si="697"/>
        <v>0.66822429906542058</v>
      </c>
      <c r="HN172" s="40">
        <f t="shared" si="697"/>
        <v>0.66822429906542058</v>
      </c>
      <c r="HO172" s="40">
        <f t="shared" si="697"/>
        <v>0.69158878504672894</v>
      </c>
      <c r="HP172" s="40">
        <f t="shared" si="697"/>
        <v>0.70327102803738317</v>
      </c>
      <c r="HQ172" s="40">
        <f t="shared" si="697"/>
        <v>0.70327102803738317</v>
      </c>
      <c r="HR172" s="40">
        <f t="shared" si="697"/>
        <v>0.75934579439252337</v>
      </c>
      <c r="HS172" s="40">
        <f t="shared" si="697"/>
        <v>0.82943925233644855</v>
      </c>
      <c r="HT172" s="40">
        <f t="shared" si="697"/>
        <v>0.80140186915887845</v>
      </c>
      <c r="HU172" s="40">
        <f t="shared" si="697"/>
        <v>0.80140186915887845</v>
      </c>
      <c r="HV172" s="40">
        <f t="shared" si="697"/>
        <v>0.84345794392523366</v>
      </c>
      <c r="HW172" s="40">
        <f t="shared" si="697"/>
        <v>0.89485981308411211</v>
      </c>
      <c r="HX172" s="40">
        <f t="shared" si="697"/>
        <v>0.90420560747663548</v>
      </c>
      <c r="HY172" s="40">
        <f t="shared" si="697"/>
        <v>0.92289719626168221</v>
      </c>
      <c r="HZ172" s="40">
        <f t="shared" si="697"/>
        <v>0.90420560747663548</v>
      </c>
      <c r="IA172" s="40">
        <f t="shared" si="697"/>
        <v>0.87850467289719625</v>
      </c>
      <c r="IB172" s="40">
        <f t="shared" si="697"/>
        <v>0.87850467289719625</v>
      </c>
      <c r="IC172" s="40">
        <f t="shared" si="697"/>
        <v>0.88084112149532712</v>
      </c>
      <c r="ID172" s="40">
        <f t="shared" si="697"/>
        <v>0.89485981308411211</v>
      </c>
      <c r="IE172" s="40">
        <f t="shared" si="697"/>
        <v>0.90654205607476634</v>
      </c>
      <c r="IF172" s="40">
        <f t="shared" si="697"/>
        <v>0.90654205607476634</v>
      </c>
      <c r="IG172" s="40">
        <f t="shared" si="697"/>
        <v>0.88551401869158874</v>
      </c>
      <c r="IH172" s="40">
        <f t="shared" si="697"/>
        <v>0.92990654205607481</v>
      </c>
      <c r="II172" s="40">
        <f t="shared" si="697"/>
        <v>0.92990654205607481</v>
      </c>
      <c r="IJ172" s="40">
        <f t="shared" si="697"/>
        <v>0.87149532710280375</v>
      </c>
      <c r="IK172" s="40">
        <f t="shared" si="697"/>
        <v>0.86682242990654201</v>
      </c>
      <c r="IL172" s="40">
        <f t="shared" si="697"/>
        <v>0</v>
      </c>
      <c r="IM172" s="40">
        <f t="shared" si="697"/>
        <v>0</v>
      </c>
      <c r="IN172" s="40">
        <f t="shared" si="697"/>
        <v>0</v>
      </c>
      <c r="IO172" s="40">
        <f t="shared" si="697"/>
        <v>0</v>
      </c>
      <c r="IP172" s="40">
        <f t="shared" si="697"/>
        <v>0</v>
      </c>
      <c r="IQ172" s="40">
        <f t="shared" si="697"/>
        <v>0</v>
      </c>
      <c r="IR172" s="40">
        <f t="shared" si="697"/>
        <v>0</v>
      </c>
      <c r="IS172" s="40">
        <f t="shared" si="697"/>
        <v>0</v>
      </c>
      <c r="IT172" s="40">
        <f t="shared" si="697"/>
        <v>0</v>
      </c>
      <c r="IU172" s="40">
        <f t="shared" si="697"/>
        <v>0</v>
      </c>
      <c r="IV172" s="40">
        <f t="shared" si="697"/>
        <v>0</v>
      </c>
      <c r="IW172" s="40">
        <f t="shared" si="697"/>
        <v>0</v>
      </c>
      <c r="IX172" s="40">
        <f t="shared" si="697"/>
        <v>0</v>
      </c>
      <c r="IY172" s="40">
        <f t="shared" si="697"/>
        <v>0</v>
      </c>
      <c r="IZ172" s="40">
        <f t="shared" si="697"/>
        <v>0</v>
      </c>
      <c r="JA172" s="40">
        <f t="shared" si="697"/>
        <v>0</v>
      </c>
      <c r="JB172" s="40">
        <f t="shared" si="697"/>
        <v>0</v>
      </c>
      <c r="JC172" s="40">
        <f t="shared" si="697"/>
        <v>0</v>
      </c>
      <c r="JD172" s="40">
        <f t="shared" si="697"/>
        <v>0</v>
      </c>
      <c r="JE172" s="40">
        <f t="shared" si="697"/>
        <v>0</v>
      </c>
      <c r="JF172" s="40">
        <f t="shared" si="697"/>
        <v>0</v>
      </c>
      <c r="JG172" s="40">
        <f t="shared" si="697"/>
        <v>0</v>
      </c>
      <c r="JH172" s="40">
        <f t="shared" si="697"/>
        <v>0</v>
      </c>
      <c r="JI172" s="40">
        <f t="shared" si="697"/>
        <v>0</v>
      </c>
      <c r="JJ172" s="40">
        <f t="shared" si="697"/>
        <v>0</v>
      </c>
      <c r="JK172" s="40">
        <f t="shared" si="697"/>
        <v>0</v>
      </c>
      <c r="JL172" s="40">
        <f t="shared" si="697"/>
        <v>0</v>
      </c>
      <c r="JM172" s="40">
        <f t="shared" si="697"/>
        <v>0</v>
      </c>
      <c r="JN172" s="40">
        <f t="shared" si="697"/>
        <v>0</v>
      </c>
      <c r="JO172" s="40">
        <f t="shared" ref="JO172:LZ172" si="698">IFERROR(+JO58/$I$172,0)</f>
        <v>0</v>
      </c>
      <c r="JP172" s="40">
        <f t="shared" si="698"/>
        <v>0</v>
      </c>
      <c r="JQ172" s="40">
        <f t="shared" si="698"/>
        <v>0</v>
      </c>
      <c r="JR172" s="40">
        <f t="shared" si="698"/>
        <v>0</v>
      </c>
      <c r="JS172" s="40">
        <f t="shared" si="698"/>
        <v>0</v>
      </c>
      <c r="JT172" s="40">
        <f t="shared" si="698"/>
        <v>0</v>
      </c>
      <c r="JU172" s="40">
        <f t="shared" si="698"/>
        <v>0</v>
      </c>
      <c r="JV172" s="40">
        <f t="shared" si="698"/>
        <v>0</v>
      </c>
      <c r="JW172" s="40">
        <f t="shared" si="698"/>
        <v>0</v>
      </c>
      <c r="JX172" s="40">
        <f t="shared" si="698"/>
        <v>0</v>
      </c>
      <c r="JY172" s="40">
        <f t="shared" si="698"/>
        <v>0</v>
      </c>
      <c r="JZ172" s="40">
        <f t="shared" si="698"/>
        <v>0</v>
      </c>
      <c r="KA172" s="40">
        <f t="shared" si="698"/>
        <v>0</v>
      </c>
      <c r="KB172" s="40">
        <f t="shared" si="698"/>
        <v>0</v>
      </c>
      <c r="KC172" s="40">
        <f t="shared" si="698"/>
        <v>0</v>
      </c>
      <c r="KD172" s="40">
        <f t="shared" si="698"/>
        <v>0</v>
      </c>
      <c r="KE172" s="40">
        <f t="shared" si="698"/>
        <v>0</v>
      </c>
      <c r="KF172" s="40">
        <f t="shared" si="698"/>
        <v>0</v>
      </c>
      <c r="KG172" s="40">
        <f t="shared" si="698"/>
        <v>0</v>
      </c>
      <c r="KH172" s="40">
        <f t="shared" si="698"/>
        <v>0</v>
      </c>
      <c r="KI172" s="40">
        <f t="shared" si="698"/>
        <v>0</v>
      </c>
      <c r="KJ172" s="40">
        <f t="shared" si="698"/>
        <v>0</v>
      </c>
      <c r="KK172" s="40">
        <f t="shared" si="698"/>
        <v>0</v>
      </c>
      <c r="KL172" s="40">
        <f t="shared" si="698"/>
        <v>0</v>
      </c>
      <c r="KM172" s="40">
        <f t="shared" si="698"/>
        <v>0</v>
      </c>
      <c r="KN172" s="40">
        <f t="shared" si="698"/>
        <v>0</v>
      </c>
      <c r="KO172" s="40">
        <f t="shared" si="698"/>
        <v>0</v>
      </c>
      <c r="KP172" s="40">
        <f t="shared" si="698"/>
        <v>0</v>
      </c>
      <c r="KQ172" s="40">
        <f t="shared" si="698"/>
        <v>0</v>
      </c>
      <c r="KR172" s="40">
        <f t="shared" si="698"/>
        <v>0</v>
      </c>
      <c r="KS172" s="40">
        <f t="shared" si="698"/>
        <v>0</v>
      </c>
      <c r="KT172" s="40">
        <f t="shared" si="698"/>
        <v>0</v>
      </c>
      <c r="KU172" s="40">
        <f t="shared" si="698"/>
        <v>0</v>
      </c>
      <c r="KV172" s="40">
        <f t="shared" si="698"/>
        <v>0</v>
      </c>
      <c r="KW172" s="40">
        <f t="shared" si="698"/>
        <v>0</v>
      </c>
      <c r="KX172" s="40">
        <f t="shared" si="698"/>
        <v>0</v>
      </c>
      <c r="KY172" s="40">
        <f t="shared" si="698"/>
        <v>0</v>
      </c>
      <c r="KZ172" s="40">
        <f t="shared" si="698"/>
        <v>0</v>
      </c>
      <c r="LA172" s="40">
        <f t="shared" si="698"/>
        <v>0</v>
      </c>
      <c r="LB172" s="40">
        <f t="shared" si="698"/>
        <v>0</v>
      </c>
      <c r="LC172" s="40">
        <f t="shared" si="698"/>
        <v>0</v>
      </c>
      <c r="LD172" s="40">
        <f t="shared" si="698"/>
        <v>0</v>
      </c>
      <c r="LE172" s="40">
        <f t="shared" si="698"/>
        <v>0</v>
      </c>
      <c r="LF172" s="40">
        <f t="shared" si="698"/>
        <v>0</v>
      </c>
      <c r="LG172" s="40">
        <f t="shared" si="698"/>
        <v>0</v>
      </c>
      <c r="LH172" s="40">
        <f t="shared" si="698"/>
        <v>0</v>
      </c>
      <c r="LI172" s="40">
        <f t="shared" si="698"/>
        <v>0</v>
      </c>
      <c r="LJ172" s="40">
        <f t="shared" si="698"/>
        <v>0</v>
      </c>
      <c r="LK172" s="40">
        <f t="shared" si="698"/>
        <v>0</v>
      </c>
      <c r="LL172" s="40">
        <f t="shared" si="698"/>
        <v>0</v>
      </c>
      <c r="LM172" s="40">
        <f t="shared" si="698"/>
        <v>0</v>
      </c>
      <c r="LN172" s="40">
        <f t="shared" si="698"/>
        <v>0</v>
      </c>
      <c r="LO172" s="40">
        <f t="shared" si="698"/>
        <v>0</v>
      </c>
      <c r="LP172" s="40">
        <f t="shared" si="698"/>
        <v>0</v>
      </c>
      <c r="LQ172" s="40">
        <f t="shared" si="698"/>
        <v>0</v>
      </c>
      <c r="LR172" s="40">
        <f t="shared" si="698"/>
        <v>0</v>
      </c>
      <c r="LS172" s="40">
        <f t="shared" si="698"/>
        <v>0</v>
      </c>
      <c r="LT172" s="40">
        <f t="shared" si="698"/>
        <v>0</v>
      </c>
      <c r="LU172" s="40">
        <f t="shared" si="698"/>
        <v>0</v>
      </c>
      <c r="LV172" s="40">
        <f t="shared" si="698"/>
        <v>0</v>
      </c>
      <c r="LW172" s="40">
        <f t="shared" si="698"/>
        <v>0</v>
      </c>
      <c r="LX172" s="40">
        <f t="shared" si="698"/>
        <v>0</v>
      </c>
      <c r="LY172" s="40">
        <f t="shared" si="698"/>
        <v>0</v>
      </c>
      <c r="LZ172" s="40">
        <f t="shared" si="698"/>
        <v>0</v>
      </c>
      <c r="MA172" s="40">
        <f t="shared" ref="MA172:NT172" si="699">IFERROR(+MA58/$I$172,0)</f>
        <v>0</v>
      </c>
      <c r="MB172" s="40">
        <f t="shared" si="699"/>
        <v>0</v>
      </c>
      <c r="MC172" s="40">
        <f t="shared" si="699"/>
        <v>0</v>
      </c>
      <c r="MD172" s="40">
        <f t="shared" si="699"/>
        <v>0</v>
      </c>
      <c r="ME172" s="40">
        <f t="shared" si="699"/>
        <v>0</v>
      </c>
      <c r="MF172" s="40">
        <f t="shared" si="699"/>
        <v>0</v>
      </c>
      <c r="MG172" s="40">
        <f t="shared" si="699"/>
        <v>0</v>
      </c>
      <c r="MH172" s="40">
        <f t="shared" si="699"/>
        <v>0</v>
      </c>
      <c r="MI172" s="40">
        <f t="shared" si="699"/>
        <v>0</v>
      </c>
      <c r="MJ172" s="40">
        <f t="shared" si="699"/>
        <v>0</v>
      </c>
      <c r="MK172" s="40">
        <f t="shared" si="699"/>
        <v>0</v>
      </c>
      <c r="ML172" s="40">
        <f t="shared" si="699"/>
        <v>0</v>
      </c>
      <c r="MM172" s="40">
        <f t="shared" si="699"/>
        <v>0</v>
      </c>
      <c r="MN172" s="40">
        <f t="shared" si="699"/>
        <v>0</v>
      </c>
      <c r="MO172" s="40">
        <f t="shared" si="699"/>
        <v>0</v>
      </c>
      <c r="MP172" s="40">
        <f t="shared" si="699"/>
        <v>0</v>
      </c>
      <c r="MQ172" s="40">
        <f t="shared" si="699"/>
        <v>0</v>
      </c>
      <c r="MR172" s="40">
        <f t="shared" si="699"/>
        <v>0</v>
      </c>
      <c r="MS172" s="40">
        <f t="shared" si="699"/>
        <v>0</v>
      </c>
      <c r="MT172" s="40">
        <f t="shared" si="699"/>
        <v>0</v>
      </c>
      <c r="MU172" s="40">
        <f t="shared" si="699"/>
        <v>0</v>
      </c>
      <c r="MV172" s="40">
        <f t="shared" si="699"/>
        <v>0</v>
      </c>
      <c r="MW172" s="40">
        <f t="shared" si="699"/>
        <v>0</v>
      </c>
      <c r="MX172" s="40">
        <f t="shared" si="699"/>
        <v>0</v>
      </c>
      <c r="MY172" s="40">
        <f t="shared" si="699"/>
        <v>0</v>
      </c>
      <c r="MZ172" s="40">
        <f t="shared" si="699"/>
        <v>0</v>
      </c>
      <c r="NA172" s="40">
        <f t="shared" si="699"/>
        <v>0</v>
      </c>
      <c r="NB172" s="40">
        <f t="shared" si="699"/>
        <v>0</v>
      </c>
      <c r="NC172" s="40">
        <f t="shared" si="699"/>
        <v>0</v>
      </c>
      <c r="ND172" s="40">
        <f t="shared" si="699"/>
        <v>0</v>
      </c>
      <c r="NE172" s="40">
        <f t="shared" si="699"/>
        <v>0</v>
      </c>
      <c r="NF172" s="40">
        <f t="shared" si="699"/>
        <v>0</v>
      </c>
      <c r="NG172" s="40">
        <f t="shared" si="699"/>
        <v>0</v>
      </c>
      <c r="NH172" s="40">
        <f t="shared" si="699"/>
        <v>0</v>
      </c>
      <c r="NI172" s="40">
        <f t="shared" si="699"/>
        <v>0</v>
      </c>
      <c r="NJ172" s="40">
        <f t="shared" si="699"/>
        <v>0</v>
      </c>
      <c r="NK172" s="40">
        <f t="shared" si="699"/>
        <v>0</v>
      </c>
      <c r="NL172" s="40">
        <f t="shared" si="699"/>
        <v>0</v>
      </c>
      <c r="NM172" s="40">
        <f t="shared" si="699"/>
        <v>0</v>
      </c>
      <c r="NN172" s="40">
        <f t="shared" si="699"/>
        <v>0</v>
      </c>
      <c r="NO172" s="40">
        <f t="shared" si="699"/>
        <v>0</v>
      </c>
      <c r="NP172" s="40">
        <f t="shared" si="699"/>
        <v>0</v>
      </c>
      <c r="NQ172" s="40">
        <f t="shared" si="699"/>
        <v>0</v>
      </c>
      <c r="NR172" s="40">
        <f t="shared" si="699"/>
        <v>0</v>
      </c>
      <c r="NS172" s="40">
        <f t="shared" si="699"/>
        <v>0</v>
      </c>
      <c r="NT172" s="41">
        <f t="shared" si="699"/>
        <v>0</v>
      </c>
    </row>
    <row r="173" spans="1:384" x14ac:dyDescent="0.6">
      <c r="A173" s="141" t="s">
        <v>72</v>
      </c>
      <c r="B173" s="301"/>
      <c r="C173" s="322"/>
      <c r="D173" s="299"/>
      <c r="E173" s="47">
        <v>27</v>
      </c>
      <c r="F173" s="294"/>
      <c r="G173" s="47">
        <v>22</v>
      </c>
      <c r="H173" s="46">
        <v>626</v>
      </c>
      <c r="I173" s="6">
        <f t="shared" si="687"/>
        <v>0</v>
      </c>
      <c r="J173" s="32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4">
        <v>0</v>
      </c>
      <c r="Q173" s="9">
        <v>0</v>
      </c>
      <c r="R173" s="7"/>
      <c r="S173" s="39">
        <f t="shared" ref="S173:CD173" si="700">IFERROR(+S59/$I$173,0)</f>
        <v>0</v>
      </c>
      <c r="T173" s="40">
        <f t="shared" si="700"/>
        <v>0</v>
      </c>
      <c r="U173" s="40">
        <f t="shared" si="700"/>
        <v>0</v>
      </c>
      <c r="V173" s="40">
        <f t="shared" si="700"/>
        <v>0</v>
      </c>
      <c r="W173" s="40">
        <f t="shared" si="700"/>
        <v>0</v>
      </c>
      <c r="X173" s="40">
        <f t="shared" si="700"/>
        <v>0</v>
      </c>
      <c r="Y173" s="40">
        <f t="shared" si="700"/>
        <v>0</v>
      </c>
      <c r="Z173" s="40">
        <f t="shared" si="700"/>
        <v>0</v>
      </c>
      <c r="AA173" s="40">
        <f t="shared" si="700"/>
        <v>0</v>
      </c>
      <c r="AB173" s="40">
        <f t="shared" si="700"/>
        <v>0</v>
      </c>
      <c r="AC173" s="40">
        <f t="shared" si="700"/>
        <v>0</v>
      </c>
      <c r="AD173" s="40">
        <f t="shared" si="700"/>
        <v>0</v>
      </c>
      <c r="AE173" s="40">
        <f t="shared" si="700"/>
        <v>0</v>
      </c>
      <c r="AF173" s="40">
        <f t="shared" si="700"/>
        <v>0</v>
      </c>
      <c r="AG173" s="40">
        <f t="shared" si="700"/>
        <v>0</v>
      </c>
      <c r="AH173" s="40">
        <f t="shared" si="700"/>
        <v>0</v>
      </c>
      <c r="AI173" s="40">
        <f t="shared" si="700"/>
        <v>0</v>
      </c>
      <c r="AJ173" s="40">
        <f t="shared" si="700"/>
        <v>0</v>
      </c>
      <c r="AK173" s="40">
        <f t="shared" si="700"/>
        <v>0</v>
      </c>
      <c r="AL173" s="40">
        <f t="shared" si="700"/>
        <v>0</v>
      </c>
      <c r="AM173" s="40">
        <f t="shared" si="700"/>
        <v>0</v>
      </c>
      <c r="AN173" s="40">
        <f t="shared" si="700"/>
        <v>0</v>
      </c>
      <c r="AO173" s="40">
        <f t="shared" si="700"/>
        <v>0</v>
      </c>
      <c r="AP173" s="40">
        <f t="shared" si="700"/>
        <v>0</v>
      </c>
      <c r="AQ173" s="40">
        <f t="shared" si="700"/>
        <v>0</v>
      </c>
      <c r="AR173" s="40">
        <f t="shared" si="700"/>
        <v>0</v>
      </c>
      <c r="AS173" s="40">
        <f t="shared" si="700"/>
        <v>0</v>
      </c>
      <c r="AT173" s="40">
        <f t="shared" si="700"/>
        <v>0</v>
      </c>
      <c r="AU173" s="40">
        <f t="shared" si="700"/>
        <v>0</v>
      </c>
      <c r="AV173" s="40">
        <f t="shared" si="700"/>
        <v>0</v>
      </c>
      <c r="AW173" s="40">
        <f t="shared" si="700"/>
        <v>0</v>
      </c>
      <c r="AX173" s="40">
        <f t="shared" si="700"/>
        <v>0</v>
      </c>
      <c r="AY173" s="40">
        <f t="shared" si="700"/>
        <v>0</v>
      </c>
      <c r="AZ173" s="40">
        <f t="shared" si="700"/>
        <v>0</v>
      </c>
      <c r="BA173" s="40">
        <f t="shared" si="700"/>
        <v>0</v>
      </c>
      <c r="BB173" s="40">
        <f t="shared" si="700"/>
        <v>0</v>
      </c>
      <c r="BC173" s="40">
        <f t="shared" si="700"/>
        <v>0</v>
      </c>
      <c r="BD173" s="40">
        <f t="shared" si="700"/>
        <v>0</v>
      </c>
      <c r="BE173" s="40">
        <f t="shared" si="700"/>
        <v>0</v>
      </c>
      <c r="BF173" s="40">
        <f t="shared" si="700"/>
        <v>0</v>
      </c>
      <c r="BG173" s="40">
        <f t="shared" si="700"/>
        <v>0</v>
      </c>
      <c r="BH173" s="40">
        <f t="shared" si="700"/>
        <v>0</v>
      </c>
      <c r="BI173" s="40">
        <f t="shared" si="700"/>
        <v>0</v>
      </c>
      <c r="BJ173" s="40">
        <f t="shared" si="700"/>
        <v>0</v>
      </c>
      <c r="BK173" s="40">
        <f t="shared" si="700"/>
        <v>0</v>
      </c>
      <c r="BL173" s="40">
        <f t="shared" si="700"/>
        <v>0</v>
      </c>
      <c r="BM173" s="40">
        <f t="shared" si="700"/>
        <v>0</v>
      </c>
      <c r="BN173" s="40">
        <f t="shared" si="700"/>
        <v>0</v>
      </c>
      <c r="BO173" s="40">
        <f t="shared" si="700"/>
        <v>0</v>
      </c>
      <c r="BP173" s="40">
        <f t="shared" si="700"/>
        <v>0</v>
      </c>
      <c r="BQ173" s="40">
        <f t="shared" si="700"/>
        <v>0</v>
      </c>
      <c r="BR173" s="40">
        <f t="shared" si="700"/>
        <v>0</v>
      </c>
      <c r="BS173" s="40">
        <f t="shared" si="700"/>
        <v>0</v>
      </c>
      <c r="BT173" s="40">
        <f t="shared" si="700"/>
        <v>0</v>
      </c>
      <c r="BU173" s="40">
        <f t="shared" si="700"/>
        <v>0</v>
      </c>
      <c r="BV173" s="40">
        <f t="shared" si="700"/>
        <v>0</v>
      </c>
      <c r="BW173" s="40">
        <f t="shared" si="700"/>
        <v>0</v>
      </c>
      <c r="BX173" s="40">
        <f t="shared" si="700"/>
        <v>0</v>
      </c>
      <c r="BY173" s="40">
        <f t="shared" si="700"/>
        <v>0</v>
      </c>
      <c r="BZ173" s="40">
        <f t="shared" si="700"/>
        <v>0</v>
      </c>
      <c r="CA173" s="40">
        <f t="shared" si="700"/>
        <v>0</v>
      </c>
      <c r="CB173" s="40">
        <f t="shared" si="700"/>
        <v>0</v>
      </c>
      <c r="CC173" s="40">
        <f t="shared" si="700"/>
        <v>0</v>
      </c>
      <c r="CD173" s="40">
        <f t="shared" si="700"/>
        <v>0</v>
      </c>
      <c r="CE173" s="40">
        <f t="shared" ref="CE173:EP173" si="701">IFERROR(+CE59/$I$173,0)</f>
        <v>0</v>
      </c>
      <c r="CF173" s="40">
        <f t="shared" si="701"/>
        <v>0</v>
      </c>
      <c r="CG173" s="40">
        <f t="shared" si="701"/>
        <v>0</v>
      </c>
      <c r="CH173" s="40">
        <f t="shared" si="701"/>
        <v>0</v>
      </c>
      <c r="CI173" s="40">
        <f t="shared" si="701"/>
        <v>0</v>
      </c>
      <c r="CJ173" s="40">
        <f t="shared" si="701"/>
        <v>0</v>
      </c>
      <c r="CK173" s="40">
        <f t="shared" si="701"/>
        <v>0</v>
      </c>
      <c r="CL173" s="40">
        <f t="shared" si="701"/>
        <v>0</v>
      </c>
      <c r="CM173" s="40">
        <f t="shared" si="701"/>
        <v>0</v>
      </c>
      <c r="CN173" s="40">
        <f t="shared" si="701"/>
        <v>0</v>
      </c>
      <c r="CO173" s="40">
        <f t="shared" si="701"/>
        <v>0</v>
      </c>
      <c r="CP173" s="40">
        <f t="shared" si="701"/>
        <v>0</v>
      </c>
      <c r="CQ173" s="40">
        <f t="shared" si="701"/>
        <v>0</v>
      </c>
      <c r="CR173" s="40">
        <f t="shared" si="701"/>
        <v>0</v>
      </c>
      <c r="CS173" s="40">
        <f t="shared" si="701"/>
        <v>0</v>
      </c>
      <c r="CT173" s="40">
        <f t="shared" si="701"/>
        <v>0</v>
      </c>
      <c r="CU173" s="40">
        <f t="shared" si="701"/>
        <v>0</v>
      </c>
      <c r="CV173" s="40">
        <f t="shared" si="701"/>
        <v>0</v>
      </c>
      <c r="CW173" s="40">
        <f t="shared" si="701"/>
        <v>0</v>
      </c>
      <c r="CX173" s="40">
        <f t="shared" si="701"/>
        <v>0</v>
      </c>
      <c r="CY173" s="40">
        <f t="shared" si="701"/>
        <v>0</v>
      </c>
      <c r="CZ173" s="40">
        <f t="shared" si="701"/>
        <v>0</v>
      </c>
      <c r="DA173" s="40">
        <f t="shared" si="701"/>
        <v>0</v>
      </c>
      <c r="DB173" s="40">
        <f t="shared" si="701"/>
        <v>0</v>
      </c>
      <c r="DC173" s="40">
        <f t="shared" si="701"/>
        <v>0</v>
      </c>
      <c r="DD173" s="40">
        <f t="shared" si="701"/>
        <v>0</v>
      </c>
      <c r="DE173" s="40">
        <f t="shared" si="701"/>
        <v>0</v>
      </c>
      <c r="DF173" s="40">
        <f t="shared" si="701"/>
        <v>0</v>
      </c>
      <c r="DG173" s="40">
        <f t="shared" si="701"/>
        <v>0</v>
      </c>
      <c r="DH173" s="40">
        <f t="shared" si="701"/>
        <v>0</v>
      </c>
      <c r="DI173" s="40">
        <f t="shared" si="701"/>
        <v>0</v>
      </c>
      <c r="DJ173" s="40">
        <f t="shared" si="701"/>
        <v>0</v>
      </c>
      <c r="DK173" s="40">
        <f t="shared" si="701"/>
        <v>0</v>
      </c>
      <c r="DL173" s="40">
        <f t="shared" si="701"/>
        <v>0</v>
      </c>
      <c r="DM173" s="40">
        <f t="shared" si="701"/>
        <v>0</v>
      </c>
      <c r="DN173" s="40">
        <f t="shared" si="701"/>
        <v>0</v>
      </c>
      <c r="DO173" s="40">
        <f t="shared" si="701"/>
        <v>0</v>
      </c>
      <c r="DP173" s="40">
        <f t="shared" si="701"/>
        <v>0</v>
      </c>
      <c r="DQ173" s="40">
        <f t="shared" si="701"/>
        <v>0</v>
      </c>
      <c r="DR173" s="40">
        <f t="shared" si="701"/>
        <v>0</v>
      </c>
      <c r="DS173" s="40">
        <f t="shared" si="701"/>
        <v>0</v>
      </c>
      <c r="DT173" s="40">
        <f t="shared" si="701"/>
        <v>0</v>
      </c>
      <c r="DU173" s="40">
        <f t="shared" si="701"/>
        <v>0</v>
      </c>
      <c r="DV173" s="40">
        <f t="shared" si="701"/>
        <v>0</v>
      </c>
      <c r="DW173" s="40">
        <f t="shared" si="701"/>
        <v>0</v>
      </c>
      <c r="DX173" s="40">
        <f t="shared" si="701"/>
        <v>0</v>
      </c>
      <c r="DY173" s="40">
        <f t="shared" si="701"/>
        <v>0</v>
      </c>
      <c r="DZ173" s="40">
        <f t="shared" si="701"/>
        <v>0</v>
      </c>
      <c r="EA173" s="40">
        <f t="shared" si="701"/>
        <v>0</v>
      </c>
      <c r="EB173" s="40">
        <f t="shared" si="701"/>
        <v>0</v>
      </c>
      <c r="EC173" s="40">
        <f t="shared" si="701"/>
        <v>0</v>
      </c>
      <c r="ED173" s="40">
        <f t="shared" si="701"/>
        <v>0</v>
      </c>
      <c r="EE173" s="40">
        <f t="shared" si="701"/>
        <v>0</v>
      </c>
      <c r="EF173" s="40">
        <f t="shared" si="701"/>
        <v>0</v>
      </c>
      <c r="EG173" s="40">
        <f t="shared" si="701"/>
        <v>0</v>
      </c>
      <c r="EH173" s="40">
        <f t="shared" si="701"/>
        <v>0</v>
      </c>
      <c r="EI173" s="40">
        <f t="shared" si="701"/>
        <v>0</v>
      </c>
      <c r="EJ173" s="40">
        <f t="shared" si="701"/>
        <v>0</v>
      </c>
      <c r="EK173" s="40">
        <f t="shared" si="701"/>
        <v>0</v>
      </c>
      <c r="EL173" s="40">
        <f t="shared" si="701"/>
        <v>0</v>
      </c>
      <c r="EM173" s="40">
        <f t="shared" si="701"/>
        <v>0</v>
      </c>
      <c r="EN173" s="40">
        <f t="shared" si="701"/>
        <v>0</v>
      </c>
      <c r="EO173" s="40">
        <f t="shared" si="701"/>
        <v>0</v>
      </c>
      <c r="EP173" s="40">
        <f t="shared" si="701"/>
        <v>0</v>
      </c>
      <c r="EQ173" s="40">
        <f t="shared" ref="EQ173:HB173" si="702">IFERROR(+EQ59/$I$173,0)</f>
        <v>0</v>
      </c>
      <c r="ER173" s="40">
        <f t="shared" si="702"/>
        <v>0</v>
      </c>
      <c r="ES173" s="40">
        <f t="shared" si="702"/>
        <v>0</v>
      </c>
      <c r="ET173" s="40">
        <f t="shared" si="702"/>
        <v>0</v>
      </c>
      <c r="EU173" s="40">
        <f t="shared" si="702"/>
        <v>0</v>
      </c>
      <c r="EV173" s="40">
        <f t="shared" si="702"/>
        <v>0</v>
      </c>
      <c r="EW173" s="40">
        <f t="shared" si="702"/>
        <v>0</v>
      </c>
      <c r="EX173" s="40">
        <f t="shared" si="702"/>
        <v>0</v>
      </c>
      <c r="EY173" s="40">
        <f t="shared" si="702"/>
        <v>0</v>
      </c>
      <c r="EZ173" s="40">
        <f t="shared" si="702"/>
        <v>0</v>
      </c>
      <c r="FA173" s="40">
        <f t="shared" si="702"/>
        <v>0</v>
      </c>
      <c r="FB173" s="40">
        <f t="shared" si="702"/>
        <v>0</v>
      </c>
      <c r="FC173" s="40">
        <f t="shared" si="702"/>
        <v>0</v>
      </c>
      <c r="FD173" s="40">
        <f t="shared" si="702"/>
        <v>0</v>
      </c>
      <c r="FE173" s="40">
        <f t="shared" si="702"/>
        <v>0</v>
      </c>
      <c r="FF173" s="40">
        <f t="shared" si="702"/>
        <v>0</v>
      </c>
      <c r="FG173" s="40">
        <f t="shared" si="702"/>
        <v>0</v>
      </c>
      <c r="FH173" s="40">
        <f t="shared" si="702"/>
        <v>0</v>
      </c>
      <c r="FI173" s="40">
        <f t="shared" si="702"/>
        <v>0</v>
      </c>
      <c r="FJ173" s="40">
        <f t="shared" si="702"/>
        <v>0</v>
      </c>
      <c r="FK173" s="40">
        <f t="shared" si="702"/>
        <v>0</v>
      </c>
      <c r="FL173" s="40">
        <f t="shared" si="702"/>
        <v>0</v>
      </c>
      <c r="FM173" s="40">
        <f t="shared" si="702"/>
        <v>0</v>
      </c>
      <c r="FN173" s="40">
        <f t="shared" si="702"/>
        <v>0</v>
      </c>
      <c r="FO173" s="40">
        <f t="shared" si="702"/>
        <v>0</v>
      </c>
      <c r="FP173" s="40">
        <f t="shared" si="702"/>
        <v>0</v>
      </c>
      <c r="FQ173" s="40">
        <f t="shared" si="702"/>
        <v>0</v>
      </c>
      <c r="FR173" s="40">
        <f t="shared" si="702"/>
        <v>0</v>
      </c>
      <c r="FS173" s="40">
        <f t="shared" si="702"/>
        <v>0</v>
      </c>
      <c r="FT173" s="40">
        <f t="shared" si="702"/>
        <v>0</v>
      </c>
      <c r="FU173" s="40">
        <f t="shared" si="702"/>
        <v>0</v>
      </c>
      <c r="FV173" s="40">
        <f t="shared" si="702"/>
        <v>0</v>
      </c>
      <c r="FW173" s="40">
        <f t="shared" si="702"/>
        <v>0</v>
      </c>
      <c r="FX173" s="40">
        <f t="shared" si="702"/>
        <v>0</v>
      </c>
      <c r="FY173" s="40">
        <f t="shared" si="702"/>
        <v>0</v>
      </c>
      <c r="FZ173" s="40">
        <f t="shared" si="702"/>
        <v>0</v>
      </c>
      <c r="GA173" s="40">
        <f t="shared" si="702"/>
        <v>0</v>
      </c>
      <c r="GB173" s="40">
        <f t="shared" si="702"/>
        <v>0</v>
      </c>
      <c r="GC173" s="40">
        <f t="shared" si="702"/>
        <v>0</v>
      </c>
      <c r="GD173" s="40">
        <f t="shared" si="702"/>
        <v>0</v>
      </c>
      <c r="GE173" s="40">
        <f t="shared" si="702"/>
        <v>0</v>
      </c>
      <c r="GF173" s="40">
        <f t="shared" si="702"/>
        <v>0</v>
      </c>
      <c r="GG173" s="40">
        <f t="shared" si="702"/>
        <v>0</v>
      </c>
      <c r="GH173" s="40">
        <f t="shared" si="702"/>
        <v>0</v>
      </c>
      <c r="GI173" s="40">
        <f t="shared" si="702"/>
        <v>0</v>
      </c>
      <c r="GJ173" s="40">
        <f t="shared" si="702"/>
        <v>0</v>
      </c>
      <c r="GK173" s="40">
        <f t="shared" si="702"/>
        <v>0</v>
      </c>
      <c r="GL173" s="40">
        <f t="shared" si="702"/>
        <v>0</v>
      </c>
      <c r="GM173" s="40">
        <f t="shared" si="702"/>
        <v>0</v>
      </c>
      <c r="GN173" s="40">
        <f t="shared" si="702"/>
        <v>0</v>
      </c>
      <c r="GO173" s="40">
        <f t="shared" si="702"/>
        <v>0</v>
      </c>
      <c r="GP173" s="40">
        <f t="shared" si="702"/>
        <v>0</v>
      </c>
      <c r="GQ173" s="40">
        <f t="shared" si="702"/>
        <v>0</v>
      </c>
      <c r="GR173" s="40">
        <f t="shared" si="702"/>
        <v>0</v>
      </c>
      <c r="GS173" s="40">
        <f t="shared" si="702"/>
        <v>0</v>
      </c>
      <c r="GT173" s="40">
        <f t="shared" si="702"/>
        <v>0</v>
      </c>
      <c r="GU173" s="40">
        <f t="shared" si="702"/>
        <v>0</v>
      </c>
      <c r="GV173" s="40">
        <f t="shared" si="702"/>
        <v>0</v>
      </c>
      <c r="GW173" s="40">
        <f t="shared" si="702"/>
        <v>0</v>
      </c>
      <c r="GX173" s="40">
        <f t="shared" si="702"/>
        <v>0</v>
      </c>
      <c r="GY173" s="40">
        <f t="shared" si="702"/>
        <v>0</v>
      </c>
      <c r="GZ173" s="40">
        <f t="shared" si="702"/>
        <v>0</v>
      </c>
      <c r="HA173" s="40">
        <f t="shared" si="702"/>
        <v>0</v>
      </c>
      <c r="HB173" s="40">
        <f t="shared" si="702"/>
        <v>0</v>
      </c>
      <c r="HC173" s="40">
        <f t="shared" ref="HC173:JN173" si="703">IFERROR(+HC59/$I$173,0)</f>
        <v>0</v>
      </c>
      <c r="HD173" s="40">
        <f t="shared" si="703"/>
        <v>0</v>
      </c>
      <c r="HE173" s="40">
        <f t="shared" si="703"/>
        <v>0</v>
      </c>
      <c r="HF173" s="40">
        <f t="shared" si="703"/>
        <v>0</v>
      </c>
      <c r="HG173" s="40">
        <f t="shared" si="703"/>
        <v>0</v>
      </c>
      <c r="HH173" s="40">
        <f t="shared" si="703"/>
        <v>0</v>
      </c>
      <c r="HI173" s="40">
        <f t="shared" si="703"/>
        <v>0</v>
      </c>
      <c r="HJ173" s="40">
        <f t="shared" si="703"/>
        <v>0</v>
      </c>
      <c r="HK173" s="40">
        <f t="shared" si="703"/>
        <v>0</v>
      </c>
      <c r="HL173" s="40">
        <f t="shared" si="703"/>
        <v>0</v>
      </c>
      <c r="HM173" s="40">
        <f t="shared" si="703"/>
        <v>0</v>
      </c>
      <c r="HN173" s="40">
        <f t="shared" si="703"/>
        <v>0</v>
      </c>
      <c r="HO173" s="40">
        <f t="shared" si="703"/>
        <v>0</v>
      </c>
      <c r="HP173" s="40">
        <f t="shared" si="703"/>
        <v>0</v>
      </c>
      <c r="HQ173" s="40">
        <f t="shared" si="703"/>
        <v>0</v>
      </c>
      <c r="HR173" s="40">
        <f t="shared" si="703"/>
        <v>0</v>
      </c>
      <c r="HS173" s="40">
        <f t="shared" si="703"/>
        <v>0</v>
      </c>
      <c r="HT173" s="40">
        <f t="shared" si="703"/>
        <v>0</v>
      </c>
      <c r="HU173" s="40">
        <f t="shared" si="703"/>
        <v>0</v>
      </c>
      <c r="HV173" s="40">
        <f t="shared" si="703"/>
        <v>0</v>
      </c>
      <c r="HW173" s="40">
        <f t="shared" si="703"/>
        <v>0</v>
      </c>
      <c r="HX173" s="40">
        <f t="shared" si="703"/>
        <v>0</v>
      </c>
      <c r="HY173" s="40">
        <f t="shared" si="703"/>
        <v>0</v>
      </c>
      <c r="HZ173" s="40">
        <f t="shared" si="703"/>
        <v>0</v>
      </c>
      <c r="IA173" s="40">
        <f t="shared" si="703"/>
        <v>0</v>
      </c>
      <c r="IB173" s="40">
        <f t="shared" si="703"/>
        <v>0</v>
      </c>
      <c r="IC173" s="40">
        <f t="shared" si="703"/>
        <v>0</v>
      </c>
      <c r="ID173" s="40">
        <f t="shared" si="703"/>
        <v>0</v>
      </c>
      <c r="IE173" s="40">
        <f t="shared" si="703"/>
        <v>0</v>
      </c>
      <c r="IF173" s="40">
        <f t="shared" si="703"/>
        <v>0</v>
      </c>
      <c r="IG173" s="40">
        <f t="shared" si="703"/>
        <v>0</v>
      </c>
      <c r="IH173" s="40">
        <f t="shared" si="703"/>
        <v>0</v>
      </c>
      <c r="II173" s="40">
        <f t="shared" si="703"/>
        <v>0</v>
      </c>
      <c r="IJ173" s="40">
        <f t="shared" si="703"/>
        <v>0</v>
      </c>
      <c r="IK173" s="40">
        <f t="shared" si="703"/>
        <v>0</v>
      </c>
      <c r="IL173" s="40">
        <f t="shared" si="703"/>
        <v>0</v>
      </c>
      <c r="IM173" s="40">
        <f t="shared" si="703"/>
        <v>0</v>
      </c>
      <c r="IN173" s="40">
        <f t="shared" si="703"/>
        <v>0</v>
      </c>
      <c r="IO173" s="40">
        <f t="shared" si="703"/>
        <v>0</v>
      </c>
      <c r="IP173" s="40">
        <f t="shared" si="703"/>
        <v>0</v>
      </c>
      <c r="IQ173" s="40">
        <f t="shared" si="703"/>
        <v>0</v>
      </c>
      <c r="IR173" s="40">
        <f t="shared" si="703"/>
        <v>0</v>
      </c>
      <c r="IS173" s="40">
        <f t="shared" si="703"/>
        <v>0</v>
      </c>
      <c r="IT173" s="40">
        <f t="shared" si="703"/>
        <v>0</v>
      </c>
      <c r="IU173" s="40">
        <f t="shared" si="703"/>
        <v>0</v>
      </c>
      <c r="IV173" s="40">
        <f t="shared" si="703"/>
        <v>0</v>
      </c>
      <c r="IW173" s="40">
        <f t="shared" si="703"/>
        <v>0</v>
      </c>
      <c r="IX173" s="40">
        <f t="shared" si="703"/>
        <v>0</v>
      </c>
      <c r="IY173" s="40">
        <f t="shared" si="703"/>
        <v>0</v>
      </c>
      <c r="IZ173" s="40">
        <f t="shared" si="703"/>
        <v>0</v>
      </c>
      <c r="JA173" s="40">
        <f t="shared" si="703"/>
        <v>0</v>
      </c>
      <c r="JB173" s="40">
        <f t="shared" si="703"/>
        <v>0</v>
      </c>
      <c r="JC173" s="40">
        <f t="shared" si="703"/>
        <v>0</v>
      </c>
      <c r="JD173" s="40">
        <f t="shared" si="703"/>
        <v>0</v>
      </c>
      <c r="JE173" s="40">
        <f t="shared" si="703"/>
        <v>0</v>
      </c>
      <c r="JF173" s="40">
        <f t="shared" si="703"/>
        <v>0</v>
      </c>
      <c r="JG173" s="40">
        <f t="shared" si="703"/>
        <v>0</v>
      </c>
      <c r="JH173" s="40">
        <f t="shared" si="703"/>
        <v>0</v>
      </c>
      <c r="JI173" s="40">
        <f t="shared" si="703"/>
        <v>0</v>
      </c>
      <c r="JJ173" s="40">
        <f t="shared" si="703"/>
        <v>0</v>
      </c>
      <c r="JK173" s="40">
        <f t="shared" si="703"/>
        <v>0</v>
      </c>
      <c r="JL173" s="40">
        <f t="shared" si="703"/>
        <v>0</v>
      </c>
      <c r="JM173" s="40">
        <f t="shared" si="703"/>
        <v>0</v>
      </c>
      <c r="JN173" s="40">
        <f t="shared" si="703"/>
        <v>0</v>
      </c>
      <c r="JO173" s="40">
        <f t="shared" ref="JO173:LZ173" si="704">IFERROR(+JO59/$I$173,0)</f>
        <v>0</v>
      </c>
      <c r="JP173" s="40">
        <f t="shared" si="704"/>
        <v>0</v>
      </c>
      <c r="JQ173" s="40">
        <f t="shared" si="704"/>
        <v>0</v>
      </c>
      <c r="JR173" s="40">
        <f t="shared" si="704"/>
        <v>0</v>
      </c>
      <c r="JS173" s="40">
        <f t="shared" si="704"/>
        <v>0</v>
      </c>
      <c r="JT173" s="40">
        <f t="shared" si="704"/>
        <v>0</v>
      </c>
      <c r="JU173" s="40">
        <f t="shared" si="704"/>
        <v>0</v>
      </c>
      <c r="JV173" s="40">
        <f t="shared" si="704"/>
        <v>0</v>
      </c>
      <c r="JW173" s="40">
        <f t="shared" si="704"/>
        <v>0</v>
      </c>
      <c r="JX173" s="40">
        <f t="shared" si="704"/>
        <v>0</v>
      </c>
      <c r="JY173" s="40">
        <f t="shared" si="704"/>
        <v>0</v>
      </c>
      <c r="JZ173" s="40">
        <f t="shared" si="704"/>
        <v>0</v>
      </c>
      <c r="KA173" s="40">
        <f t="shared" si="704"/>
        <v>0</v>
      </c>
      <c r="KB173" s="40">
        <f t="shared" si="704"/>
        <v>0</v>
      </c>
      <c r="KC173" s="40">
        <f t="shared" si="704"/>
        <v>0</v>
      </c>
      <c r="KD173" s="40">
        <f t="shared" si="704"/>
        <v>0</v>
      </c>
      <c r="KE173" s="40">
        <f t="shared" si="704"/>
        <v>0</v>
      </c>
      <c r="KF173" s="40">
        <f t="shared" si="704"/>
        <v>0</v>
      </c>
      <c r="KG173" s="40">
        <f t="shared" si="704"/>
        <v>0</v>
      </c>
      <c r="KH173" s="40">
        <f t="shared" si="704"/>
        <v>0</v>
      </c>
      <c r="KI173" s="40">
        <f t="shared" si="704"/>
        <v>0</v>
      </c>
      <c r="KJ173" s="40">
        <f t="shared" si="704"/>
        <v>0</v>
      </c>
      <c r="KK173" s="40">
        <f t="shared" si="704"/>
        <v>0</v>
      </c>
      <c r="KL173" s="40">
        <f t="shared" si="704"/>
        <v>0</v>
      </c>
      <c r="KM173" s="40">
        <f t="shared" si="704"/>
        <v>0</v>
      </c>
      <c r="KN173" s="40">
        <f t="shared" si="704"/>
        <v>0</v>
      </c>
      <c r="KO173" s="40">
        <f t="shared" si="704"/>
        <v>0</v>
      </c>
      <c r="KP173" s="40">
        <f t="shared" si="704"/>
        <v>0</v>
      </c>
      <c r="KQ173" s="40">
        <f t="shared" si="704"/>
        <v>0</v>
      </c>
      <c r="KR173" s="40">
        <f t="shared" si="704"/>
        <v>0</v>
      </c>
      <c r="KS173" s="40">
        <f t="shared" si="704"/>
        <v>0</v>
      </c>
      <c r="KT173" s="40">
        <f t="shared" si="704"/>
        <v>0</v>
      </c>
      <c r="KU173" s="40">
        <f t="shared" si="704"/>
        <v>0</v>
      </c>
      <c r="KV173" s="40">
        <f t="shared" si="704"/>
        <v>0</v>
      </c>
      <c r="KW173" s="40">
        <f t="shared" si="704"/>
        <v>0</v>
      </c>
      <c r="KX173" s="40">
        <f t="shared" si="704"/>
        <v>0</v>
      </c>
      <c r="KY173" s="40">
        <f t="shared" si="704"/>
        <v>0</v>
      </c>
      <c r="KZ173" s="40">
        <f t="shared" si="704"/>
        <v>0</v>
      </c>
      <c r="LA173" s="40">
        <f t="shared" si="704"/>
        <v>0</v>
      </c>
      <c r="LB173" s="40">
        <f t="shared" si="704"/>
        <v>0</v>
      </c>
      <c r="LC173" s="40">
        <f t="shared" si="704"/>
        <v>0</v>
      </c>
      <c r="LD173" s="40">
        <f t="shared" si="704"/>
        <v>0</v>
      </c>
      <c r="LE173" s="40">
        <f t="shared" si="704"/>
        <v>0</v>
      </c>
      <c r="LF173" s="40">
        <f t="shared" si="704"/>
        <v>0</v>
      </c>
      <c r="LG173" s="40">
        <f t="shared" si="704"/>
        <v>0</v>
      </c>
      <c r="LH173" s="40">
        <f t="shared" si="704"/>
        <v>0</v>
      </c>
      <c r="LI173" s="40">
        <f t="shared" si="704"/>
        <v>0</v>
      </c>
      <c r="LJ173" s="40">
        <f t="shared" si="704"/>
        <v>0</v>
      </c>
      <c r="LK173" s="40">
        <f t="shared" si="704"/>
        <v>0</v>
      </c>
      <c r="LL173" s="40">
        <f t="shared" si="704"/>
        <v>0</v>
      </c>
      <c r="LM173" s="40">
        <f t="shared" si="704"/>
        <v>0</v>
      </c>
      <c r="LN173" s="40">
        <f t="shared" si="704"/>
        <v>0</v>
      </c>
      <c r="LO173" s="40">
        <f t="shared" si="704"/>
        <v>0</v>
      </c>
      <c r="LP173" s="40">
        <f t="shared" si="704"/>
        <v>0</v>
      </c>
      <c r="LQ173" s="40">
        <f t="shared" si="704"/>
        <v>0</v>
      </c>
      <c r="LR173" s="40">
        <f t="shared" si="704"/>
        <v>0</v>
      </c>
      <c r="LS173" s="40">
        <f t="shared" si="704"/>
        <v>0</v>
      </c>
      <c r="LT173" s="40">
        <f t="shared" si="704"/>
        <v>0</v>
      </c>
      <c r="LU173" s="40">
        <f t="shared" si="704"/>
        <v>0</v>
      </c>
      <c r="LV173" s="40">
        <f t="shared" si="704"/>
        <v>0</v>
      </c>
      <c r="LW173" s="40">
        <f t="shared" si="704"/>
        <v>0</v>
      </c>
      <c r="LX173" s="40">
        <f t="shared" si="704"/>
        <v>0</v>
      </c>
      <c r="LY173" s="40">
        <f t="shared" si="704"/>
        <v>0</v>
      </c>
      <c r="LZ173" s="40">
        <f t="shared" si="704"/>
        <v>0</v>
      </c>
      <c r="MA173" s="40">
        <f t="shared" ref="MA173:NT173" si="705">IFERROR(+MA59/$I$173,0)</f>
        <v>0</v>
      </c>
      <c r="MB173" s="40">
        <f t="shared" si="705"/>
        <v>0</v>
      </c>
      <c r="MC173" s="40">
        <f t="shared" si="705"/>
        <v>0</v>
      </c>
      <c r="MD173" s="40">
        <f t="shared" si="705"/>
        <v>0</v>
      </c>
      <c r="ME173" s="40">
        <f t="shared" si="705"/>
        <v>0</v>
      </c>
      <c r="MF173" s="40">
        <f t="shared" si="705"/>
        <v>0</v>
      </c>
      <c r="MG173" s="40">
        <f t="shared" si="705"/>
        <v>0</v>
      </c>
      <c r="MH173" s="40">
        <f t="shared" si="705"/>
        <v>0</v>
      </c>
      <c r="MI173" s="40">
        <f t="shared" si="705"/>
        <v>0</v>
      </c>
      <c r="MJ173" s="40">
        <f t="shared" si="705"/>
        <v>0</v>
      </c>
      <c r="MK173" s="40">
        <f t="shared" si="705"/>
        <v>0</v>
      </c>
      <c r="ML173" s="40">
        <f t="shared" si="705"/>
        <v>0</v>
      </c>
      <c r="MM173" s="40">
        <f t="shared" si="705"/>
        <v>0</v>
      </c>
      <c r="MN173" s="40">
        <f t="shared" si="705"/>
        <v>0</v>
      </c>
      <c r="MO173" s="40">
        <f t="shared" si="705"/>
        <v>0</v>
      </c>
      <c r="MP173" s="40">
        <f t="shared" si="705"/>
        <v>0</v>
      </c>
      <c r="MQ173" s="40">
        <f t="shared" si="705"/>
        <v>0</v>
      </c>
      <c r="MR173" s="40">
        <f t="shared" si="705"/>
        <v>0</v>
      </c>
      <c r="MS173" s="40">
        <f t="shared" si="705"/>
        <v>0</v>
      </c>
      <c r="MT173" s="40">
        <f t="shared" si="705"/>
        <v>0</v>
      </c>
      <c r="MU173" s="40">
        <f t="shared" si="705"/>
        <v>0</v>
      </c>
      <c r="MV173" s="40">
        <f t="shared" si="705"/>
        <v>0</v>
      </c>
      <c r="MW173" s="40">
        <f t="shared" si="705"/>
        <v>0</v>
      </c>
      <c r="MX173" s="40">
        <f t="shared" si="705"/>
        <v>0</v>
      </c>
      <c r="MY173" s="40">
        <f t="shared" si="705"/>
        <v>0</v>
      </c>
      <c r="MZ173" s="40">
        <f t="shared" si="705"/>
        <v>0</v>
      </c>
      <c r="NA173" s="40">
        <f t="shared" si="705"/>
        <v>0</v>
      </c>
      <c r="NB173" s="40">
        <f t="shared" si="705"/>
        <v>0</v>
      </c>
      <c r="NC173" s="40">
        <f t="shared" si="705"/>
        <v>0</v>
      </c>
      <c r="ND173" s="40">
        <f t="shared" si="705"/>
        <v>0</v>
      </c>
      <c r="NE173" s="40">
        <f t="shared" si="705"/>
        <v>0</v>
      </c>
      <c r="NF173" s="40">
        <f t="shared" si="705"/>
        <v>0</v>
      </c>
      <c r="NG173" s="40">
        <f t="shared" si="705"/>
        <v>0</v>
      </c>
      <c r="NH173" s="40">
        <f t="shared" si="705"/>
        <v>0</v>
      </c>
      <c r="NI173" s="40">
        <f t="shared" si="705"/>
        <v>0</v>
      </c>
      <c r="NJ173" s="40">
        <f t="shared" si="705"/>
        <v>0</v>
      </c>
      <c r="NK173" s="40">
        <f t="shared" si="705"/>
        <v>0</v>
      </c>
      <c r="NL173" s="40">
        <f t="shared" si="705"/>
        <v>0</v>
      </c>
      <c r="NM173" s="40">
        <f t="shared" si="705"/>
        <v>0</v>
      </c>
      <c r="NN173" s="40">
        <f t="shared" si="705"/>
        <v>0</v>
      </c>
      <c r="NO173" s="40">
        <f t="shared" si="705"/>
        <v>0</v>
      </c>
      <c r="NP173" s="40">
        <f t="shared" si="705"/>
        <v>0</v>
      </c>
      <c r="NQ173" s="40">
        <f t="shared" si="705"/>
        <v>0</v>
      </c>
      <c r="NR173" s="40">
        <f t="shared" si="705"/>
        <v>0</v>
      </c>
      <c r="NS173" s="40">
        <f t="shared" si="705"/>
        <v>0</v>
      </c>
      <c r="NT173" s="41">
        <f t="shared" si="705"/>
        <v>0</v>
      </c>
    </row>
    <row r="174" spans="1:384" x14ac:dyDescent="0.6">
      <c r="A174" s="141" t="s">
        <v>72</v>
      </c>
      <c r="B174" s="301"/>
      <c r="C174" s="322"/>
      <c r="D174" s="300" t="s">
        <v>17</v>
      </c>
      <c r="E174" s="47">
        <v>22</v>
      </c>
      <c r="F174" s="294"/>
      <c r="G174" s="47">
        <v>27</v>
      </c>
      <c r="H174" s="46">
        <v>626</v>
      </c>
      <c r="I174" s="6">
        <f t="shared" si="687"/>
        <v>621</v>
      </c>
      <c r="J174" s="32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4">
        <v>621</v>
      </c>
      <c r="Q174" s="9">
        <v>0</v>
      </c>
      <c r="R174" s="7"/>
      <c r="S174" s="39">
        <f t="shared" ref="S174:CD174" si="706">IFERROR(+S60/$I$174,0)</f>
        <v>0.32528180354267311</v>
      </c>
      <c r="T174" s="40">
        <f t="shared" si="706"/>
        <v>0.32528180354267311</v>
      </c>
      <c r="U174" s="40">
        <f t="shared" si="706"/>
        <v>0.32528180354267311</v>
      </c>
      <c r="V174" s="40">
        <f t="shared" si="706"/>
        <v>0.38969404186795492</v>
      </c>
      <c r="W174" s="40">
        <f t="shared" si="706"/>
        <v>0.37520128824476651</v>
      </c>
      <c r="X174" s="40">
        <f t="shared" si="706"/>
        <v>0.38808373590982287</v>
      </c>
      <c r="Y174" s="40">
        <f t="shared" si="706"/>
        <v>0.36070853462157809</v>
      </c>
      <c r="Z174" s="40">
        <f t="shared" si="706"/>
        <v>0.36070853462157809</v>
      </c>
      <c r="AA174" s="40">
        <f t="shared" si="706"/>
        <v>0.38164251207729466</v>
      </c>
      <c r="AB174" s="40">
        <f t="shared" si="706"/>
        <v>0.3719806763285024</v>
      </c>
      <c r="AC174" s="40">
        <f t="shared" si="706"/>
        <v>0.37037037037037035</v>
      </c>
      <c r="AD174" s="40">
        <f t="shared" si="706"/>
        <v>0.37037037037037035</v>
      </c>
      <c r="AE174" s="40">
        <f t="shared" si="706"/>
        <v>0.36553945249597425</v>
      </c>
      <c r="AF174" s="40">
        <f t="shared" si="706"/>
        <v>0.35426731078904994</v>
      </c>
      <c r="AG174" s="40">
        <f t="shared" si="706"/>
        <v>0.35426731078904994</v>
      </c>
      <c r="AH174" s="40">
        <f t="shared" si="706"/>
        <v>0.35104669887278583</v>
      </c>
      <c r="AI174" s="40">
        <f t="shared" si="706"/>
        <v>0.35104669887278583</v>
      </c>
      <c r="AJ174" s="40">
        <f t="shared" si="706"/>
        <v>0.35587761674718199</v>
      </c>
      <c r="AK174" s="40">
        <f t="shared" si="706"/>
        <v>0.38325281803542671</v>
      </c>
      <c r="AL174" s="40">
        <f t="shared" si="706"/>
        <v>0.37520128824476651</v>
      </c>
      <c r="AM174" s="40">
        <f t="shared" si="706"/>
        <v>0.37037037037037035</v>
      </c>
      <c r="AN174" s="40">
        <f t="shared" si="706"/>
        <v>0.37037037037037035</v>
      </c>
      <c r="AO174" s="40">
        <f t="shared" si="706"/>
        <v>0.41384863123993559</v>
      </c>
      <c r="AP174" s="40">
        <f t="shared" si="706"/>
        <v>0.41384863123993559</v>
      </c>
      <c r="AQ174" s="40">
        <f t="shared" si="706"/>
        <v>0.41223832528180354</v>
      </c>
      <c r="AR174" s="40">
        <f t="shared" si="706"/>
        <v>0.41223832528180354</v>
      </c>
      <c r="AS174" s="40">
        <f t="shared" si="706"/>
        <v>0.4669887278582931</v>
      </c>
      <c r="AT174" s="40">
        <f t="shared" si="706"/>
        <v>0.46376811594202899</v>
      </c>
      <c r="AU174" s="40">
        <f t="shared" si="706"/>
        <v>0.46376811594202899</v>
      </c>
      <c r="AV174" s="40">
        <f t="shared" si="706"/>
        <v>0.44766505636070852</v>
      </c>
      <c r="AW174" s="40">
        <f t="shared" si="706"/>
        <v>0.46859903381642515</v>
      </c>
      <c r="AX174" s="40">
        <f t="shared" si="706"/>
        <v>0.56843800322061189</v>
      </c>
      <c r="AY174" s="40">
        <f t="shared" si="706"/>
        <v>0.65217391304347827</v>
      </c>
      <c r="AZ174" s="40">
        <f t="shared" si="706"/>
        <v>0.65861513687600648</v>
      </c>
      <c r="BA174" s="40">
        <f t="shared" si="706"/>
        <v>0.64412238325281801</v>
      </c>
      <c r="BB174" s="40">
        <f t="shared" si="706"/>
        <v>0.64412238325281801</v>
      </c>
      <c r="BC174" s="40">
        <f t="shared" si="706"/>
        <v>0.64251207729468596</v>
      </c>
      <c r="BD174" s="40">
        <f t="shared" si="706"/>
        <v>0.63929146537842185</v>
      </c>
      <c r="BE174" s="40">
        <f t="shared" si="706"/>
        <v>0.62479871175523349</v>
      </c>
      <c r="BF174" s="40">
        <f t="shared" si="706"/>
        <v>0.61191626409017719</v>
      </c>
      <c r="BG174" s="40">
        <f t="shared" si="706"/>
        <v>0.59098228663446051</v>
      </c>
      <c r="BH174" s="40">
        <f t="shared" si="706"/>
        <v>0.59098228663446051</v>
      </c>
      <c r="BI174" s="40">
        <f t="shared" si="706"/>
        <v>0.59098228663446051</v>
      </c>
      <c r="BJ174" s="40">
        <f t="shared" si="706"/>
        <v>0.56682769726247983</v>
      </c>
      <c r="BK174" s="40">
        <f t="shared" si="706"/>
        <v>0.53623188405797106</v>
      </c>
      <c r="BL174" s="40">
        <f t="shared" si="706"/>
        <v>0.52979066022544286</v>
      </c>
      <c r="BM174" s="40">
        <f t="shared" si="706"/>
        <v>0.50080515297906603</v>
      </c>
      <c r="BN174" s="40">
        <f t="shared" si="706"/>
        <v>0.48631239935587761</v>
      </c>
      <c r="BO174" s="40">
        <f t="shared" si="706"/>
        <v>0.48148148148148145</v>
      </c>
      <c r="BP174" s="40">
        <f t="shared" si="706"/>
        <v>0.48148148148148145</v>
      </c>
      <c r="BQ174" s="40">
        <f t="shared" si="706"/>
        <v>0.48148148148148145</v>
      </c>
      <c r="BR174" s="40">
        <f t="shared" si="706"/>
        <v>0.4750402576489533</v>
      </c>
      <c r="BS174" s="40">
        <f t="shared" si="706"/>
        <v>0.46859903381642515</v>
      </c>
      <c r="BT174" s="40">
        <f t="shared" si="706"/>
        <v>0.46537842190016104</v>
      </c>
      <c r="BU174" s="40">
        <f t="shared" si="706"/>
        <v>0.44444444444444442</v>
      </c>
      <c r="BV174" s="40">
        <f t="shared" si="706"/>
        <v>0.43800322061191627</v>
      </c>
      <c r="BW174" s="40">
        <f t="shared" si="706"/>
        <v>0.43800322061191627</v>
      </c>
      <c r="BX174" s="40">
        <f t="shared" si="706"/>
        <v>0.42351046698872785</v>
      </c>
      <c r="BY174" s="40">
        <f t="shared" si="706"/>
        <v>0.42351046698872785</v>
      </c>
      <c r="BZ174" s="40">
        <f t="shared" si="706"/>
        <v>0.42834138486312401</v>
      </c>
      <c r="CA174" s="40">
        <f t="shared" si="706"/>
        <v>0.42834138486312401</v>
      </c>
      <c r="CB174" s="40">
        <f t="shared" si="706"/>
        <v>0.4219001610305958</v>
      </c>
      <c r="CC174" s="40">
        <f t="shared" si="706"/>
        <v>0.40740740740740738</v>
      </c>
      <c r="CD174" s="40">
        <f t="shared" si="706"/>
        <v>0.40740740740740738</v>
      </c>
      <c r="CE174" s="40">
        <f t="shared" ref="CE174:EP174" si="707">IFERROR(+CE60/$I$174,0)</f>
        <v>0.43639291465378421</v>
      </c>
      <c r="CF174" s="40">
        <f t="shared" si="707"/>
        <v>0.43478260869565216</v>
      </c>
      <c r="CG174" s="40">
        <f t="shared" si="707"/>
        <v>0.42028985507246375</v>
      </c>
      <c r="CH174" s="40">
        <f t="shared" si="707"/>
        <v>0.40579710144927539</v>
      </c>
      <c r="CI174" s="40">
        <f t="shared" si="707"/>
        <v>0.42673107890499196</v>
      </c>
      <c r="CJ174" s="40">
        <f t="shared" si="707"/>
        <v>0.41867954911433175</v>
      </c>
      <c r="CK174" s="40">
        <f t="shared" si="707"/>
        <v>0.41867954911433175</v>
      </c>
      <c r="CL174" s="40">
        <f t="shared" si="707"/>
        <v>0.45249597423510468</v>
      </c>
      <c r="CM174" s="40">
        <f t="shared" si="707"/>
        <v>0.43156199677938806</v>
      </c>
      <c r="CN174" s="40">
        <f t="shared" si="707"/>
        <v>0.48309178743961351</v>
      </c>
      <c r="CO174" s="40">
        <f t="shared" si="707"/>
        <v>0.45732689210950078</v>
      </c>
      <c r="CP174" s="40">
        <f t="shared" si="707"/>
        <v>0.46215780998389694</v>
      </c>
      <c r="CQ174" s="40">
        <f t="shared" si="707"/>
        <v>0.43800322061191627</v>
      </c>
      <c r="CR174" s="40">
        <f t="shared" si="707"/>
        <v>0.43800322061191627</v>
      </c>
      <c r="CS174" s="40">
        <f t="shared" si="707"/>
        <v>0.39452495974235102</v>
      </c>
      <c r="CT174" s="40">
        <f t="shared" si="707"/>
        <v>0.39291465378421903</v>
      </c>
      <c r="CU174" s="40">
        <f t="shared" si="707"/>
        <v>0.38969404186795492</v>
      </c>
      <c r="CV174" s="40">
        <f t="shared" si="707"/>
        <v>0.42995169082125606</v>
      </c>
      <c r="CW174" s="40">
        <f t="shared" si="707"/>
        <v>0.42834138486312401</v>
      </c>
      <c r="CX174" s="40">
        <f t="shared" si="707"/>
        <v>0.4219001610305958</v>
      </c>
      <c r="CY174" s="40">
        <f t="shared" si="707"/>
        <v>0.4219001610305958</v>
      </c>
      <c r="CZ174" s="40">
        <f t="shared" si="707"/>
        <v>0.41867954911433175</v>
      </c>
      <c r="DA174" s="40">
        <f t="shared" si="707"/>
        <v>0.41223832528180354</v>
      </c>
      <c r="DB174" s="40">
        <f t="shared" si="707"/>
        <v>0.44605475040257647</v>
      </c>
      <c r="DC174" s="40">
        <f t="shared" si="707"/>
        <v>0.45088566827697263</v>
      </c>
      <c r="DD174" s="40">
        <f t="shared" si="707"/>
        <v>0.43961352657004832</v>
      </c>
      <c r="DE174" s="40">
        <f t="shared" si="707"/>
        <v>0.42834138486312401</v>
      </c>
      <c r="DF174" s="40">
        <f t="shared" si="707"/>
        <v>0.42834138486312401</v>
      </c>
      <c r="DG174" s="40">
        <f t="shared" si="707"/>
        <v>0.41223832528180354</v>
      </c>
      <c r="DH174" s="40">
        <f t="shared" si="707"/>
        <v>0.42351046698872785</v>
      </c>
      <c r="DI174" s="40">
        <f t="shared" si="707"/>
        <v>0.41867954911433175</v>
      </c>
      <c r="DJ174" s="40">
        <f t="shared" si="707"/>
        <v>0.43639291465378421</v>
      </c>
      <c r="DK174" s="40">
        <f t="shared" si="707"/>
        <v>0.44122383252818037</v>
      </c>
      <c r="DL174" s="40">
        <f t="shared" si="707"/>
        <v>0.42351046698872785</v>
      </c>
      <c r="DM174" s="40">
        <f t="shared" si="707"/>
        <v>0.42351046698872785</v>
      </c>
      <c r="DN174" s="40">
        <f t="shared" si="707"/>
        <v>0.41545893719806765</v>
      </c>
      <c r="DO174" s="40">
        <f t="shared" si="707"/>
        <v>0.40901771336553944</v>
      </c>
      <c r="DP174" s="40">
        <f t="shared" si="707"/>
        <v>0.38325281803542671</v>
      </c>
      <c r="DQ174" s="40">
        <f t="shared" si="707"/>
        <v>0.38164251207729466</v>
      </c>
      <c r="DR174" s="40">
        <f t="shared" si="707"/>
        <v>0.3671497584541063</v>
      </c>
      <c r="DS174" s="40">
        <f t="shared" si="707"/>
        <v>0.34943639291465378</v>
      </c>
      <c r="DT174" s="40">
        <f t="shared" si="707"/>
        <v>0.34943639291465378</v>
      </c>
      <c r="DU174" s="40">
        <f t="shared" si="707"/>
        <v>0.36070853462157809</v>
      </c>
      <c r="DV174" s="40">
        <f t="shared" si="707"/>
        <v>0.35748792270531399</v>
      </c>
      <c r="DW174" s="40">
        <f t="shared" si="707"/>
        <v>0.39774557165861513</v>
      </c>
      <c r="DX174" s="40">
        <f t="shared" si="707"/>
        <v>0.39613526570048307</v>
      </c>
      <c r="DY174" s="40">
        <f t="shared" si="707"/>
        <v>0.38647342995169082</v>
      </c>
      <c r="DZ174" s="40">
        <f t="shared" si="707"/>
        <v>0.36231884057971014</v>
      </c>
      <c r="EA174" s="40">
        <f t="shared" si="707"/>
        <v>0.36231884057971014</v>
      </c>
      <c r="EB174" s="40">
        <f t="shared" si="707"/>
        <v>0.35104669887278583</v>
      </c>
      <c r="EC174" s="40">
        <f t="shared" si="707"/>
        <v>0.3671497584541063</v>
      </c>
      <c r="ED174" s="40">
        <f t="shared" si="707"/>
        <v>0.35426731078904994</v>
      </c>
      <c r="EE174" s="40">
        <f t="shared" si="707"/>
        <v>0.49275362318840582</v>
      </c>
      <c r="EF174" s="40">
        <f t="shared" si="707"/>
        <v>0.56199677938808379</v>
      </c>
      <c r="EG174" s="40">
        <f t="shared" si="707"/>
        <v>0.51368760064412233</v>
      </c>
      <c r="EH174" s="40">
        <f t="shared" si="707"/>
        <v>0.51368760064412233</v>
      </c>
      <c r="EI174" s="40">
        <f t="shared" si="707"/>
        <v>0.51046698872785834</v>
      </c>
      <c r="EJ174" s="40">
        <f t="shared" si="707"/>
        <v>0.50563607085346218</v>
      </c>
      <c r="EK174" s="40">
        <f t="shared" si="707"/>
        <v>0.48148148148148145</v>
      </c>
      <c r="EL174" s="40">
        <f t="shared" si="707"/>
        <v>0.49436392914653782</v>
      </c>
      <c r="EM174" s="40">
        <f t="shared" si="707"/>
        <v>0.49919484702093397</v>
      </c>
      <c r="EN174" s="40">
        <f t="shared" si="707"/>
        <v>0.4718196457326892</v>
      </c>
      <c r="EO174" s="40">
        <f t="shared" si="707"/>
        <v>0.4718196457326892</v>
      </c>
      <c r="EP174" s="40">
        <f t="shared" si="707"/>
        <v>0.43156199677938806</v>
      </c>
      <c r="EQ174" s="40">
        <f t="shared" ref="EQ174:HB174" si="708">IFERROR(+EQ60/$I$174,0)</f>
        <v>0.42834138486312401</v>
      </c>
      <c r="ER174" s="40">
        <f t="shared" si="708"/>
        <v>0.42351046698872785</v>
      </c>
      <c r="ES174" s="40">
        <f t="shared" si="708"/>
        <v>0.45249597423510468</v>
      </c>
      <c r="ET174" s="40">
        <f t="shared" si="708"/>
        <v>0.43800322061191627</v>
      </c>
      <c r="EU174" s="40">
        <f t="shared" si="708"/>
        <v>0.42673107890499196</v>
      </c>
      <c r="EV174" s="40">
        <f t="shared" si="708"/>
        <v>0.42673107890499196</v>
      </c>
      <c r="EW174" s="40">
        <f t="shared" si="708"/>
        <v>0.40257648953301128</v>
      </c>
      <c r="EX174" s="40">
        <f t="shared" si="708"/>
        <v>0.4219001610305958</v>
      </c>
      <c r="EY174" s="40">
        <f t="shared" si="708"/>
        <v>0.40901771336553944</v>
      </c>
      <c r="EZ174" s="40">
        <f t="shared" si="708"/>
        <v>0.38647342995169082</v>
      </c>
      <c r="FA174" s="40">
        <f t="shared" si="708"/>
        <v>0.43156199677938806</v>
      </c>
      <c r="FB174" s="40">
        <f t="shared" si="708"/>
        <v>0.40740740740740738</v>
      </c>
      <c r="FC174" s="40">
        <f t="shared" si="708"/>
        <v>0.40740740740740738</v>
      </c>
      <c r="FD174" s="40">
        <f t="shared" si="708"/>
        <v>0.36070853462157809</v>
      </c>
      <c r="FE174" s="40">
        <f t="shared" si="708"/>
        <v>0.49436392914653782</v>
      </c>
      <c r="FF174" s="40">
        <f t="shared" si="708"/>
        <v>0.47020933977455714</v>
      </c>
      <c r="FG174" s="40">
        <f t="shared" si="708"/>
        <v>0.64251207729468596</v>
      </c>
      <c r="FH174" s="40">
        <f t="shared" si="708"/>
        <v>0.62157809983896939</v>
      </c>
      <c r="FI174" s="40">
        <f t="shared" si="708"/>
        <v>0.57971014492753625</v>
      </c>
      <c r="FJ174" s="40">
        <f t="shared" si="708"/>
        <v>0.57971014492753625</v>
      </c>
      <c r="FK174" s="40">
        <f t="shared" si="708"/>
        <v>0.55555555555555558</v>
      </c>
      <c r="FL174" s="40">
        <f t="shared" si="708"/>
        <v>0.56038647342995174</v>
      </c>
      <c r="FM174" s="40">
        <f t="shared" si="708"/>
        <v>0.57004830917874394</v>
      </c>
      <c r="FN174" s="40">
        <f t="shared" si="708"/>
        <v>0.61030595813204513</v>
      </c>
      <c r="FO174" s="40">
        <f t="shared" si="708"/>
        <v>0.50080515297906603</v>
      </c>
      <c r="FP174" s="40">
        <f t="shared" si="708"/>
        <v>0.39613526570048307</v>
      </c>
      <c r="FQ174" s="40">
        <f t="shared" si="708"/>
        <v>0.39613526570048307</v>
      </c>
      <c r="FR174" s="40">
        <f t="shared" si="708"/>
        <v>0.33333333333333331</v>
      </c>
      <c r="FS174" s="40">
        <f t="shared" si="708"/>
        <v>0.30434782608695654</v>
      </c>
      <c r="FT174" s="40">
        <f t="shared" si="708"/>
        <v>0.29629629629629628</v>
      </c>
      <c r="FU174" s="40">
        <f t="shared" si="708"/>
        <v>0.29146537842190018</v>
      </c>
      <c r="FV174" s="40">
        <f t="shared" si="708"/>
        <v>0.25764895330112719</v>
      </c>
      <c r="FW174" s="40">
        <f t="shared" si="708"/>
        <v>0.24637681159420291</v>
      </c>
      <c r="FX174" s="40">
        <f t="shared" si="708"/>
        <v>0.24637681159420291</v>
      </c>
      <c r="FY174" s="40">
        <f t="shared" si="708"/>
        <v>0.23671497584541062</v>
      </c>
      <c r="FZ174" s="40">
        <f t="shared" si="708"/>
        <v>0.24637681159420291</v>
      </c>
      <c r="GA174" s="40">
        <f t="shared" si="708"/>
        <v>0.25120772946859904</v>
      </c>
      <c r="GB174" s="40">
        <f t="shared" si="708"/>
        <v>0.30112721417069244</v>
      </c>
      <c r="GC174" s="40">
        <f t="shared" si="708"/>
        <v>0.29307568438003223</v>
      </c>
      <c r="GD174" s="40">
        <f t="shared" si="708"/>
        <v>0.27536231884057971</v>
      </c>
      <c r="GE174" s="40">
        <f t="shared" si="708"/>
        <v>0.27536231884057971</v>
      </c>
      <c r="GF174" s="40">
        <f t="shared" si="708"/>
        <v>0.27858293075684382</v>
      </c>
      <c r="GG174" s="40">
        <f t="shared" si="708"/>
        <v>0.322061191626409</v>
      </c>
      <c r="GH174" s="40">
        <f t="shared" si="708"/>
        <v>0.33977455716586152</v>
      </c>
      <c r="GI174" s="40">
        <f t="shared" si="708"/>
        <v>0.33172302737520126</v>
      </c>
      <c r="GJ174" s="40">
        <f t="shared" si="708"/>
        <v>0.32367149758454106</v>
      </c>
      <c r="GK174" s="40">
        <f t="shared" si="708"/>
        <v>0.31239935587761675</v>
      </c>
      <c r="GL174" s="40">
        <f t="shared" si="708"/>
        <v>0.31239935587761675</v>
      </c>
      <c r="GM174" s="40">
        <f t="shared" si="708"/>
        <v>0.3172302737520129</v>
      </c>
      <c r="GN174" s="40">
        <f t="shared" si="708"/>
        <v>0.38969404186795492</v>
      </c>
      <c r="GO174" s="40">
        <f t="shared" si="708"/>
        <v>0.38808373590982287</v>
      </c>
      <c r="GP174" s="40">
        <f t="shared" si="708"/>
        <v>0.40579710144927539</v>
      </c>
      <c r="GQ174" s="40">
        <f t="shared" si="708"/>
        <v>0.40096618357487923</v>
      </c>
      <c r="GR174" s="40">
        <f t="shared" si="708"/>
        <v>0.3719806763285024</v>
      </c>
      <c r="GS174" s="40">
        <f t="shared" si="708"/>
        <v>0.3719806763285024</v>
      </c>
      <c r="GT174" s="40">
        <f t="shared" si="708"/>
        <v>0.39452495974235102</v>
      </c>
      <c r="GU174" s="40">
        <f t="shared" si="708"/>
        <v>0.40740740740740738</v>
      </c>
      <c r="GV174" s="40">
        <f t="shared" si="708"/>
        <v>0.39613526570048307</v>
      </c>
      <c r="GW174" s="40">
        <f t="shared" si="708"/>
        <v>0.39452495974235102</v>
      </c>
      <c r="GX174" s="40">
        <f t="shared" si="708"/>
        <v>0.44605475040257647</v>
      </c>
      <c r="GY174" s="40">
        <f t="shared" si="708"/>
        <v>0.4251207729468599</v>
      </c>
      <c r="GZ174" s="40">
        <f t="shared" si="708"/>
        <v>0.4251207729468599</v>
      </c>
      <c r="HA174" s="40">
        <f t="shared" si="708"/>
        <v>0.39774557165861513</v>
      </c>
      <c r="HB174" s="40">
        <f t="shared" si="708"/>
        <v>0.39452495974235102</v>
      </c>
      <c r="HC174" s="40">
        <f t="shared" ref="HC174:JN174" si="709">IFERROR(+HC60/$I$174,0)</f>
        <v>0.4251207729468599</v>
      </c>
      <c r="HD174" s="40">
        <f t="shared" si="709"/>
        <v>0.59098228663446051</v>
      </c>
      <c r="HE174" s="40">
        <f t="shared" si="709"/>
        <v>0.58454106280193241</v>
      </c>
      <c r="HF174" s="40">
        <f t="shared" si="709"/>
        <v>0.56843800322061189</v>
      </c>
      <c r="HG174" s="40">
        <f t="shared" si="709"/>
        <v>0.56843800322061189</v>
      </c>
      <c r="HH174" s="40">
        <f t="shared" si="709"/>
        <v>0.56682769726247983</v>
      </c>
      <c r="HI174" s="40">
        <f t="shared" si="709"/>
        <v>0.58615136876006446</v>
      </c>
      <c r="HJ174" s="40">
        <f t="shared" si="709"/>
        <v>0.61835748792270528</v>
      </c>
      <c r="HK174" s="40">
        <f t="shared" si="709"/>
        <v>0.63285024154589375</v>
      </c>
      <c r="HL174" s="40">
        <f t="shared" si="709"/>
        <v>0.65056360708534622</v>
      </c>
      <c r="HM174" s="40">
        <f t="shared" si="709"/>
        <v>0.61674718196457323</v>
      </c>
      <c r="HN174" s="40">
        <f t="shared" si="709"/>
        <v>0.61674718196457323</v>
      </c>
      <c r="HO174" s="40">
        <f t="shared" si="709"/>
        <v>0.6376811594202898</v>
      </c>
      <c r="HP174" s="40">
        <f t="shared" si="709"/>
        <v>0.6312399355877617</v>
      </c>
      <c r="HQ174" s="40">
        <f t="shared" si="709"/>
        <v>0.78099838969404189</v>
      </c>
      <c r="HR174" s="40">
        <f t="shared" si="709"/>
        <v>0.82608695652173914</v>
      </c>
      <c r="HS174" s="40">
        <f t="shared" si="709"/>
        <v>0.81320450885668272</v>
      </c>
      <c r="HT174" s="40">
        <f t="shared" si="709"/>
        <v>0.78582930756843805</v>
      </c>
      <c r="HU174" s="40">
        <f t="shared" si="709"/>
        <v>0.78582930756843805</v>
      </c>
      <c r="HV174" s="40">
        <f t="shared" si="709"/>
        <v>0.77777777777777779</v>
      </c>
      <c r="HW174" s="40">
        <f t="shared" si="709"/>
        <v>0.79549114331723025</v>
      </c>
      <c r="HX174" s="40">
        <f t="shared" si="709"/>
        <v>0.87761674718196458</v>
      </c>
      <c r="HY174" s="40">
        <f t="shared" si="709"/>
        <v>0.88405797101449279</v>
      </c>
      <c r="HZ174" s="40">
        <f t="shared" si="709"/>
        <v>0.87439613526570048</v>
      </c>
      <c r="IA174" s="40">
        <f t="shared" si="709"/>
        <v>0.85507246376811596</v>
      </c>
      <c r="IB174" s="40">
        <f t="shared" si="709"/>
        <v>0.85507246376811596</v>
      </c>
      <c r="IC174" s="40">
        <f t="shared" si="709"/>
        <v>0.88083735909822869</v>
      </c>
      <c r="ID174" s="40">
        <f t="shared" si="709"/>
        <v>0.893719806763285</v>
      </c>
      <c r="IE174" s="40">
        <f t="shared" si="709"/>
        <v>0.87278582930756843</v>
      </c>
      <c r="IF174" s="40">
        <f t="shared" si="709"/>
        <v>0.94363929146537839</v>
      </c>
      <c r="IG174" s="40">
        <f t="shared" si="709"/>
        <v>0.91948470209339772</v>
      </c>
      <c r="IH174" s="40">
        <f t="shared" si="709"/>
        <v>0.893719806763285</v>
      </c>
      <c r="II174" s="40">
        <f t="shared" si="709"/>
        <v>0.893719806763285</v>
      </c>
      <c r="IJ174" s="40">
        <f t="shared" si="709"/>
        <v>0.89533011272141705</v>
      </c>
      <c r="IK174" s="40">
        <f t="shared" si="709"/>
        <v>0.89855072463768115</v>
      </c>
      <c r="IL174" s="40">
        <f t="shared" si="709"/>
        <v>0</v>
      </c>
      <c r="IM174" s="40">
        <f t="shared" si="709"/>
        <v>0</v>
      </c>
      <c r="IN174" s="40">
        <f t="shared" si="709"/>
        <v>0</v>
      </c>
      <c r="IO174" s="40">
        <f t="shared" si="709"/>
        <v>0</v>
      </c>
      <c r="IP174" s="40">
        <f t="shared" si="709"/>
        <v>0</v>
      </c>
      <c r="IQ174" s="40">
        <f t="shared" si="709"/>
        <v>0</v>
      </c>
      <c r="IR174" s="40">
        <f t="shared" si="709"/>
        <v>0</v>
      </c>
      <c r="IS174" s="40">
        <f t="shared" si="709"/>
        <v>0</v>
      </c>
      <c r="IT174" s="40">
        <f t="shared" si="709"/>
        <v>0</v>
      </c>
      <c r="IU174" s="40">
        <f t="shared" si="709"/>
        <v>0</v>
      </c>
      <c r="IV174" s="40">
        <f t="shared" si="709"/>
        <v>0</v>
      </c>
      <c r="IW174" s="40">
        <f t="shared" si="709"/>
        <v>0</v>
      </c>
      <c r="IX174" s="40">
        <f t="shared" si="709"/>
        <v>0</v>
      </c>
      <c r="IY174" s="40">
        <f t="shared" si="709"/>
        <v>0</v>
      </c>
      <c r="IZ174" s="40">
        <f t="shared" si="709"/>
        <v>0</v>
      </c>
      <c r="JA174" s="40">
        <f t="shared" si="709"/>
        <v>0</v>
      </c>
      <c r="JB174" s="40">
        <f t="shared" si="709"/>
        <v>0</v>
      </c>
      <c r="JC174" s="40">
        <f t="shared" si="709"/>
        <v>0</v>
      </c>
      <c r="JD174" s="40">
        <f t="shared" si="709"/>
        <v>0</v>
      </c>
      <c r="JE174" s="40">
        <f t="shared" si="709"/>
        <v>0</v>
      </c>
      <c r="JF174" s="40">
        <f t="shared" si="709"/>
        <v>0</v>
      </c>
      <c r="JG174" s="40">
        <f t="shared" si="709"/>
        <v>0</v>
      </c>
      <c r="JH174" s="40">
        <f t="shared" si="709"/>
        <v>0</v>
      </c>
      <c r="JI174" s="40">
        <f t="shared" si="709"/>
        <v>0</v>
      </c>
      <c r="JJ174" s="40">
        <f t="shared" si="709"/>
        <v>0</v>
      </c>
      <c r="JK174" s="40">
        <f t="shared" si="709"/>
        <v>0</v>
      </c>
      <c r="JL174" s="40">
        <f t="shared" si="709"/>
        <v>0</v>
      </c>
      <c r="JM174" s="40">
        <f t="shared" si="709"/>
        <v>0</v>
      </c>
      <c r="JN174" s="40">
        <f t="shared" si="709"/>
        <v>0</v>
      </c>
      <c r="JO174" s="40">
        <f t="shared" ref="JO174:LZ174" si="710">IFERROR(+JO60/$I$174,0)</f>
        <v>0</v>
      </c>
      <c r="JP174" s="40">
        <f t="shared" si="710"/>
        <v>0</v>
      </c>
      <c r="JQ174" s="40">
        <f t="shared" si="710"/>
        <v>0</v>
      </c>
      <c r="JR174" s="40">
        <f t="shared" si="710"/>
        <v>0</v>
      </c>
      <c r="JS174" s="40">
        <f t="shared" si="710"/>
        <v>0</v>
      </c>
      <c r="JT174" s="40">
        <f t="shared" si="710"/>
        <v>0</v>
      </c>
      <c r="JU174" s="40">
        <f t="shared" si="710"/>
        <v>0</v>
      </c>
      <c r="JV174" s="40">
        <f t="shared" si="710"/>
        <v>0</v>
      </c>
      <c r="JW174" s="40">
        <f t="shared" si="710"/>
        <v>0</v>
      </c>
      <c r="JX174" s="40">
        <f t="shared" si="710"/>
        <v>0</v>
      </c>
      <c r="JY174" s="40">
        <f t="shared" si="710"/>
        <v>0</v>
      </c>
      <c r="JZ174" s="40">
        <f t="shared" si="710"/>
        <v>0</v>
      </c>
      <c r="KA174" s="40">
        <f t="shared" si="710"/>
        <v>0</v>
      </c>
      <c r="KB174" s="40">
        <f t="shared" si="710"/>
        <v>0</v>
      </c>
      <c r="KC174" s="40">
        <f t="shared" si="710"/>
        <v>0</v>
      </c>
      <c r="KD174" s="40">
        <f t="shared" si="710"/>
        <v>0</v>
      </c>
      <c r="KE174" s="40">
        <f t="shared" si="710"/>
        <v>0</v>
      </c>
      <c r="KF174" s="40">
        <f t="shared" si="710"/>
        <v>0</v>
      </c>
      <c r="KG174" s="40">
        <f t="shared" si="710"/>
        <v>0</v>
      </c>
      <c r="KH174" s="40">
        <f t="shared" si="710"/>
        <v>0</v>
      </c>
      <c r="KI174" s="40">
        <f t="shared" si="710"/>
        <v>0</v>
      </c>
      <c r="KJ174" s="40">
        <f t="shared" si="710"/>
        <v>0</v>
      </c>
      <c r="KK174" s="40">
        <f t="shared" si="710"/>
        <v>0</v>
      </c>
      <c r="KL174" s="40">
        <f t="shared" si="710"/>
        <v>0</v>
      </c>
      <c r="KM174" s="40">
        <f t="shared" si="710"/>
        <v>0</v>
      </c>
      <c r="KN174" s="40">
        <f t="shared" si="710"/>
        <v>0</v>
      </c>
      <c r="KO174" s="40">
        <f t="shared" si="710"/>
        <v>0</v>
      </c>
      <c r="KP174" s="40">
        <f t="shared" si="710"/>
        <v>0</v>
      </c>
      <c r="KQ174" s="40">
        <f t="shared" si="710"/>
        <v>0</v>
      </c>
      <c r="KR174" s="40">
        <f t="shared" si="710"/>
        <v>0</v>
      </c>
      <c r="KS174" s="40">
        <f t="shared" si="710"/>
        <v>0</v>
      </c>
      <c r="KT174" s="40">
        <f t="shared" si="710"/>
        <v>0</v>
      </c>
      <c r="KU174" s="40">
        <f t="shared" si="710"/>
        <v>0</v>
      </c>
      <c r="KV174" s="40">
        <f t="shared" si="710"/>
        <v>0</v>
      </c>
      <c r="KW174" s="40">
        <f t="shared" si="710"/>
        <v>0</v>
      </c>
      <c r="KX174" s="40">
        <f t="shared" si="710"/>
        <v>0</v>
      </c>
      <c r="KY174" s="40">
        <f t="shared" si="710"/>
        <v>0</v>
      </c>
      <c r="KZ174" s="40">
        <f t="shared" si="710"/>
        <v>0</v>
      </c>
      <c r="LA174" s="40">
        <f t="shared" si="710"/>
        <v>0</v>
      </c>
      <c r="LB174" s="40">
        <f t="shared" si="710"/>
        <v>0</v>
      </c>
      <c r="LC174" s="40">
        <f t="shared" si="710"/>
        <v>0</v>
      </c>
      <c r="LD174" s="40">
        <f t="shared" si="710"/>
        <v>0</v>
      </c>
      <c r="LE174" s="40">
        <f t="shared" si="710"/>
        <v>0</v>
      </c>
      <c r="LF174" s="40">
        <f t="shared" si="710"/>
        <v>0</v>
      </c>
      <c r="LG174" s="40">
        <f t="shared" si="710"/>
        <v>0</v>
      </c>
      <c r="LH174" s="40">
        <f t="shared" si="710"/>
        <v>0</v>
      </c>
      <c r="LI174" s="40">
        <f t="shared" si="710"/>
        <v>0</v>
      </c>
      <c r="LJ174" s="40">
        <f t="shared" si="710"/>
        <v>0</v>
      </c>
      <c r="LK174" s="40">
        <f t="shared" si="710"/>
        <v>0</v>
      </c>
      <c r="LL174" s="40">
        <f t="shared" si="710"/>
        <v>0</v>
      </c>
      <c r="LM174" s="40">
        <f t="shared" si="710"/>
        <v>0</v>
      </c>
      <c r="LN174" s="40">
        <f t="shared" si="710"/>
        <v>0</v>
      </c>
      <c r="LO174" s="40">
        <f t="shared" si="710"/>
        <v>0</v>
      </c>
      <c r="LP174" s="40">
        <f t="shared" si="710"/>
        <v>0</v>
      </c>
      <c r="LQ174" s="40">
        <f t="shared" si="710"/>
        <v>0</v>
      </c>
      <c r="LR174" s="40">
        <f t="shared" si="710"/>
        <v>0</v>
      </c>
      <c r="LS174" s="40">
        <f t="shared" si="710"/>
        <v>0</v>
      </c>
      <c r="LT174" s="40">
        <f t="shared" si="710"/>
        <v>0</v>
      </c>
      <c r="LU174" s="40">
        <f t="shared" si="710"/>
        <v>0</v>
      </c>
      <c r="LV174" s="40">
        <f t="shared" si="710"/>
        <v>0</v>
      </c>
      <c r="LW174" s="40">
        <f t="shared" si="710"/>
        <v>0</v>
      </c>
      <c r="LX174" s="40">
        <f t="shared" si="710"/>
        <v>0</v>
      </c>
      <c r="LY174" s="40">
        <f t="shared" si="710"/>
        <v>0</v>
      </c>
      <c r="LZ174" s="40">
        <f t="shared" si="710"/>
        <v>0</v>
      </c>
      <c r="MA174" s="40">
        <f t="shared" ref="MA174:NT174" si="711">IFERROR(+MA60/$I$174,0)</f>
        <v>0</v>
      </c>
      <c r="MB174" s="40">
        <f t="shared" si="711"/>
        <v>0</v>
      </c>
      <c r="MC174" s="40">
        <f t="shared" si="711"/>
        <v>0</v>
      </c>
      <c r="MD174" s="40">
        <f t="shared" si="711"/>
        <v>0</v>
      </c>
      <c r="ME174" s="40">
        <f t="shared" si="711"/>
        <v>0</v>
      </c>
      <c r="MF174" s="40">
        <f t="shared" si="711"/>
        <v>0</v>
      </c>
      <c r="MG174" s="40">
        <f t="shared" si="711"/>
        <v>0</v>
      </c>
      <c r="MH174" s="40">
        <f t="shared" si="711"/>
        <v>0</v>
      </c>
      <c r="MI174" s="40">
        <f t="shared" si="711"/>
        <v>0</v>
      </c>
      <c r="MJ174" s="40">
        <f t="shared" si="711"/>
        <v>0</v>
      </c>
      <c r="MK174" s="40">
        <f t="shared" si="711"/>
        <v>0</v>
      </c>
      <c r="ML174" s="40">
        <f t="shared" si="711"/>
        <v>0</v>
      </c>
      <c r="MM174" s="40">
        <f t="shared" si="711"/>
        <v>0</v>
      </c>
      <c r="MN174" s="40">
        <f t="shared" si="711"/>
        <v>0</v>
      </c>
      <c r="MO174" s="40">
        <f t="shared" si="711"/>
        <v>0</v>
      </c>
      <c r="MP174" s="40">
        <f t="shared" si="711"/>
        <v>0</v>
      </c>
      <c r="MQ174" s="40">
        <f t="shared" si="711"/>
        <v>0</v>
      </c>
      <c r="MR174" s="40">
        <f t="shared" si="711"/>
        <v>0</v>
      </c>
      <c r="MS174" s="40">
        <f t="shared" si="711"/>
        <v>0</v>
      </c>
      <c r="MT174" s="40">
        <f t="shared" si="711"/>
        <v>0</v>
      </c>
      <c r="MU174" s="40">
        <f t="shared" si="711"/>
        <v>0</v>
      </c>
      <c r="MV174" s="40">
        <f t="shared" si="711"/>
        <v>0</v>
      </c>
      <c r="MW174" s="40">
        <f t="shared" si="711"/>
        <v>0</v>
      </c>
      <c r="MX174" s="40">
        <f t="shared" si="711"/>
        <v>0</v>
      </c>
      <c r="MY174" s="40">
        <f t="shared" si="711"/>
        <v>0</v>
      </c>
      <c r="MZ174" s="40">
        <f t="shared" si="711"/>
        <v>0</v>
      </c>
      <c r="NA174" s="40">
        <f t="shared" si="711"/>
        <v>0</v>
      </c>
      <c r="NB174" s="40">
        <f t="shared" si="711"/>
        <v>0</v>
      </c>
      <c r="NC174" s="40">
        <f t="shared" si="711"/>
        <v>0</v>
      </c>
      <c r="ND174" s="40">
        <f t="shared" si="711"/>
        <v>0</v>
      </c>
      <c r="NE174" s="40">
        <f t="shared" si="711"/>
        <v>0</v>
      </c>
      <c r="NF174" s="40">
        <f t="shared" si="711"/>
        <v>0</v>
      </c>
      <c r="NG174" s="40">
        <f t="shared" si="711"/>
        <v>0</v>
      </c>
      <c r="NH174" s="40">
        <f t="shared" si="711"/>
        <v>0</v>
      </c>
      <c r="NI174" s="40">
        <f t="shared" si="711"/>
        <v>0</v>
      </c>
      <c r="NJ174" s="40">
        <f t="shared" si="711"/>
        <v>0</v>
      </c>
      <c r="NK174" s="40">
        <f t="shared" si="711"/>
        <v>0</v>
      </c>
      <c r="NL174" s="40">
        <f t="shared" si="711"/>
        <v>0</v>
      </c>
      <c r="NM174" s="40">
        <f t="shared" si="711"/>
        <v>0</v>
      </c>
      <c r="NN174" s="40">
        <f t="shared" si="711"/>
        <v>0</v>
      </c>
      <c r="NO174" s="40">
        <f t="shared" si="711"/>
        <v>0</v>
      </c>
      <c r="NP174" s="40">
        <f t="shared" si="711"/>
        <v>0</v>
      </c>
      <c r="NQ174" s="40">
        <f t="shared" si="711"/>
        <v>0</v>
      </c>
      <c r="NR174" s="40">
        <f t="shared" si="711"/>
        <v>0</v>
      </c>
      <c r="NS174" s="40">
        <f t="shared" si="711"/>
        <v>0</v>
      </c>
      <c r="NT174" s="41">
        <f t="shared" si="711"/>
        <v>0</v>
      </c>
    </row>
    <row r="175" spans="1:384" x14ac:dyDescent="0.6">
      <c r="A175" s="141" t="s">
        <v>72</v>
      </c>
      <c r="B175" s="301"/>
      <c r="C175" s="322"/>
      <c r="D175" s="299"/>
      <c r="E175" s="47">
        <v>28</v>
      </c>
      <c r="F175" s="294"/>
      <c r="G175" s="47" t="s">
        <v>53</v>
      </c>
      <c r="H175" s="46">
        <v>626</v>
      </c>
      <c r="I175" s="6">
        <f t="shared" si="687"/>
        <v>585</v>
      </c>
      <c r="J175" s="32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4">
        <v>585</v>
      </c>
      <c r="Q175" s="9">
        <v>0</v>
      </c>
      <c r="R175" s="7"/>
      <c r="S175" s="39">
        <f t="shared" ref="S175:CD175" si="712">IFERROR(+S61/$I$175,0)</f>
        <v>0.14700854700854701</v>
      </c>
      <c r="T175" s="40">
        <f t="shared" si="712"/>
        <v>0.14700854700854701</v>
      </c>
      <c r="U175" s="40">
        <f t="shared" si="712"/>
        <v>0.14358974358974358</v>
      </c>
      <c r="V175" s="40">
        <f t="shared" si="712"/>
        <v>0.14529914529914531</v>
      </c>
      <c r="W175" s="40">
        <f t="shared" si="712"/>
        <v>0.14529914529914531</v>
      </c>
      <c r="X175" s="40">
        <f t="shared" si="712"/>
        <v>0.14529914529914531</v>
      </c>
      <c r="Y175" s="40">
        <f t="shared" si="712"/>
        <v>0.13333333333333333</v>
      </c>
      <c r="Z175" s="40">
        <f t="shared" si="712"/>
        <v>0.13333333333333333</v>
      </c>
      <c r="AA175" s="40">
        <f t="shared" si="712"/>
        <v>0.13333333333333333</v>
      </c>
      <c r="AB175" s="40">
        <f t="shared" si="712"/>
        <v>0.14017094017094017</v>
      </c>
      <c r="AC175" s="40">
        <f t="shared" si="712"/>
        <v>0.14017094017094017</v>
      </c>
      <c r="AD175" s="40">
        <f t="shared" si="712"/>
        <v>0.14017094017094017</v>
      </c>
      <c r="AE175" s="40">
        <f t="shared" si="712"/>
        <v>0.14188034188034188</v>
      </c>
      <c r="AF175" s="40">
        <f t="shared" si="712"/>
        <v>0.13675213675213677</v>
      </c>
      <c r="AG175" s="40">
        <f t="shared" si="712"/>
        <v>0.13675213675213677</v>
      </c>
      <c r="AH175" s="40">
        <f t="shared" si="712"/>
        <v>0.13504273504273503</v>
      </c>
      <c r="AI175" s="40">
        <f t="shared" si="712"/>
        <v>0.13675213675213677</v>
      </c>
      <c r="AJ175" s="40">
        <f t="shared" si="712"/>
        <v>0.14358974358974358</v>
      </c>
      <c r="AK175" s="40">
        <f t="shared" si="712"/>
        <v>0.15042735042735042</v>
      </c>
      <c r="AL175" s="40">
        <f t="shared" si="712"/>
        <v>0.15213675213675212</v>
      </c>
      <c r="AM175" s="40">
        <f t="shared" si="712"/>
        <v>0.15042735042735042</v>
      </c>
      <c r="AN175" s="40">
        <f t="shared" si="712"/>
        <v>0.15042735042735042</v>
      </c>
      <c r="AO175" s="40">
        <f t="shared" si="712"/>
        <v>0.15213675213675212</v>
      </c>
      <c r="AP175" s="40">
        <f t="shared" si="712"/>
        <v>0.15213675213675212</v>
      </c>
      <c r="AQ175" s="40">
        <f t="shared" si="712"/>
        <v>0.15042735042735042</v>
      </c>
      <c r="AR175" s="40">
        <f t="shared" si="712"/>
        <v>0.15042735042735042</v>
      </c>
      <c r="AS175" s="40">
        <f t="shared" si="712"/>
        <v>0.18461538461538463</v>
      </c>
      <c r="AT175" s="40">
        <f t="shared" si="712"/>
        <v>0.17606837606837608</v>
      </c>
      <c r="AU175" s="40">
        <f t="shared" si="712"/>
        <v>0.17606837606837608</v>
      </c>
      <c r="AV175" s="40">
        <f t="shared" si="712"/>
        <v>0.17606837606837608</v>
      </c>
      <c r="AW175" s="40">
        <f t="shared" si="712"/>
        <v>0.17606837606837608</v>
      </c>
      <c r="AX175" s="40">
        <f t="shared" si="712"/>
        <v>0.18803418803418803</v>
      </c>
      <c r="AY175" s="40">
        <f t="shared" si="712"/>
        <v>0.2170940170940171</v>
      </c>
      <c r="AZ175" s="40">
        <f t="shared" si="712"/>
        <v>0.26153846153846155</v>
      </c>
      <c r="BA175" s="40">
        <f t="shared" si="712"/>
        <v>0.24957264957264957</v>
      </c>
      <c r="BB175" s="40">
        <f t="shared" si="712"/>
        <v>0.24957264957264957</v>
      </c>
      <c r="BC175" s="40">
        <f t="shared" si="712"/>
        <v>0.24786324786324787</v>
      </c>
      <c r="BD175" s="40">
        <f t="shared" si="712"/>
        <v>0.25128205128205128</v>
      </c>
      <c r="BE175" s="40">
        <f t="shared" si="712"/>
        <v>0.24615384615384617</v>
      </c>
      <c r="BF175" s="40">
        <f t="shared" si="712"/>
        <v>0.23931623931623933</v>
      </c>
      <c r="BG175" s="40">
        <f t="shared" si="712"/>
        <v>0.22735042735042735</v>
      </c>
      <c r="BH175" s="40">
        <f t="shared" si="712"/>
        <v>0.22735042735042735</v>
      </c>
      <c r="BI175" s="40">
        <f t="shared" si="712"/>
        <v>0.22735042735042735</v>
      </c>
      <c r="BJ175" s="40">
        <f t="shared" si="712"/>
        <v>0.22222222222222221</v>
      </c>
      <c r="BK175" s="40">
        <f t="shared" si="712"/>
        <v>0.2188034188034188</v>
      </c>
      <c r="BL175" s="40">
        <f t="shared" si="712"/>
        <v>0.24615384615384617</v>
      </c>
      <c r="BM175" s="40">
        <f t="shared" si="712"/>
        <v>0.29230769230769232</v>
      </c>
      <c r="BN175" s="40">
        <f t="shared" si="712"/>
        <v>0.36410256410256409</v>
      </c>
      <c r="BO175" s="40">
        <f t="shared" si="712"/>
        <v>0.36410256410256409</v>
      </c>
      <c r="BP175" s="40">
        <f t="shared" si="712"/>
        <v>0.36410256410256409</v>
      </c>
      <c r="BQ175" s="40">
        <f t="shared" si="712"/>
        <v>0.36410256410256409</v>
      </c>
      <c r="BR175" s="40">
        <f t="shared" si="712"/>
        <v>0.36923076923076925</v>
      </c>
      <c r="BS175" s="40">
        <f t="shared" si="712"/>
        <v>0.36752136752136755</v>
      </c>
      <c r="BT175" s="40">
        <f t="shared" si="712"/>
        <v>0.36581196581196579</v>
      </c>
      <c r="BU175" s="40">
        <f t="shared" si="712"/>
        <v>0.36581196581196579</v>
      </c>
      <c r="BV175" s="40">
        <f t="shared" si="712"/>
        <v>0.35897435897435898</v>
      </c>
      <c r="BW175" s="40">
        <f t="shared" si="712"/>
        <v>0.35897435897435898</v>
      </c>
      <c r="BX175" s="40">
        <f t="shared" si="712"/>
        <v>0.35555555555555557</v>
      </c>
      <c r="BY175" s="40">
        <f t="shared" si="712"/>
        <v>0.35384615384615387</v>
      </c>
      <c r="BZ175" s="40">
        <f t="shared" si="712"/>
        <v>0.3504273504273504</v>
      </c>
      <c r="CA175" s="40">
        <f t="shared" si="712"/>
        <v>0.3504273504273504</v>
      </c>
      <c r="CB175" s="40">
        <f t="shared" si="712"/>
        <v>0.34529914529914529</v>
      </c>
      <c r="CC175" s="40">
        <f t="shared" si="712"/>
        <v>0.34358974358974359</v>
      </c>
      <c r="CD175" s="40">
        <f t="shared" si="712"/>
        <v>0.34358974358974359</v>
      </c>
      <c r="CE175" s="40">
        <f t="shared" ref="CE175:EP175" si="713">IFERROR(+CE61/$I$175,0)</f>
        <v>0.34358974358974359</v>
      </c>
      <c r="CF175" s="40">
        <f t="shared" si="713"/>
        <v>0.33846153846153848</v>
      </c>
      <c r="CG175" s="40">
        <f t="shared" si="713"/>
        <v>0.33504273504273502</v>
      </c>
      <c r="CH175" s="40">
        <f t="shared" si="713"/>
        <v>0.34358974358974359</v>
      </c>
      <c r="CI175" s="40">
        <f t="shared" si="713"/>
        <v>0.39487179487179486</v>
      </c>
      <c r="CJ175" s="40">
        <f t="shared" si="713"/>
        <v>0.37777777777777777</v>
      </c>
      <c r="CK175" s="40">
        <f t="shared" si="713"/>
        <v>0.37777777777777777</v>
      </c>
      <c r="CL175" s="40">
        <f t="shared" si="713"/>
        <v>0.37777777777777777</v>
      </c>
      <c r="CM175" s="40">
        <f t="shared" si="713"/>
        <v>0.37435897435897436</v>
      </c>
      <c r="CN175" s="40">
        <f t="shared" si="713"/>
        <v>0.36923076923076925</v>
      </c>
      <c r="CO175" s="40">
        <f t="shared" si="713"/>
        <v>0.37094017094017095</v>
      </c>
      <c r="CP175" s="40">
        <f t="shared" si="713"/>
        <v>0.38803418803418804</v>
      </c>
      <c r="CQ175" s="40">
        <f t="shared" si="713"/>
        <v>0.37948717948717947</v>
      </c>
      <c r="CR175" s="40">
        <f t="shared" si="713"/>
        <v>0.37948717948717947</v>
      </c>
      <c r="CS175" s="40">
        <f t="shared" si="713"/>
        <v>0.37435897435897436</v>
      </c>
      <c r="CT175" s="40">
        <f t="shared" si="713"/>
        <v>0.37435897435897436</v>
      </c>
      <c r="CU175" s="40">
        <f t="shared" si="713"/>
        <v>0.37264957264957266</v>
      </c>
      <c r="CV175" s="40">
        <f t="shared" si="713"/>
        <v>0.37264957264957266</v>
      </c>
      <c r="CW175" s="40">
        <f t="shared" si="713"/>
        <v>0.36581196581196579</v>
      </c>
      <c r="CX175" s="40">
        <f t="shared" si="713"/>
        <v>0.3487179487179487</v>
      </c>
      <c r="CY175" s="40">
        <f t="shared" si="713"/>
        <v>0.3487179487179487</v>
      </c>
      <c r="CZ175" s="40">
        <f t="shared" si="713"/>
        <v>0.3504273504273504</v>
      </c>
      <c r="DA175" s="40">
        <f t="shared" si="713"/>
        <v>0.34358974358974359</v>
      </c>
      <c r="DB175" s="40">
        <f t="shared" si="713"/>
        <v>0.34358974358974359</v>
      </c>
      <c r="DC175" s="40">
        <f t="shared" si="713"/>
        <v>0.35213675213675216</v>
      </c>
      <c r="DD175" s="40">
        <f t="shared" si="713"/>
        <v>0.347008547008547</v>
      </c>
      <c r="DE175" s="40">
        <f t="shared" si="713"/>
        <v>0.3487179487179487</v>
      </c>
      <c r="DF175" s="40">
        <f t="shared" si="713"/>
        <v>0.3487179487179487</v>
      </c>
      <c r="DG175" s="40">
        <f t="shared" si="713"/>
        <v>0.35384615384615387</v>
      </c>
      <c r="DH175" s="40">
        <f t="shared" si="713"/>
        <v>0.33504273504273502</v>
      </c>
      <c r="DI175" s="40">
        <f t="shared" si="713"/>
        <v>0.33162393162393161</v>
      </c>
      <c r="DJ175" s="40">
        <f t="shared" si="713"/>
        <v>0.347008547008547</v>
      </c>
      <c r="DK175" s="40">
        <f t="shared" si="713"/>
        <v>0.347008547008547</v>
      </c>
      <c r="DL175" s="40">
        <f t="shared" si="713"/>
        <v>0.33504273504273502</v>
      </c>
      <c r="DM175" s="40">
        <f t="shared" si="713"/>
        <v>0.33504273504273502</v>
      </c>
      <c r="DN175" s="40">
        <f t="shared" si="713"/>
        <v>0.33333333333333331</v>
      </c>
      <c r="DO175" s="40">
        <f t="shared" si="713"/>
        <v>0.33333333333333331</v>
      </c>
      <c r="DP175" s="40">
        <f t="shared" si="713"/>
        <v>0.3282051282051282</v>
      </c>
      <c r="DQ175" s="40">
        <f t="shared" si="713"/>
        <v>0.33162393162393161</v>
      </c>
      <c r="DR175" s="40">
        <f t="shared" si="713"/>
        <v>0.33333333333333331</v>
      </c>
      <c r="DS175" s="40">
        <f t="shared" si="713"/>
        <v>0.33162393162393161</v>
      </c>
      <c r="DT175" s="40">
        <f t="shared" si="713"/>
        <v>0.33162393162393161</v>
      </c>
      <c r="DU175" s="40">
        <f t="shared" si="713"/>
        <v>0.3247863247863248</v>
      </c>
      <c r="DV175" s="40">
        <f t="shared" si="713"/>
        <v>0.32991452991452991</v>
      </c>
      <c r="DW175" s="40">
        <f t="shared" si="713"/>
        <v>0.32307692307692309</v>
      </c>
      <c r="DX175" s="40">
        <f t="shared" si="713"/>
        <v>0.31965811965811963</v>
      </c>
      <c r="DY175" s="40">
        <f t="shared" si="713"/>
        <v>0.29743589743589743</v>
      </c>
      <c r="DZ175" s="40">
        <f t="shared" si="713"/>
        <v>0.28376068376068375</v>
      </c>
      <c r="EA175" s="40">
        <f t="shared" si="713"/>
        <v>0.28376068376068375</v>
      </c>
      <c r="EB175" s="40">
        <f t="shared" si="713"/>
        <v>0.26324786324786326</v>
      </c>
      <c r="EC175" s="40">
        <f t="shared" si="713"/>
        <v>0.24786324786324787</v>
      </c>
      <c r="ED175" s="40">
        <f t="shared" si="713"/>
        <v>0.24102564102564103</v>
      </c>
      <c r="EE175" s="40">
        <f t="shared" si="713"/>
        <v>0.24102564102564103</v>
      </c>
      <c r="EF175" s="40">
        <f t="shared" si="713"/>
        <v>0.24444444444444444</v>
      </c>
      <c r="EG175" s="40">
        <f t="shared" si="713"/>
        <v>0.23418803418803419</v>
      </c>
      <c r="EH175" s="40">
        <f t="shared" si="713"/>
        <v>0.23418803418803419</v>
      </c>
      <c r="EI175" s="40">
        <f t="shared" si="713"/>
        <v>0.22735042735042735</v>
      </c>
      <c r="EJ175" s="40">
        <f t="shared" si="713"/>
        <v>0.22564102564102564</v>
      </c>
      <c r="EK175" s="40">
        <f t="shared" si="713"/>
        <v>0.22051282051282051</v>
      </c>
      <c r="EL175" s="40">
        <f t="shared" si="713"/>
        <v>0.20854700854700856</v>
      </c>
      <c r="EM175" s="40">
        <f t="shared" si="713"/>
        <v>0.22905982905982905</v>
      </c>
      <c r="EN175" s="40">
        <f t="shared" si="713"/>
        <v>0.2188034188034188</v>
      </c>
      <c r="EO175" s="40">
        <f t="shared" si="713"/>
        <v>0.2188034188034188</v>
      </c>
      <c r="EP175" s="40">
        <f t="shared" si="713"/>
        <v>0.20854700854700856</v>
      </c>
      <c r="EQ175" s="40">
        <f t="shared" ref="EQ175:HB175" si="714">IFERROR(+EQ61/$I$175,0)</f>
        <v>0.2170940170940171</v>
      </c>
      <c r="ER175" s="40">
        <f t="shared" si="714"/>
        <v>0.21196581196581196</v>
      </c>
      <c r="ES175" s="40">
        <f t="shared" si="714"/>
        <v>0.23589743589743589</v>
      </c>
      <c r="ET175" s="40">
        <f t="shared" si="714"/>
        <v>0.23247863247863249</v>
      </c>
      <c r="EU175" s="40">
        <f t="shared" si="714"/>
        <v>0.22564102564102564</v>
      </c>
      <c r="EV175" s="40">
        <f t="shared" si="714"/>
        <v>0.22564102564102564</v>
      </c>
      <c r="EW175" s="40">
        <f t="shared" si="714"/>
        <v>0.2188034188034188</v>
      </c>
      <c r="EX175" s="40">
        <f t="shared" si="714"/>
        <v>0.2153846153846154</v>
      </c>
      <c r="EY175" s="40">
        <f t="shared" si="714"/>
        <v>0.21196581196581196</v>
      </c>
      <c r="EZ175" s="40">
        <f t="shared" si="714"/>
        <v>0.19829059829059828</v>
      </c>
      <c r="FA175" s="40">
        <f t="shared" si="714"/>
        <v>0.19145299145299147</v>
      </c>
      <c r="FB175" s="40">
        <f t="shared" si="714"/>
        <v>0.18974358974358974</v>
      </c>
      <c r="FC175" s="40">
        <f t="shared" si="714"/>
        <v>0.18974358974358974</v>
      </c>
      <c r="FD175" s="40">
        <f t="shared" si="714"/>
        <v>0.18632478632478633</v>
      </c>
      <c r="FE175" s="40">
        <f t="shared" si="714"/>
        <v>0.18119658119658119</v>
      </c>
      <c r="FF175" s="40">
        <f t="shared" si="714"/>
        <v>0.17606837606837608</v>
      </c>
      <c r="FG175" s="40">
        <f t="shared" si="714"/>
        <v>0.18119658119658119</v>
      </c>
      <c r="FH175" s="40">
        <f t="shared" si="714"/>
        <v>0.27350427350427353</v>
      </c>
      <c r="FI175" s="40">
        <f t="shared" si="714"/>
        <v>0.26666666666666666</v>
      </c>
      <c r="FJ175" s="40">
        <f t="shared" si="714"/>
        <v>0.26666666666666666</v>
      </c>
      <c r="FK175" s="40">
        <f t="shared" si="714"/>
        <v>0.29572649572649573</v>
      </c>
      <c r="FL175" s="40">
        <f t="shared" si="714"/>
        <v>0.3282051282051282</v>
      </c>
      <c r="FM175" s="40">
        <f t="shared" si="714"/>
        <v>0.30769230769230771</v>
      </c>
      <c r="FN175" s="40">
        <f t="shared" si="714"/>
        <v>0.30427350427350425</v>
      </c>
      <c r="FO175" s="40">
        <f t="shared" si="714"/>
        <v>0.29230769230769232</v>
      </c>
      <c r="FP175" s="40">
        <f t="shared" si="714"/>
        <v>0.26837606837606837</v>
      </c>
      <c r="FQ175" s="40">
        <f t="shared" si="714"/>
        <v>0.26837606837606837</v>
      </c>
      <c r="FR175" s="40">
        <f t="shared" si="714"/>
        <v>0.23418803418803419</v>
      </c>
      <c r="FS175" s="40">
        <f t="shared" si="714"/>
        <v>0.2188034188034188</v>
      </c>
      <c r="FT175" s="40">
        <f t="shared" si="714"/>
        <v>0.20854700854700856</v>
      </c>
      <c r="FU175" s="40">
        <f t="shared" si="714"/>
        <v>0.20683760683760682</v>
      </c>
      <c r="FV175" s="40">
        <f t="shared" si="714"/>
        <v>0.17777777777777778</v>
      </c>
      <c r="FW175" s="40">
        <f t="shared" si="714"/>
        <v>0.17094017094017094</v>
      </c>
      <c r="FX175" s="40">
        <f t="shared" si="714"/>
        <v>0.17094017094017094</v>
      </c>
      <c r="FY175" s="40">
        <f t="shared" si="714"/>
        <v>0.1641025641025641</v>
      </c>
      <c r="FZ175" s="40">
        <f t="shared" si="714"/>
        <v>0.1641025641025641</v>
      </c>
      <c r="GA175" s="40">
        <f t="shared" si="714"/>
        <v>0.1623931623931624</v>
      </c>
      <c r="GB175" s="40">
        <f t="shared" si="714"/>
        <v>0.21196581196581196</v>
      </c>
      <c r="GC175" s="40">
        <f t="shared" si="714"/>
        <v>0.2376068376068376</v>
      </c>
      <c r="GD175" s="40">
        <f t="shared" si="714"/>
        <v>0.23589743589743589</v>
      </c>
      <c r="GE175" s="40">
        <f t="shared" si="714"/>
        <v>0.23589743589743589</v>
      </c>
      <c r="GF175" s="40">
        <f t="shared" si="714"/>
        <v>0.23076923076923078</v>
      </c>
      <c r="GG175" s="40">
        <f t="shared" si="714"/>
        <v>0.23076923076923078</v>
      </c>
      <c r="GH175" s="40">
        <f t="shared" si="714"/>
        <v>0.22905982905982905</v>
      </c>
      <c r="GI175" s="40">
        <f t="shared" si="714"/>
        <v>0.22735042735042735</v>
      </c>
      <c r="GJ175" s="40">
        <f t="shared" si="714"/>
        <v>0.22222222222222221</v>
      </c>
      <c r="GK175" s="40">
        <f t="shared" si="714"/>
        <v>0.21025641025641026</v>
      </c>
      <c r="GL175" s="40">
        <f t="shared" si="714"/>
        <v>0.21025641025641026</v>
      </c>
      <c r="GM175" s="40">
        <f t="shared" si="714"/>
        <v>0.20512820512820512</v>
      </c>
      <c r="GN175" s="40">
        <f t="shared" si="714"/>
        <v>0.20170940170940171</v>
      </c>
      <c r="GO175" s="40">
        <f t="shared" si="714"/>
        <v>0.21025641025641026</v>
      </c>
      <c r="GP175" s="40">
        <f t="shared" si="714"/>
        <v>0.21025641025641026</v>
      </c>
      <c r="GQ175" s="40">
        <f t="shared" si="714"/>
        <v>0.20170940170940171</v>
      </c>
      <c r="GR175" s="40">
        <f t="shared" si="714"/>
        <v>0.19658119658119658</v>
      </c>
      <c r="GS175" s="40">
        <f t="shared" si="714"/>
        <v>0.19658119658119658</v>
      </c>
      <c r="GT175" s="40">
        <f t="shared" si="714"/>
        <v>0.23247863247863249</v>
      </c>
      <c r="GU175" s="40">
        <f t="shared" si="714"/>
        <v>0.22735042735042735</v>
      </c>
      <c r="GV175" s="40">
        <f t="shared" si="714"/>
        <v>0.22905982905982905</v>
      </c>
      <c r="GW175" s="40">
        <f t="shared" si="714"/>
        <v>0.22905982905982905</v>
      </c>
      <c r="GX175" s="40">
        <f t="shared" si="714"/>
        <v>0.22051282051282051</v>
      </c>
      <c r="GY175" s="40">
        <f t="shared" si="714"/>
        <v>0.2170940170940171</v>
      </c>
      <c r="GZ175" s="40">
        <f t="shared" si="714"/>
        <v>0.2170940170940171</v>
      </c>
      <c r="HA175" s="40">
        <f t="shared" si="714"/>
        <v>0.2153846153846154</v>
      </c>
      <c r="HB175" s="40">
        <f t="shared" si="714"/>
        <v>0.27179487179487177</v>
      </c>
      <c r="HC175" s="40">
        <f t="shared" ref="HC175:JN175" si="715">IFERROR(+HC61/$I$175,0)</f>
        <v>0.27179487179487177</v>
      </c>
      <c r="HD175" s="40">
        <f t="shared" si="715"/>
        <v>0.27008547008547007</v>
      </c>
      <c r="HE175" s="40">
        <f t="shared" si="715"/>
        <v>0.26495726495726496</v>
      </c>
      <c r="HF175" s="40">
        <f t="shared" si="715"/>
        <v>0.26324786324786326</v>
      </c>
      <c r="HG175" s="40">
        <f t="shared" si="715"/>
        <v>0.26324786324786326</v>
      </c>
      <c r="HH175" s="40">
        <f t="shared" si="715"/>
        <v>0.26324786324786326</v>
      </c>
      <c r="HI175" s="40">
        <f t="shared" si="715"/>
        <v>0.39487179487179486</v>
      </c>
      <c r="HJ175" s="40">
        <f t="shared" si="715"/>
        <v>0.40683760683760684</v>
      </c>
      <c r="HK175" s="40">
        <f t="shared" si="715"/>
        <v>0.41196581196581195</v>
      </c>
      <c r="HL175" s="40">
        <f t="shared" si="715"/>
        <v>0.43076923076923079</v>
      </c>
      <c r="HM175" s="40">
        <f t="shared" si="715"/>
        <v>0.41025641025641024</v>
      </c>
      <c r="HN175" s="40">
        <f t="shared" si="715"/>
        <v>0.41025641025641024</v>
      </c>
      <c r="HO175" s="40">
        <f t="shared" si="715"/>
        <v>0.43931623931623931</v>
      </c>
      <c r="HP175" s="40">
        <f t="shared" si="715"/>
        <v>0.46837606837606838</v>
      </c>
      <c r="HQ175" s="40">
        <f t="shared" si="715"/>
        <v>0.46153846153846156</v>
      </c>
      <c r="HR175" s="40">
        <f t="shared" si="715"/>
        <v>0.54529914529914525</v>
      </c>
      <c r="HS175" s="40">
        <f t="shared" si="715"/>
        <v>0.54358974358974355</v>
      </c>
      <c r="HT175" s="40">
        <f t="shared" si="715"/>
        <v>0.54358974358974355</v>
      </c>
      <c r="HU175" s="40">
        <f t="shared" si="715"/>
        <v>0.54358974358974355</v>
      </c>
      <c r="HV175" s="40">
        <f t="shared" si="715"/>
        <v>0.54188034188034184</v>
      </c>
      <c r="HW175" s="40">
        <f t="shared" si="715"/>
        <v>0.56068376068376069</v>
      </c>
      <c r="HX175" s="40">
        <f t="shared" si="715"/>
        <v>0.55897435897435899</v>
      </c>
      <c r="HY175" s="40">
        <f t="shared" si="715"/>
        <v>0.52478632478632481</v>
      </c>
      <c r="HZ175" s="40">
        <f t="shared" si="715"/>
        <v>0.60341880341880338</v>
      </c>
      <c r="IA175" s="40">
        <f t="shared" si="715"/>
        <v>0.60341880341880338</v>
      </c>
      <c r="IB175" s="40">
        <f t="shared" si="715"/>
        <v>0.60341880341880338</v>
      </c>
      <c r="IC175" s="40">
        <f t="shared" si="715"/>
        <v>0.60854700854700849</v>
      </c>
      <c r="ID175" s="40">
        <f t="shared" si="715"/>
        <v>0.60854700854700849</v>
      </c>
      <c r="IE175" s="40">
        <f t="shared" si="715"/>
        <v>0.61367521367521372</v>
      </c>
      <c r="IF175" s="40">
        <f t="shared" si="715"/>
        <v>0.61709401709401712</v>
      </c>
      <c r="IG175" s="40">
        <f t="shared" si="715"/>
        <v>0.59316239316239316</v>
      </c>
      <c r="IH175" s="40">
        <f t="shared" si="715"/>
        <v>0.58632478632478635</v>
      </c>
      <c r="II175" s="40">
        <f t="shared" si="715"/>
        <v>0.58632478632478635</v>
      </c>
      <c r="IJ175" s="40">
        <f t="shared" si="715"/>
        <v>0.58974358974358976</v>
      </c>
      <c r="IK175" s="40">
        <f t="shared" si="715"/>
        <v>0.61367521367521372</v>
      </c>
      <c r="IL175" s="40">
        <f t="shared" si="715"/>
        <v>0</v>
      </c>
      <c r="IM175" s="40">
        <f t="shared" si="715"/>
        <v>0</v>
      </c>
      <c r="IN175" s="40">
        <f t="shared" si="715"/>
        <v>0</v>
      </c>
      <c r="IO175" s="40">
        <f t="shared" si="715"/>
        <v>0</v>
      </c>
      <c r="IP175" s="40">
        <f t="shared" si="715"/>
        <v>0</v>
      </c>
      <c r="IQ175" s="40">
        <f t="shared" si="715"/>
        <v>0</v>
      </c>
      <c r="IR175" s="40">
        <f t="shared" si="715"/>
        <v>0</v>
      </c>
      <c r="IS175" s="40">
        <f t="shared" si="715"/>
        <v>0</v>
      </c>
      <c r="IT175" s="40">
        <f t="shared" si="715"/>
        <v>0</v>
      </c>
      <c r="IU175" s="40">
        <f t="shared" si="715"/>
        <v>0</v>
      </c>
      <c r="IV175" s="40">
        <f t="shared" si="715"/>
        <v>0</v>
      </c>
      <c r="IW175" s="40">
        <f t="shared" si="715"/>
        <v>0</v>
      </c>
      <c r="IX175" s="40">
        <f t="shared" si="715"/>
        <v>0</v>
      </c>
      <c r="IY175" s="40">
        <f t="shared" si="715"/>
        <v>0</v>
      </c>
      <c r="IZ175" s="40">
        <f t="shared" si="715"/>
        <v>0</v>
      </c>
      <c r="JA175" s="40">
        <f t="shared" si="715"/>
        <v>0</v>
      </c>
      <c r="JB175" s="40">
        <f t="shared" si="715"/>
        <v>0</v>
      </c>
      <c r="JC175" s="40">
        <f t="shared" si="715"/>
        <v>0</v>
      </c>
      <c r="JD175" s="40">
        <f t="shared" si="715"/>
        <v>0</v>
      </c>
      <c r="JE175" s="40">
        <f t="shared" si="715"/>
        <v>0</v>
      </c>
      <c r="JF175" s="40">
        <f t="shared" si="715"/>
        <v>0</v>
      </c>
      <c r="JG175" s="40">
        <f t="shared" si="715"/>
        <v>0</v>
      </c>
      <c r="JH175" s="40">
        <f t="shared" si="715"/>
        <v>0</v>
      </c>
      <c r="JI175" s="40">
        <f t="shared" si="715"/>
        <v>0</v>
      </c>
      <c r="JJ175" s="40">
        <f t="shared" si="715"/>
        <v>0</v>
      </c>
      <c r="JK175" s="40">
        <f t="shared" si="715"/>
        <v>0</v>
      </c>
      <c r="JL175" s="40">
        <f t="shared" si="715"/>
        <v>0</v>
      </c>
      <c r="JM175" s="40">
        <f t="shared" si="715"/>
        <v>0</v>
      </c>
      <c r="JN175" s="40">
        <f t="shared" si="715"/>
        <v>0</v>
      </c>
      <c r="JO175" s="40">
        <f t="shared" ref="JO175:LZ175" si="716">IFERROR(+JO61/$I$175,0)</f>
        <v>0</v>
      </c>
      <c r="JP175" s="40">
        <f t="shared" si="716"/>
        <v>0</v>
      </c>
      <c r="JQ175" s="40">
        <f t="shared" si="716"/>
        <v>0</v>
      </c>
      <c r="JR175" s="40">
        <f t="shared" si="716"/>
        <v>0</v>
      </c>
      <c r="JS175" s="40">
        <f t="shared" si="716"/>
        <v>0</v>
      </c>
      <c r="JT175" s="40">
        <f t="shared" si="716"/>
        <v>0</v>
      </c>
      <c r="JU175" s="40">
        <f t="shared" si="716"/>
        <v>0</v>
      </c>
      <c r="JV175" s="40">
        <f t="shared" si="716"/>
        <v>0</v>
      </c>
      <c r="JW175" s="40">
        <f t="shared" si="716"/>
        <v>0</v>
      </c>
      <c r="JX175" s="40">
        <f t="shared" si="716"/>
        <v>0</v>
      </c>
      <c r="JY175" s="40">
        <f t="shared" si="716"/>
        <v>0</v>
      </c>
      <c r="JZ175" s="40">
        <f t="shared" si="716"/>
        <v>0</v>
      </c>
      <c r="KA175" s="40">
        <f t="shared" si="716"/>
        <v>0</v>
      </c>
      <c r="KB175" s="40">
        <f t="shared" si="716"/>
        <v>0</v>
      </c>
      <c r="KC175" s="40">
        <f t="shared" si="716"/>
        <v>0</v>
      </c>
      <c r="KD175" s="40">
        <f t="shared" si="716"/>
        <v>0</v>
      </c>
      <c r="KE175" s="40">
        <f t="shared" si="716"/>
        <v>0</v>
      </c>
      <c r="KF175" s="40">
        <f t="shared" si="716"/>
        <v>0</v>
      </c>
      <c r="KG175" s="40">
        <f t="shared" si="716"/>
        <v>0</v>
      </c>
      <c r="KH175" s="40">
        <f t="shared" si="716"/>
        <v>0</v>
      </c>
      <c r="KI175" s="40">
        <f t="shared" si="716"/>
        <v>0</v>
      </c>
      <c r="KJ175" s="40">
        <f t="shared" si="716"/>
        <v>0</v>
      </c>
      <c r="KK175" s="40">
        <f t="shared" si="716"/>
        <v>0</v>
      </c>
      <c r="KL175" s="40">
        <f t="shared" si="716"/>
        <v>0</v>
      </c>
      <c r="KM175" s="40">
        <f t="shared" si="716"/>
        <v>0</v>
      </c>
      <c r="KN175" s="40">
        <f t="shared" si="716"/>
        <v>0</v>
      </c>
      <c r="KO175" s="40">
        <f t="shared" si="716"/>
        <v>0</v>
      </c>
      <c r="KP175" s="40">
        <f t="shared" si="716"/>
        <v>0</v>
      </c>
      <c r="KQ175" s="40">
        <f t="shared" si="716"/>
        <v>0</v>
      </c>
      <c r="KR175" s="40">
        <f t="shared" si="716"/>
        <v>0</v>
      </c>
      <c r="KS175" s="40">
        <f t="shared" si="716"/>
        <v>0</v>
      </c>
      <c r="KT175" s="40">
        <f t="shared" si="716"/>
        <v>0</v>
      </c>
      <c r="KU175" s="40">
        <f t="shared" si="716"/>
        <v>0</v>
      </c>
      <c r="KV175" s="40">
        <f t="shared" si="716"/>
        <v>0</v>
      </c>
      <c r="KW175" s="40">
        <f t="shared" si="716"/>
        <v>0</v>
      </c>
      <c r="KX175" s="40">
        <f t="shared" si="716"/>
        <v>0</v>
      </c>
      <c r="KY175" s="40">
        <f t="shared" si="716"/>
        <v>0</v>
      </c>
      <c r="KZ175" s="40">
        <f t="shared" si="716"/>
        <v>0</v>
      </c>
      <c r="LA175" s="40">
        <f t="shared" si="716"/>
        <v>0</v>
      </c>
      <c r="LB175" s="40">
        <f t="shared" si="716"/>
        <v>0</v>
      </c>
      <c r="LC175" s="40">
        <f t="shared" si="716"/>
        <v>0</v>
      </c>
      <c r="LD175" s="40">
        <f t="shared" si="716"/>
        <v>0</v>
      </c>
      <c r="LE175" s="40">
        <f t="shared" si="716"/>
        <v>0</v>
      </c>
      <c r="LF175" s="40">
        <f t="shared" si="716"/>
        <v>0</v>
      </c>
      <c r="LG175" s="40">
        <f t="shared" si="716"/>
        <v>0</v>
      </c>
      <c r="LH175" s="40">
        <f t="shared" si="716"/>
        <v>0</v>
      </c>
      <c r="LI175" s="40">
        <f t="shared" si="716"/>
        <v>0</v>
      </c>
      <c r="LJ175" s="40">
        <f t="shared" si="716"/>
        <v>0</v>
      </c>
      <c r="LK175" s="40">
        <f t="shared" si="716"/>
        <v>0</v>
      </c>
      <c r="LL175" s="40">
        <f t="shared" si="716"/>
        <v>0</v>
      </c>
      <c r="LM175" s="40">
        <f t="shared" si="716"/>
        <v>0</v>
      </c>
      <c r="LN175" s="40">
        <f t="shared" si="716"/>
        <v>0</v>
      </c>
      <c r="LO175" s="40">
        <f t="shared" si="716"/>
        <v>0</v>
      </c>
      <c r="LP175" s="40">
        <f t="shared" si="716"/>
        <v>0</v>
      </c>
      <c r="LQ175" s="40">
        <f t="shared" si="716"/>
        <v>0</v>
      </c>
      <c r="LR175" s="40">
        <f t="shared" si="716"/>
        <v>0</v>
      </c>
      <c r="LS175" s="40">
        <f t="shared" si="716"/>
        <v>0</v>
      </c>
      <c r="LT175" s="40">
        <f t="shared" si="716"/>
        <v>0</v>
      </c>
      <c r="LU175" s="40">
        <f t="shared" si="716"/>
        <v>0</v>
      </c>
      <c r="LV175" s="40">
        <f t="shared" si="716"/>
        <v>0</v>
      </c>
      <c r="LW175" s="40">
        <f t="shared" si="716"/>
        <v>0</v>
      </c>
      <c r="LX175" s="40">
        <f t="shared" si="716"/>
        <v>0</v>
      </c>
      <c r="LY175" s="40">
        <f t="shared" si="716"/>
        <v>0</v>
      </c>
      <c r="LZ175" s="40">
        <f t="shared" si="716"/>
        <v>0</v>
      </c>
      <c r="MA175" s="40">
        <f t="shared" ref="MA175:NT175" si="717">IFERROR(+MA61/$I$175,0)</f>
        <v>0</v>
      </c>
      <c r="MB175" s="40">
        <f t="shared" si="717"/>
        <v>0</v>
      </c>
      <c r="MC175" s="40">
        <f t="shared" si="717"/>
        <v>0</v>
      </c>
      <c r="MD175" s="40">
        <f t="shared" si="717"/>
        <v>0</v>
      </c>
      <c r="ME175" s="40">
        <f t="shared" si="717"/>
        <v>0</v>
      </c>
      <c r="MF175" s="40">
        <f t="shared" si="717"/>
        <v>0</v>
      </c>
      <c r="MG175" s="40">
        <f t="shared" si="717"/>
        <v>0</v>
      </c>
      <c r="MH175" s="40">
        <f t="shared" si="717"/>
        <v>0</v>
      </c>
      <c r="MI175" s="40">
        <f t="shared" si="717"/>
        <v>0</v>
      </c>
      <c r="MJ175" s="40">
        <f t="shared" si="717"/>
        <v>0</v>
      </c>
      <c r="MK175" s="40">
        <f t="shared" si="717"/>
        <v>0</v>
      </c>
      <c r="ML175" s="40">
        <f t="shared" si="717"/>
        <v>0</v>
      </c>
      <c r="MM175" s="40">
        <f t="shared" si="717"/>
        <v>0</v>
      </c>
      <c r="MN175" s="40">
        <f t="shared" si="717"/>
        <v>0</v>
      </c>
      <c r="MO175" s="40">
        <f t="shared" si="717"/>
        <v>0</v>
      </c>
      <c r="MP175" s="40">
        <f t="shared" si="717"/>
        <v>0</v>
      </c>
      <c r="MQ175" s="40">
        <f t="shared" si="717"/>
        <v>0</v>
      </c>
      <c r="MR175" s="40">
        <f t="shared" si="717"/>
        <v>0</v>
      </c>
      <c r="MS175" s="40">
        <f t="shared" si="717"/>
        <v>0</v>
      </c>
      <c r="MT175" s="40">
        <f t="shared" si="717"/>
        <v>0</v>
      </c>
      <c r="MU175" s="40">
        <f t="shared" si="717"/>
        <v>0</v>
      </c>
      <c r="MV175" s="40">
        <f t="shared" si="717"/>
        <v>0</v>
      </c>
      <c r="MW175" s="40">
        <f t="shared" si="717"/>
        <v>0</v>
      </c>
      <c r="MX175" s="40">
        <f t="shared" si="717"/>
        <v>0</v>
      </c>
      <c r="MY175" s="40">
        <f t="shared" si="717"/>
        <v>0</v>
      </c>
      <c r="MZ175" s="40">
        <f t="shared" si="717"/>
        <v>0</v>
      </c>
      <c r="NA175" s="40">
        <f t="shared" si="717"/>
        <v>0</v>
      </c>
      <c r="NB175" s="40">
        <f t="shared" si="717"/>
        <v>0</v>
      </c>
      <c r="NC175" s="40">
        <f t="shared" si="717"/>
        <v>0</v>
      </c>
      <c r="ND175" s="40">
        <f t="shared" si="717"/>
        <v>0</v>
      </c>
      <c r="NE175" s="40">
        <f t="shared" si="717"/>
        <v>0</v>
      </c>
      <c r="NF175" s="40">
        <f t="shared" si="717"/>
        <v>0</v>
      </c>
      <c r="NG175" s="40">
        <f t="shared" si="717"/>
        <v>0</v>
      </c>
      <c r="NH175" s="40">
        <f t="shared" si="717"/>
        <v>0</v>
      </c>
      <c r="NI175" s="40">
        <f t="shared" si="717"/>
        <v>0</v>
      </c>
      <c r="NJ175" s="40">
        <f t="shared" si="717"/>
        <v>0</v>
      </c>
      <c r="NK175" s="40">
        <f t="shared" si="717"/>
        <v>0</v>
      </c>
      <c r="NL175" s="40">
        <f t="shared" si="717"/>
        <v>0</v>
      </c>
      <c r="NM175" s="40">
        <f t="shared" si="717"/>
        <v>0</v>
      </c>
      <c r="NN175" s="40">
        <f t="shared" si="717"/>
        <v>0</v>
      </c>
      <c r="NO175" s="40">
        <f t="shared" si="717"/>
        <v>0</v>
      </c>
      <c r="NP175" s="40">
        <f t="shared" si="717"/>
        <v>0</v>
      </c>
      <c r="NQ175" s="40">
        <f t="shared" si="717"/>
        <v>0</v>
      </c>
      <c r="NR175" s="40">
        <f t="shared" si="717"/>
        <v>0</v>
      </c>
      <c r="NS175" s="40">
        <f t="shared" si="717"/>
        <v>0</v>
      </c>
      <c r="NT175" s="41">
        <f t="shared" si="717"/>
        <v>0</v>
      </c>
    </row>
    <row r="176" spans="1:384" x14ac:dyDescent="0.6">
      <c r="A176" s="141" t="s">
        <v>72</v>
      </c>
      <c r="B176" s="301"/>
      <c r="C176" s="322"/>
      <c r="D176" s="300" t="s">
        <v>18</v>
      </c>
      <c r="E176" s="47">
        <v>23</v>
      </c>
      <c r="F176" s="294"/>
      <c r="G176" s="47">
        <v>27</v>
      </c>
      <c r="H176" s="46">
        <v>626</v>
      </c>
      <c r="I176" s="6">
        <f t="shared" si="687"/>
        <v>627</v>
      </c>
      <c r="J176" s="32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4">
        <v>627</v>
      </c>
      <c r="Q176" s="9">
        <v>0</v>
      </c>
      <c r="R176" s="7"/>
      <c r="S176" s="39">
        <f t="shared" ref="S176:CD176" si="718">IFERROR(+S62/$I$176,0)</f>
        <v>0.48803827751196172</v>
      </c>
      <c r="T176" s="40">
        <f t="shared" si="718"/>
        <v>0.48803827751196172</v>
      </c>
      <c r="U176" s="40">
        <f t="shared" si="718"/>
        <v>0.47527910685805425</v>
      </c>
      <c r="V176" s="40">
        <f t="shared" si="718"/>
        <v>0.49441786283891548</v>
      </c>
      <c r="W176" s="40">
        <f t="shared" si="718"/>
        <v>0.51834130781499199</v>
      </c>
      <c r="X176" s="40">
        <f t="shared" si="718"/>
        <v>0.5103668261562998</v>
      </c>
      <c r="Y176" s="40">
        <f t="shared" si="718"/>
        <v>0.4784688995215311</v>
      </c>
      <c r="Z176" s="40">
        <f t="shared" si="718"/>
        <v>0.4784688995215311</v>
      </c>
      <c r="AA176" s="40">
        <f t="shared" si="718"/>
        <v>0.48325358851674644</v>
      </c>
      <c r="AB176" s="40">
        <f t="shared" si="718"/>
        <v>0.50079744816586924</v>
      </c>
      <c r="AC176" s="40">
        <f t="shared" si="718"/>
        <v>0.50079744816586924</v>
      </c>
      <c r="AD176" s="40">
        <f t="shared" si="718"/>
        <v>0.50398724082934609</v>
      </c>
      <c r="AE176" s="40">
        <f t="shared" si="718"/>
        <v>0.51196172248803828</v>
      </c>
      <c r="AF176" s="40">
        <f t="shared" si="718"/>
        <v>0.50717703349282295</v>
      </c>
      <c r="AG176" s="40">
        <f t="shared" si="718"/>
        <v>0.50717703349282295</v>
      </c>
      <c r="AH176" s="40">
        <f t="shared" si="718"/>
        <v>0.52631578947368418</v>
      </c>
      <c r="AI176" s="40">
        <f t="shared" si="718"/>
        <v>0.53110047846889952</v>
      </c>
      <c r="AJ176" s="40">
        <f t="shared" si="718"/>
        <v>0.52631578947368418</v>
      </c>
      <c r="AK176" s="40">
        <f t="shared" si="718"/>
        <v>0.55502392344497609</v>
      </c>
      <c r="AL176" s="40">
        <f t="shared" si="718"/>
        <v>0.58851674641148322</v>
      </c>
      <c r="AM176" s="40">
        <f t="shared" si="718"/>
        <v>0.57894736842105265</v>
      </c>
      <c r="AN176" s="40">
        <f t="shared" si="718"/>
        <v>0.57894736842105265</v>
      </c>
      <c r="AO176" s="40">
        <f t="shared" si="718"/>
        <v>0.57735247208931417</v>
      </c>
      <c r="AP176" s="40">
        <f t="shared" si="718"/>
        <v>0.57735247208931417</v>
      </c>
      <c r="AQ176" s="40">
        <f t="shared" si="718"/>
        <v>0.57256778309409884</v>
      </c>
      <c r="AR176" s="40">
        <f t="shared" si="718"/>
        <v>0.57256778309409884</v>
      </c>
      <c r="AS176" s="40">
        <f t="shared" si="718"/>
        <v>0.60287081339712922</v>
      </c>
      <c r="AT176" s="40">
        <f t="shared" si="718"/>
        <v>0.58213716108452951</v>
      </c>
      <c r="AU176" s="40">
        <f t="shared" si="718"/>
        <v>0.58213716108452951</v>
      </c>
      <c r="AV176" s="40">
        <f t="shared" si="718"/>
        <v>0.57894736842105265</v>
      </c>
      <c r="AW176" s="40">
        <f t="shared" si="718"/>
        <v>0.59808612440191389</v>
      </c>
      <c r="AX176" s="40">
        <f t="shared" si="718"/>
        <v>0.6188197767145136</v>
      </c>
      <c r="AY176" s="40">
        <f t="shared" si="718"/>
        <v>0.62200956937799046</v>
      </c>
      <c r="AZ176" s="40">
        <f t="shared" si="718"/>
        <v>0.62041467304625197</v>
      </c>
      <c r="BA176" s="40">
        <f t="shared" si="718"/>
        <v>0.61562998405103664</v>
      </c>
      <c r="BB176" s="40">
        <f t="shared" si="718"/>
        <v>0.61562998405103664</v>
      </c>
      <c r="BC176" s="40">
        <f t="shared" si="718"/>
        <v>0.61403508771929827</v>
      </c>
      <c r="BD176" s="40">
        <f t="shared" si="718"/>
        <v>0.62998405103668265</v>
      </c>
      <c r="BE176" s="40">
        <f t="shared" si="718"/>
        <v>0.66666666666666663</v>
      </c>
      <c r="BF176" s="40">
        <f t="shared" si="718"/>
        <v>0.65231259968102073</v>
      </c>
      <c r="BG176" s="40">
        <f t="shared" si="718"/>
        <v>0.64114832535885169</v>
      </c>
      <c r="BH176" s="40">
        <f t="shared" si="718"/>
        <v>0.64114832535885169</v>
      </c>
      <c r="BI176" s="40">
        <f t="shared" si="718"/>
        <v>0.64114832535885169</v>
      </c>
      <c r="BJ176" s="40">
        <f t="shared" si="718"/>
        <v>0.63476874003189787</v>
      </c>
      <c r="BK176" s="40">
        <f t="shared" si="718"/>
        <v>0.63476874003189787</v>
      </c>
      <c r="BL176" s="40">
        <f t="shared" si="718"/>
        <v>0.64593301435406703</v>
      </c>
      <c r="BM176" s="40">
        <f t="shared" si="718"/>
        <v>0.67464114832535882</v>
      </c>
      <c r="BN176" s="40">
        <f t="shared" si="718"/>
        <v>0.68899521531100483</v>
      </c>
      <c r="BO176" s="40">
        <f t="shared" si="718"/>
        <v>0.67783094098883567</v>
      </c>
      <c r="BP176" s="40">
        <f t="shared" si="718"/>
        <v>0.67783094098883567</v>
      </c>
      <c r="BQ176" s="40">
        <f t="shared" si="718"/>
        <v>0.67783094098883567</v>
      </c>
      <c r="BR176" s="40">
        <f t="shared" si="718"/>
        <v>0.68580542264752786</v>
      </c>
      <c r="BS176" s="40">
        <f t="shared" si="718"/>
        <v>0.68580542264752786</v>
      </c>
      <c r="BT176" s="40">
        <f t="shared" si="718"/>
        <v>0.72408293460925044</v>
      </c>
      <c r="BU176" s="40">
        <f t="shared" si="718"/>
        <v>0.71291866028708128</v>
      </c>
      <c r="BV176" s="40">
        <f t="shared" si="718"/>
        <v>0.70334928229665072</v>
      </c>
      <c r="BW176" s="40">
        <f t="shared" si="718"/>
        <v>0.70334928229665072</v>
      </c>
      <c r="BX176" s="40">
        <f t="shared" si="718"/>
        <v>0.69537480063795853</v>
      </c>
      <c r="BY176" s="40">
        <f t="shared" si="718"/>
        <v>0.69537480063795853</v>
      </c>
      <c r="BZ176" s="40">
        <f t="shared" si="718"/>
        <v>0.67942583732057416</v>
      </c>
      <c r="CA176" s="40">
        <f t="shared" si="718"/>
        <v>0.67783094098883567</v>
      </c>
      <c r="CB176" s="40">
        <f t="shared" si="718"/>
        <v>0.66028708133971292</v>
      </c>
      <c r="CC176" s="40">
        <f t="shared" si="718"/>
        <v>0.63636363636363635</v>
      </c>
      <c r="CD176" s="40">
        <f t="shared" si="718"/>
        <v>0.63636363636363635</v>
      </c>
      <c r="CE176" s="40">
        <f t="shared" ref="CE176:EP176" si="719">IFERROR(+CE62/$I$176,0)</f>
        <v>0.62838915470494416</v>
      </c>
      <c r="CF176" s="40">
        <f t="shared" si="719"/>
        <v>0.64433811802232854</v>
      </c>
      <c r="CG176" s="40">
        <f t="shared" si="719"/>
        <v>0.61562998405103664</v>
      </c>
      <c r="CH176" s="40">
        <f t="shared" si="719"/>
        <v>0.59489633173843703</v>
      </c>
      <c r="CI176" s="40">
        <f t="shared" si="719"/>
        <v>0.61722488038277512</v>
      </c>
      <c r="CJ176" s="40">
        <f t="shared" si="719"/>
        <v>0.59808612440191389</v>
      </c>
      <c r="CK176" s="40">
        <f t="shared" si="719"/>
        <v>0.59808612440191389</v>
      </c>
      <c r="CL176" s="40">
        <f t="shared" si="719"/>
        <v>0.58213716108452951</v>
      </c>
      <c r="CM176" s="40">
        <f t="shared" si="719"/>
        <v>0.58532695374800636</v>
      </c>
      <c r="CN176" s="40">
        <f t="shared" si="719"/>
        <v>0.61722488038277512</v>
      </c>
      <c r="CO176" s="40">
        <f t="shared" si="719"/>
        <v>0.60606060606060608</v>
      </c>
      <c r="CP176" s="40">
        <f t="shared" si="719"/>
        <v>0.61084529505582141</v>
      </c>
      <c r="CQ176" s="40">
        <f t="shared" si="719"/>
        <v>0.57416267942583732</v>
      </c>
      <c r="CR176" s="40">
        <f t="shared" si="719"/>
        <v>0.57416267942583732</v>
      </c>
      <c r="CS176" s="40">
        <f t="shared" si="719"/>
        <v>0.59808612440191389</v>
      </c>
      <c r="CT176" s="40">
        <f t="shared" si="719"/>
        <v>0.60765550239234445</v>
      </c>
      <c r="CU176" s="40">
        <f t="shared" si="719"/>
        <v>0.63955342902711321</v>
      </c>
      <c r="CV176" s="40">
        <f t="shared" si="719"/>
        <v>0.6905901116427432</v>
      </c>
      <c r="CW176" s="40">
        <f t="shared" si="719"/>
        <v>0.68740031897926634</v>
      </c>
      <c r="CX176" s="40">
        <f t="shared" si="719"/>
        <v>0.6762360446570973</v>
      </c>
      <c r="CY176" s="40">
        <f t="shared" si="719"/>
        <v>0.6762360446570973</v>
      </c>
      <c r="CZ176" s="40">
        <f t="shared" si="719"/>
        <v>0.66666666666666663</v>
      </c>
      <c r="DA176" s="40">
        <f t="shared" si="719"/>
        <v>0.68421052631578949</v>
      </c>
      <c r="DB176" s="40">
        <f t="shared" si="719"/>
        <v>0.69537480063795853</v>
      </c>
      <c r="DC176" s="40">
        <f t="shared" si="719"/>
        <v>0.71610845295055825</v>
      </c>
      <c r="DD176" s="40">
        <f t="shared" si="719"/>
        <v>0.73524720893141948</v>
      </c>
      <c r="DE176" s="40">
        <f t="shared" si="719"/>
        <v>0.73046251993620415</v>
      </c>
      <c r="DF176" s="40">
        <f t="shared" si="719"/>
        <v>0.73046251993620415</v>
      </c>
      <c r="DG176" s="40">
        <f t="shared" si="719"/>
        <v>0.71610845295055825</v>
      </c>
      <c r="DH176" s="40">
        <f t="shared" si="719"/>
        <v>0.733652312599681</v>
      </c>
      <c r="DI176" s="40">
        <f t="shared" si="719"/>
        <v>0.73684210526315785</v>
      </c>
      <c r="DJ176" s="40">
        <f t="shared" si="719"/>
        <v>0.72886762360446566</v>
      </c>
      <c r="DK176" s="40">
        <f t="shared" si="719"/>
        <v>0.74162679425837319</v>
      </c>
      <c r="DL176" s="40">
        <f t="shared" si="719"/>
        <v>0.72089314194577347</v>
      </c>
      <c r="DM176" s="40">
        <f t="shared" si="719"/>
        <v>0.72089314194577347</v>
      </c>
      <c r="DN176" s="40">
        <f t="shared" si="719"/>
        <v>0.70813397129186606</v>
      </c>
      <c r="DO176" s="40">
        <f t="shared" si="719"/>
        <v>0.73046251993620415</v>
      </c>
      <c r="DP176" s="40">
        <f t="shared" si="719"/>
        <v>0.70653907496012758</v>
      </c>
      <c r="DQ176" s="40">
        <f t="shared" si="719"/>
        <v>0.75917065390749605</v>
      </c>
      <c r="DR176" s="40">
        <f t="shared" si="719"/>
        <v>0.75119617224880386</v>
      </c>
      <c r="DS176" s="40">
        <f t="shared" si="719"/>
        <v>0.72886762360446566</v>
      </c>
      <c r="DT176" s="40">
        <f t="shared" si="719"/>
        <v>0.72886762360446566</v>
      </c>
      <c r="DU176" s="40">
        <f t="shared" si="719"/>
        <v>0.7192982456140351</v>
      </c>
      <c r="DV176" s="40">
        <f t="shared" si="719"/>
        <v>0.73684210526315785</v>
      </c>
      <c r="DW176" s="40">
        <f t="shared" si="719"/>
        <v>0.90111642743221687</v>
      </c>
      <c r="DX176" s="40">
        <f t="shared" si="719"/>
        <v>0.8995215311004785</v>
      </c>
      <c r="DY176" s="40">
        <f t="shared" si="719"/>
        <v>0.86762360446570974</v>
      </c>
      <c r="DZ176" s="40">
        <f t="shared" si="719"/>
        <v>0.84210526315789469</v>
      </c>
      <c r="EA176" s="40">
        <f t="shared" si="719"/>
        <v>0.84210526315789469</v>
      </c>
      <c r="EB176" s="40">
        <f t="shared" si="719"/>
        <v>0.82137161084529509</v>
      </c>
      <c r="EC176" s="40">
        <f t="shared" si="719"/>
        <v>0.78149920255183414</v>
      </c>
      <c r="ED176" s="40">
        <f t="shared" si="719"/>
        <v>0.77830940988835728</v>
      </c>
      <c r="EE176" s="40">
        <f t="shared" si="719"/>
        <v>0.79425837320574166</v>
      </c>
      <c r="EF176" s="40">
        <f t="shared" si="719"/>
        <v>0.79425837320574166</v>
      </c>
      <c r="EG176" s="40">
        <f t="shared" si="719"/>
        <v>0.76874003189792661</v>
      </c>
      <c r="EH176" s="40">
        <f t="shared" si="719"/>
        <v>0.76874003189792661</v>
      </c>
      <c r="EI176" s="40">
        <f t="shared" si="719"/>
        <v>0.74800637958532701</v>
      </c>
      <c r="EJ176" s="40">
        <f t="shared" si="719"/>
        <v>0.81499202551834127</v>
      </c>
      <c r="EK176" s="40">
        <f t="shared" si="719"/>
        <v>0.80063795853269537</v>
      </c>
      <c r="EL176" s="40">
        <f t="shared" si="719"/>
        <v>0.81020733652312604</v>
      </c>
      <c r="EM176" s="40">
        <f t="shared" si="719"/>
        <v>0.79266347687400318</v>
      </c>
      <c r="EN176" s="40">
        <f t="shared" si="719"/>
        <v>0.73684210526315785</v>
      </c>
      <c r="EO176" s="40">
        <f t="shared" si="719"/>
        <v>0.73684210526315785</v>
      </c>
      <c r="EP176" s="40">
        <f t="shared" si="719"/>
        <v>0.69696969696969702</v>
      </c>
      <c r="EQ176" s="40">
        <f t="shared" ref="EQ176:HB176" si="720">IFERROR(+EQ62/$I$176,0)</f>
        <v>0.74641148325358853</v>
      </c>
      <c r="ER176" s="40">
        <f t="shared" si="720"/>
        <v>0.7192982456140351</v>
      </c>
      <c r="ES176" s="40">
        <f t="shared" si="720"/>
        <v>0.72089314194577347</v>
      </c>
      <c r="ET176" s="40">
        <f t="shared" si="720"/>
        <v>0.75119617224880386</v>
      </c>
      <c r="EU176" s="40">
        <f t="shared" si="720"/>
        <v>0.72727272727272729</v>
      </c>
      <c r="EV176" s="40">
        <f t="shared" si="720"/>
        <v>0.72727272727272729</v>
      </c>
      <c r="EW176" s="40">
        <f t="shared" si="720"/>
        <v>0.71610845295055825</v>
      </c>
      <c r="EX176" s="40">
        <f t="shared" si="720"/>
        <v>0.74162679425837319</v>
      </c>
      <c r="EY176" s="40">
        <f t="shared" si="720"/>
        <v>0.72248803827751196</v>
      </c>
      <c r="EZ176" s="40">
        <f t="shared" si="720"/>
        <v>0.73205741626794263</v>
      </c>
      <c r="FA176" s="40">
        <f t="shared" si="720"/>
        <v>0.72727272727272729</v>
      </c>
      <c r="FB176" s="40">
        <f t="shared" si="720"/>
        <v>0.67783094098883567</v>
      </c>
      <c r="FC176" s="40">
        <f t="shared" si="720"/>
        <v>0.67783094098883567</v>
      </c>
      <c r="FD176" s="40">
        <f t="shared" si="720"/>
        <v>0.63157894736842102</v>
      </c>
      <c r="FE176" s="40">
        <f t="shared" si="720"/>
        <v>0.6331738437001595</v>
      </c>
      <c r="FF176" s="40">
        <f t="shared" si="720"/>
        <v>0.72727272727272729</v>
      </c>
      <c r="FG176" s="40">
        <f t="shared" si="720"/>
        <v>0.77352472089314195</v>
      </c>
      <c r="FH176" s="40">
        <f t="shared" si="720"/>
        <v>0.76714513556618824</v>
      </c>
      <c r="FI176" s="40">
        <f t="shared" si="720"/>
        <v>0.6618819776714514</v>
      </c>
      <c r="FJ176" s="40">
        <f t="shared" si="720"/>
        <v>0.6618819776714514</v>
      </c>
      <c r="FK176" s="40">
        <f t="shared" si="720"/>
        <v>0.62679425837320579</v>
      </c>
      <c r="FL176" s="40">
        <f t="shared" si="720"/>
        <v>0.63955342902711321</v>
      </c>
      <c r="FM176" s="40">
        <f t="shared" si="720"/>
        <v>0.62519936204146731</v>
      </c>
      <c r="FN176" s="40">
        <f t="shared" si="720"/>
        <v>0.69537480063795853</v>
      </c>
      <c r="FO176" s="40">
        <f t="shared" si="720"/>
        <v>0.65550239234449759</v>
      </c>
      <c r="FP176" s="40">
        <f t="shared" si="720"/>
        <v>0.57416267942583732</v>
      </c>
      <c r="FQ176" s="40">
        <f t="shared" si="720"/>
        <v>0.57416267942583732</v>
      </c>
      <c r="FR176" s="40">
        <f t="shared" si="720"/>
        <v>0.53429027113237637</v>
      </c>
      <c r="FS176" s="40">
        <f t="shared" si="720"/>
        <v>0.56778309409888361</v>
      </c>
      <c r="FT176" s="40">
        <f t="shared" si="720"/>
        <v>0.65709728867623607</v>
      </c>
      <c r="FU176" s="40">
        <f t="shared" si="720"/>
        <v>0.6475279106858054</v>
      </c>
      <c r="FV176" s="40">
        <f t="shared" si="720"/>
        <v>0.60127591706539074</v>
      </c>
      <c r="FW176" s="40">
        <f t="shared" si="720"/>
        <v>0.58213716108452951</v>
      </c>
      <c r="FX176" s="40">
        <f t="shared" si="720"/>
        <v>0.58213716108452951</v>
      </c>
      <c r="FY176" s="40">
        <f t="shared" si="720"/>
        <v>0.58213716108452951</v>
      </c>
      <c r="FZ176" s="40">
        <f t="shared" si="720"/>
        <v>0.58532695374800636</v>
      </c>
      <c r="GA176" s="40">
        <f t="shared" si="720"/>
        <v>0.57894736842105265</v>
      </c>
      <c r="GB176" s="40">
        <f t="shared" si="720"/>
        <v>0.76395534290271128</v>
      </c>
      <c r="GC176" s="40">
        <f t="shared" si="720"/>
        <v>0.7767145135566188</v>
      </c>
      <c r="GD176" s="40">
        <f t="shared" si="720"/>
        <v>0.70972886762360443</v>
      </c>
      <c r="GE176" s="40">
        <f t="shared" si="720"/>
        <v>0.70972886762360443</v>
      </c>
      <c r="GF176" s="40">
        <f t="shared" si="720"/>
        <v>0.6905901116427432</v>
      </c>
      <c r="GG176" s="40">
        <f t="shared" si="720"/>
        <v>0.67942583732057416</v>
      </c>
      <c r="GH176" s="40">
        <f t="shared" si="720"/>
        <v>0.67942583732057416</v>
      </c>
      <c r="GI176" s="40">
        <f t="shared" si="720"/>
        <v>0.68421052631578949</v>
      </c>
      <c r="GJ176" s="40">
        <f t="shared" si="720"/>
        <v>0.66347687400318978</v>
      </c>
      <c r="GK176" s="40">
        <f t="shared" si="720"/>
        <v>0.64274322169059006</v>
      </c>
      <c r="GL176" s="40">
        <f t="shared" si="720"/>
        <v>0.64274322169059006</v>
      </c>
      <c r="GM176" s="40">
        <f t="shared" si="720"/>
        <v>0.65869218500797444</v>
      </c>
      <c r="GN176" s="40">
        <f t="shared" si="720"/>
        <v>0.6762360446570973</v>
      </c>
      <c r="GO176" s="40">
        <f t="shared" si="720"/>
        <v>0.66347687400318978</v>
      </c>
      <c r="GP176" s="40">
        <f t="shared" si="720"/>
        <v>0.73684210526315785</v>
      </c>
      <c r="GQ176" s="40">
        <f t="shared" si="720"/>
        <v>0.76076555023923442</v>
      </c>
      <c r="GR176" s="40">
        <f t="shared" si="720"/>
        <v>0.74960127591706538</v>
      </c>
      <c r="GS176" s="40">
        <f t="shared" si="720"/>
        <v>0.74960127591706538</v>
      </c>
      <c r="GT176" s="40">
        <f t="shared" si="720"/>
        <v>0.75119617224880386</v>
      </c>
      <c r="GU176" s="40">
        <f t="shared" si="720"/>
        <v>0.77033492822966509</v>
      </c>
      <c r="GV176" s="40">
        <f t="shared" si="720"/>
        <v>0.76555023923444976</v>
      </c>
      <c r="GW176" s="40">
        <f t="shared" si="720"/>
        <v>0.76555023923444976</v>
      </c>
      <c r="GX176" s="40">
        <f t="shared" si="720"/>
        <v>0.78468899521531099</v>
      </c>
      <c r="GY176" s="40">
        <f t="shared" si="720"/>
        <v>0.77511961722488043</v>
      </c>
      <c r="GZ176" s="40">
        <f t="shared" si="720"/>
        <v>0.77511961722488043</v>
      </c>
      <c r="HA176" s="40">
        <f t="shared" si="720"/>
        <v>0.75279106858054223</v>
      </c>
      <c r="HB176" s="40">
        <f t="shared" si="720"/>
        <v>0.75598086124401909</v>
      </c>
      <c r="HC176" s="40">
        <f t="shared" ref="HC176:JN176" si="721">IFERROR(+HC62/$I$176,0)</f>
        <v>0.75757575757575757</v>
      </c>
      <c r="HD176" s="40">
        <f t="shared" si="721"/>
        <v>0.81658692185007975</v>
      </c>
      <c r="HE176" s="40">
        <f t="shared" si="721"/>
        <v>0.79585326953748003</v>
      </c>
      <c r="HF176" s="40">
        <f t="shared" si="721"/>
        <v>0.74800637958532701</v>
      </c>
      <c r="HG176" s="40">
        <f t="shared" si="721"/>
        <v>0.74800637958532701</v>
      </c>
      <c r="HH176" s="40">
        <f t="shared" si="721"/>
        <v>0.85167464114832536</v>
      </c>
      <c r="HI176" s="40">
        <f t="shared" si="721"/>
        <v>0.85167464114832536</v>
      </c>
      <c r="HJ176" s="40">
        <f t="shared" si="721"/>
        <v>0.83732057416267947</v>
      </c>
      <c r="HK176" s="40">
        <f t="shared" si="721"/>
        <v>0.83094098883572565</v>
      </c>
      <c r="HL176" s="40">
        <f t="shared" si="721"/>
        <v>0.84688995215311003</v>
      </c>
      <c r="HM176" s="40">
        <f t="shared" si="721"/>
        <v>0.83094098883572565</v>
      </c>
      <c r="HN176" s="40">
        <f t="shared" si="721"/>
        <v>0.83094098883572565</v>
      </c>
      <c r="HO176" s="40">
        <f t="shared" si="721"/>
        <v>0.85326953748006384</v>
      </c>
      <c r="HP176" s="40">
        <f t="shared" si="721"/>
        <v>0.89633173843700165</v>
      </c>
      <c r="HQ176" s="40">
        <f t="shared" si="721"/>
        <v>0.90749601275917069</v>
      </c>
      <c r="HR176" s="40">
        <f t="shared" si="721"/>
        <v>0.91228070175438591</v>
      </c>
      <c r="HS176" s="40">
        <f t="shared" si="721"/>
        <v>0.89792663476874002</v>
      </c>
      <c r="HT176" s="40">
        <f t="shared" si="721"/>
        <v>0.88038277511961727</v>
      </c>
      <c r="HU176" s="40">
        <f t="shared" si="721"/>
        <v>0.88038277511961727</v>
      </c>
      <c r="HV176" s="40">
        <f t="shared" si="721"/>
        <v>0.88197767145135564</v>
      </c>
      <c r="HW176" s="40">
        <f t="shared" si="721"/>
        <v>0.87878787878787878</v>
      </c>
      <c r="HX176" s="40">
        <f t="shared" si="721"/>
        <v>0.88995215311004783</v>
      </c>
      <c r="HY176" s="40">
        <f t="shared" si="721"/>
        <v>0.89154704944178631</v>
      </c>
      <c r="HZ176" s="40">
        <f t="shared" si="721"/>
        <v>0.87878787878787878</v>
      </c>
      <c r="IA176" s="40">
        <f t="shared" si="721"/>
        <v>0.86124401913875603</v>
      </c>
      <c r="IB176" s="40">
        <f t="shared" si="721"/>
        <v>0.86124401913875603</v>
      </c>
      <c r="IC176" s="40">
        <f t="shared" si="721"/>
        <v>0.91706539074960125</v>
      </c>
      <c r="ID176" s="40">
        <f t="shared" si="721"/>
        <v>0.91706539074960125</v>
      </c>
      <c r="IE176" s="40">
        <f t="shared" si="721"/>
        <v>0.92344497607655507</v>
      </c>
      <c r="IF176" s="40">
        <f t="shared" si="721"/>
        <v>0.95055821371610849</v>
      </c>
      <c r="IG176" s="40">
        <f t="shared" si="721"/>
        <v>0.9425837320574163</v>
      </c>
      <c r="IH176" s="40">
        <f t="shared" si="721"/>
        <v>0.90590111642743221</v>
      </c>
      <c r="II176" s="40">
        <f t="shared" si="721"/>
        <v>0.90590111642743221</v>
      </c>
      <c r="IJ176" s="40">
        <f t="shared" si="721"/>
        <v>0.90749601275917069</v>
      </c>
      <c r="IK176" s="40">
        <f t="shared" si="721"/>
        <v>0.90909090909090906</v>
      </c>
      <c r="IL176" s="40">
        <f t="shared" si="721"/>
        <v>0</v>
      </c>
      <c r="IM176" s="40">
        <f t="shared" si="721"/>
        <v>0</v>
      </c>
      <c r="IN176" s="40">
        <f t="shared" si="721"/>
        <v>0</v>
      </c>
      <c r="IO176" s="40">
        <f t="shared" si="721"/>
        <v>0</v>
      </c>
      <c r="IP176" s="40">
        <f t="shared" si="721"/>
        <v>0</v>
      </c>
      <c r="IQ176" s="40">
        <f t="shared" si="721"/>
        <v>0</v>
      </c>
      <c r="IR176" s="40">
        <f t="shared" si="721"/>
        <v>0</v>
      </c>
      <c r="IS176" s="40">
        <f t="shared" si="721"/>
        <v>0</v>
      </c>
      <c r="IT176" s="40">
        <f t="shared" si="721"/>
        <v>0</v>
      </c>
      <c r="IU176" s="40">
        <f t="shared" si="721"/>
        <v>0</v>
      </c>
      <c r="IV176" s="40">
        <f t="shared" si="721"/>
        <v>0</v>
      </c>
      <c r="IW176" s="40">
        <f t="shared" si="721"/>
        <v>0</v>
      </c>
      <c r="IX176" s="40">
        <f t="shared" si="721"/>
        <v>0</v>
      </c>
      <c r="IY176" s="40">
        <f t="shared" si="721"/>
        <v>0</v>
      </c>
      <c r="IZ176" s="40">
        <f t="shared" si="721"/>
        <v>0</v>
      </c>
      <c r="JA176" s="40">
        <f t="shared" si="721"/>
        <v>0</v>
      </c>
      <c r="JB176" s="40">
        <f t="shared" si="721"/>
        <v>0</v>
      </c>
      <c r="JC176" s="40">
        <f t="shared" si="721"/>
        <v>0</v>
      </c>
      <c r="JD176" s="40">
        <f t="shared" si="721"/>
        <v>0</v>
      </c>
      <c r="JE176" s="40">
        <f t="shared" si="721"/>
        <v>0</v>
      </c>
      <c r="JF176" s="40">
        <f t="shared" si="721"/>
        <v>0</v>
      </c>
      <c r="JG176" s="40">
        <f t="shared" si="721"/>
        <v>0</v>
      </c>
      <c r="JH176" s="40">
        <f t="shared" si="721"/>
        <v>0</v>
      </c>
      <c r="JI176" s="40">
        <f t="shared" si="721"/>
        <v>0</v>
      </c>
      <c r="JJ176" s="40">
        <f t="shared" si="721"/>
        <v>0</v>
      </c>
      <c r="JK176" s="40">
        <f t="shared" si="721"/>
        <v>0</v>
      </c>
      <c r="JL176" s="40">
        <f t="shared" si="721"/>
        <v>0</v>
      </c>
      <c r="JM176" s="40">
        <f t="shared" si="721"/>
        <v>0</v>
      </c>
      <c r="JN176" s="40">
        <f t="shared" si="721"/>
        <v>0</v>
      </c>
      <c r="JO176" s="40">
        <f t="shared" ref="JO176:LZ176" si="722">IFERROR(+JO62/$I$176,0)</f>
        <v>0</v>
      </c>
      <c r="JP176" s="40">
        <f t="shared" si="722"/>
        <v>0</v>
      </c>
      <c r="JQ176" s="40">
        <f t="shared" si="722"/>
        <v>0</v>
      </c>
      <c r="JR176" s="40">
        <f t="shared" si="722"/>
        <v>0</v>
      </c>
      <c r="JS176" s="40">
        <f t="shared" si="722"/>
        <v>0</v>
      </c>
      <c r="JT176" s="40">
        <f t="shared" si="722"/>
        <v>0</v>
      </c>
      <c r="JU176" s="40">
        <f t="shared" si="722"/>
        <v>0</v>
      </c>
      <c r="JV176" s="40">
        <f t="shared" si="722"/>
        <v>0</v>
      </c>
      <c r="JW176" s="40">
        <f t="shared" si="722"/>
        <v>0</v>
      </c>
      <c r="JX176" s="40">
        <f t="shared" si="722"/>
        <v>0</v>
      </c>
      <c r="JY176" s="40">
        <f t="shared" si="722"/>
        <v>0</v>
      </c>
      <c r="JZ176" s="40">
        <f t="shared" si="722"/>
        <v>0</v>
      </c>
      <c r="KA176" s="40">
        <f t="shared" si="722"/>
        <v>0</v>
      </c>
      <c r="KB176" s="40">
        <f t="shared" si="722"/>
        <v>0</v>
      </c>
      <c r="KC176" s="40">
        <f t="shared" si="722"/>
        <v>0</v>
      </c>
      <c r="KD176" s="40">
        <f t="shared" si="722"/>
        <v>0</v>
      </c>
      <c r="KE176" s="40">
        <f t="shared" si="722"/>
        <v>0</v>
      </c>
      <c r="KF176" s="40">
        <f t="shared" si="722"/>
        <v>0</v>
      </c>
      <c r="KG176" s="40">
        <f t="shared" si="722"/>
        <v>0</v>
      </c>
      <c r="KH176" s="40">
        <f t="shared" si="722"/>
        <v>0</v>
      </c>
      <c r="KI176" s="40">
        <f t="shared" si="722"/>
        <v>0</v>
      </c>
      <c r="KJ176" s="40">
        <f t="shared" si="722"/>
        <v>0</v>
      </c>
      <c r="KK176" s="40">
        <f t="shared" si="722"/>
        <v>0</v>
      </c>
      <c r="KL176" s="40">
        <f t="shared" si="722"/>
        <v>0</v>
      </c>
      <c r="KM176" s="40">
        <f t="shared" si="722"/>
        <v>0</v>
      </c>
      <c r="KN176" s="40">
        <f t="shared" si="722"/>
        <v>0</v>
      </c>
      <c r="KO176" s="40">
        <f t="shared" si="722"/>
        <v>0</v>
      </c>
      <c r="KP176" s="40">
        <f t="shared" si="722"/>
        <v>0</v>
      </c>
      <c r="KQ176" s="40">
        <f t="shared" si="722"/>
        <v>0</v>
      </c>
      <c r="KR176" s="40">
        <f t="shared" si="722"/>
        <v>0</v>
      </c>
      <c r="KS176" s="40">
        <f t="shared" si="722"/>
        <v>0</v>
      </c>
      <c r="KT176" s="40">
        <f t="shared" si="722"/>
        <v>0</v>
      </c>
      <c r="KU176" s="40">
        <f t="shared" si="722"/>
        <v>0</v>
      </c>
      <c r="KV176" s="40">
        <f t="shared" si="722"/>
        <v>0</v>
      </c>
      <c r="KW176" s="40">
        <f t="shared" si="722"/>
        <v>0</v>
      </c>
      <c r="KX176" s="40">
        <f t="shared" si="722"/>
        <v>0</v>
      </c>
      <c r="KY176" s="40">
        <f t="shared" si="722"/>
        <v>0</v>
      </c>
      <c r="KZ176" s="40">
        <f t="shared" si="722"/>
        <v>0</v>
      </c>
      <c r="LA176" s="40">
        <f t="shared" si="722"/>
        <v>0</v>
      </c>
      <c r="LB176" s="40">
        <f t="shared" si="722"/>
        <v>0</v>
      </c>
      <c r="LC176" s="40">
        <f t="shared" si="722"/>
        <v>0</v>
      </c>
      <c r="LD176" s="40">
        <f t="shared" si="722"/>
        <v>0</v>
      </c>
      <c r="LE176" s="40">
        <f t="shared" si="722"/>
        <v>0</v>
      </c>
      <c r="LF176" s="40">
        <f t="shared" si="722"/>
        <v>0</v>
      </c>
      <c r="LG176" s="40">
        <f t="shared" si="722"/>
        <v>0</v>
      </c>
      <c r="LH176" s="40">
        <f t="shared" si="722"/>
        <v>0</v>
      </c>
      <c r="LI176" s="40">
        <f t="shared" si="722"/>
        <v>0</v>
      </c>
      <c r="LJ176" s="40">
        <f t="shared" si="722"/>
        <v>0</v>
      </c>
      <c r="LK176" s="40">
        <f t="shared" si="722"/>
        <v>0</v>
      </c>
      <c r="LL176" s="40">
        <f t="shared" si="722"/>
        <v>0</v>
      </c>
      <c r="LM176" s="40">
        <f t="shared" si="722"/>
        <v>0</v>
      </c>
      <c r="LN176" s="40">
        <f t="shared" si="722"/>
        <v>0</v>
      </c>
      <c r="LO176" s="40">
        <f t="shared" si="722"/>
        <v>0</v>
      </c>
      <c r="LP176" s="40">
        <f t="shared" si="722"/>
        <v>0</v>
      </c>
      <c r="LQ176" s="40">
        <f t="shared" si="722"/>
        <v>0</v>
      </c>
      <c r="LR176" s="40">
        <f t="shared" si="722"/>
        <v>0</v>
      </c>
      <c r="LS176" s="40">
        <f t="shared" si="722"/>
        <v>0</v>
      </c>
      <c r="LT176" s="40">
        <f t="shared" si="722"/>
        <v>0</v>
      </c>
      <c r="LU176" s="40">
        <f t="shared" si="722"/>
        <v>0</v>
      </c>
      <c r="LV176" s="40">
        <f t="shared" si="722"/>
        <v>0</v>
      </c>
      <c r="LW176" s="40">
        <f t="shared" si="722"/>
        <v>0</v>
      </c>
      <c r="LX176" s="40">
        <f t="shared" si="722"/>
        <v>0</v>
      </c>
      <c r="LY176" s="40">
        <f t="shared" si="722"/>
        <v>0</v>
      </c>
      <c r="LZ176" s="40">
        <f t="shared" si="722"/>
        <v>0</v>
      </c>
      <c r="MA176" s="40">
        <f t="shared" ref="MA176:NT176" si="723">IFERROR(+MA62/$I$176,0)</f>
        <v>0</v>
      </c>
      <c r="MB176" s="40">
        <f t="shared" si="723"/>
        <v>0</v>
      </c>
      <c r="MC176" s="40">
        <f t="shared" si="723"/>
        <v>0</v>
      </c>
      <c r="MD176" s="40">
        <f t="shared" si="723"/>
        <v>0</v>
      </c>
      <c r="ME176" s="40">
        <f t="shared" si="723"/>
        <v>0</v>
      </c>
      <c r="MF176" s="40">
        <f t="shared" si="723"/>
        <v>0</v>
      </c>
      <c r="MG176" s="40">
        <f t="shared" si="723"/>
        <v>0</v>
      </c>
      <c r="MH176" s="40">
        <f t="shared" si="723"/>
        <v>0</v>
      </c>
      <c r="MI176" s="40">
        <f t="shared" si="723"/>
        <v>0</v>
      </c>
      <c r="MJ176" s="40">
        <f t="shared" si="723"/>
        <v>0</v>
      </c>
      <c r="MK176" s="40">
        <f t="shared" si="723"/>
        <v>0</v>
      </c>
      <c r="ML176" s="40">
        <f t="shared" si="723"/>
        <v>0</v>
      </c>
      <c r="MM176" s="40">
        <f t="shared" si="723"/>
        <v>0</v>
      </c>
      <c r="MN176" s="40">
        <f t="shared" si="723"/>
        <v>0</v>
      </c>
      <c r="MO176" s="40">
        <f t="shared" si="723"/>
        <v>0</v>
      </c>
      <c r="MP176" s="40">
        <f t="shared" si="723"/>
        <v>0</v>
      </c>
      <c r="MQ176" s="40">
        <f t="shared" si="723"/>
        <v>0</v>
      </c>
      <c r="MR176" s="40">
        <f t="shared" si="723"/>
        <v>0</v>
      </c>
      <c r="MS176" s="40">
        <f t="shared" si="723"/>
        <v>0</v>
      </c>
      <c r="MT176" s="40">
        <f t="shared" si="723"/>
        <v>0</v>
      </c>
      <c r="MU176" s="40">
        <f t="shared" si="723"/>
        <v>0</v>
      </c>
      <c r="MV176" s="40">
        <f t="shared" si="723"/>
        <v>0</v>
      </c>
      <c r="MW176" s="40">
        <f t="shared" si="723"/>
        <v>0</v>
      </c>
      <c r="MX176" s="40">
        <f t="shared" si="723"/>
        <v>0</v>
      </c>
      <c r="MY176" s="40">
        <f t="shared" si="723"/>
        <v>0</v>
      </c>
      <c r="MZ176" s="40">
        <f t="shared" si="723"/>
        <v>0</v>
      </c>
      <c r="NA176" s="40">
        <f t="shared" si="723"/>
        <v>0</v>
      </c>
      <c r="NB176" s="40">
        <f t="shared" si="723"/>
        <v>0</v>
      </c>
      <c r="NC176" s="40">
        <f t="shared" si="723"/>
        <v>0</v>
      </c>
      <c r="ND176" s="40">
        <f t="shared" si="723"/>
        <v>0</v>
      </c>
      <c r="NE176" s="40">
        <f t="shared" si="723"/>
        <v>0</v>
      </c>
      <c r="NF176" s="40">
        <f t="shared" si="723"/>
        <v>0</v>
      </c>
      <c r="NG176" s="40">
        <f t="shared" si="723"/>
        <v>0</v>
      </c>
      <c r="NH176" s="40">
        <f t="shared" si="723"/>
        <v>0</v>
      </c>
      <c r="NI176" s="40">
        <f t="shared" si="723"/>
        <v>0</v>
      </c>
      <c r="NJ176" s="40">
        <f t="shared" si="723"/>
        <v>0</v>
      </c>
      <c r="NK176" s="40">
        <f t="shared" si="723"/>
        <v>0</v>
      </c>
      <c r="NL176" s="40">
        <f t="shared" si="723"/>
        <v>0</v>
      </c>
      <c r="NM176" s="40">
        <f t="shared" si="723"/>
        <v>0</v>
      </c>
      <c r="NN176" s="40">
        <f t="shared" si="723"/>
        <v>0</v>
      </c>
      <c r="NO176" s="40">
        <f t="shared" si="723"/>
        <v>0</v>
      </c>
      <c r="NP176" s="40">
        <f t="shared" si="723"/>
        <v>0</v>
      </c>
      <c r="NQ176" s="40">
        <f t="shared" si="723"/>
        <v>0</v>
      </c>
      <c r="NR176" s="40">
        <f t="shared" si="723"/>
        <v>0</v>
      </c>
      <c r="NS176" s="40">
        <f t="shared" si="723"/>
        <v>0</v>
      </c>
      <c r="NT176" s="41">
        <f t="shared" si="723"/>
        <v>0</v>
      </c>
    </row>
    <row r="177" spans="1:384" x14ac:dyDescent="0.6">
      <c r="A177" s="141" t="s">
        <v>72</v>
      </c>
      <c r="B177" s="301"/>
      <c r="C177" s="322"/>
      <c r="D177" s="299"/>
      <c r="E177" s="47">
        <v>29</v>
      </c>
      <c r="F177" s="294"/>
      <c r="G177" s="47" t="s">
        <v>52</v>
      </c>
      <c r="H177" s="46">
        <v>626</v>
      </c>
      <c r="I177" s="6">
        <f t="shared" si="687"/>
        <v>291</v>
      </c>
      <c r="J177" s="32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4">
        <v>291</v>
      </c>
      <c r="Q177" s="9">
        <v>0</v>
      </c>
      <c r="R177" s="7"/>
      <c r="S177" s="39">
        <f t="shared" ref="S177:CD177" si="724">IFERROR(+S63/$I$177,0)</f>
        <v>0.14776632302405499</v>
      </c>
      <c r="T177" s="40">
        <f t="shared" si="724"/>
        <v>0.14776632302405499</v>
      </c>
      <c r="U177" s="40">
        <f t="shared" si="724"/>
        <v>0.14776632302405499</v>
      </c>
      <c r="V177" s="40">
        <f t="shared" si="724"/>
        <v>0.14432989690721648</v>
      </c>
      <c r="W177" s="40">
        <f t="shared" si="724"/>
        <v>0.14432989690721648</v>
      </c>
      <c r="X177" s="40">
        <f t="shared" si="724"/>
        <v>0.14089347079037801</v>
      </c>
      <c r="Y177" s="40">
        <f t="shared" si="724"/>
        <v>0.13745704467353953</v>
      </c>
      <c r="Z177" s="40">
        <f t="shared" si="724"/>
        <v>0.13745704467353953</v>
      </c>
      <c r="AA177" s="40">
        <f t="shared" si="724"/>
        <v>0.13402061855670103</v>
      </c>
      <c r="AB177" s="40">
        <f t="shared" si="724"/>
        <v>0.13402061855670103</v>
      </c>
      <c r="AC177" s="40">
        <f t="shared" si="724"/>
        <v>0.13402061855670103</v>
      </c>
      <c r="AD177" s="40">
        <f t="shared" si="724"/>
        <v>0.13058419243986255</v>
      </c>
      <c r="AE177" s="40">
        <f t="shared" si="724"/>
        <v>0.12371134020618557</v>
      </c>
      <c r="AF177" s="40">
        <f t="shared" si="724"/>
        <v>0.12027491408934708</v>
      </c>
      <c r="AG177" s="40">
        <f t="shared" si="724"/>
        <v>0.12027491408934708</v>
      </c>
      <c r="AH177" s="40">
        <f t="shared" si="724"/>
        <v>0.11683848797250859</v>
      </c>
      <c r="AI177" s="40">
        <f t="shared" si="724"/>
        <v>0.21649484536082475</v>
      </c>
      <c r="AJ177" s="40">
        <f t="shared" si="724"/>
        <v>0.24742268041237114</v>
      </c>
      <c r="AK177" s="40">
        <f t="shared" si="724"/>
        <v>0.27147766323024053</v>
      </c>
      <c r="AL177" s="40">
        <f t="shared" si="724"/>
        <v>0.26804123711340205</v>
      </c>
      <c r="AM177" s="40">
        <f t="shared" si="724"/>
        <v>0.24398625429553264</v>
      </c>
      <c r="AN177" s="40">
        <f t="shared" si="724"/>
        <v>0.24398625429553264</v>
      </c>
      <c r="AO177" s="40">
        <f t="shared" si="724"/>
        <v>0.23367697594501718</v>
      </c>
      <c r="AP177" s="40">
        <f t="shared" si="724"/>
        <v>0.23367697594501718</v>
      </c>
      <c r="AQ177" s="40">
        <f t="shared" si="724"/>
        <v>0.24398625429553264</v>
      </c>
      <c r="AR177" s="40">
        <f t="shared" si="724"/>
        <v>0.24398625429553264</v>
      </c>
      <c r="AS177" s="40">
        <f t="shared" si="724"/>
        <v>0.24398625429553264</v>
      </c>
      <c r="AT177" s="40">
        <f t="shared" si="724"/>
        <v>0.23367697594501718</v>
      </c>
      <c r="AU177" s="40">
        <f t="shared" si="724"/>
        <v>0.23367697594501718</v>
      </c>
      <c r="AV177" s="40">
        <f t="shared" si="724"/>
        <v>0.23367697594501718</v>
      </c>
      <c r="AW177" s="40">
        <f t="shared" si="724"/>
        <v>0.25085910652920962</v>
      </c>
      <c r="AX177" s="40">
        <f t="shared" si="724"/>
        <v>0.25085910652920962</v>
      </c>
      <c r="AY177" s="40">
        <f t="shared" si="724"/>
        <v>0.25085910652920962</v>
      </c>
      <c r="AZ177" s="40">
        <f t="shared" si="724"/>
        <v>0.24398625429553264</v>
      </c>
      <c r="BA177" s="40">
        <f t="shared" si="724"/>
        <v>0.19587628865979381</v>
      </c>
      <c r="BB177" s="40">
        <f t="shared" si="724"/>
        <v>0.19587628865979381</v>
      </c>
      <c r="BC177" s="40">
        <f t="shared" si="724"/>
        <v>0.19587628865979381</v>
      </c>
      <c r="BD177" s="40">
        <f t="shared" si="724"/>
        <v>0.24398625429553264</v>
      </c>
      <c r="BE177" s="40">
        <f t="shared" si="724"/>
        <v>0.3436426116838488</v>
      </c>
      <c r="BF177" s="40">
        <f t="shared" si="724"/>
        <v>0.3436426116838488</v>
      </c>
      <c r="BG177" s="40">
        <f t="shared" si="724"/>
        <v>0.34020618556701032</v>
      </c>
      <c r="BH177" s="40">
        <f t="shared" si="724"/>
        <v>0.34020618556701032</v>
      </c>
      <c r="BI177" s="40">
        <f t="shared" si="724"/>
        <v>0.34020618556701032</v>
      </c>
      <c r="BJ177" s="40">
        <f t="shared" si="724"/>
        <v>0.34020618556701032</v>
      </c>
      <c r="BK177" s="40">
        <f t="shared" si="724"/>
        <v>0.34020618556701032</v>
      </c>
      <c r="BL177" s="40">
        <f t="shared" si="724"/>
        <v>0.3436426116838488</v>
      </c>
      <c r="BM177" s="40">
        <f t="shared" si="724"/>
        <v>0.34707903780068727</v>
      </c>
      <c r="BN177" s="40">
        <f t="shared" si="724"/>
        <v>0.42268041237113402</v>
      </c>
      <c r="BO177" s="40">
        <f t="shared" si="724"/>
        <v>0.42268041237113402</v>
      </c>
      <c r="BP177" s="40">
        <f t="shared" si="724"/>
        <v>0.42268041237113402</v>
      </c>
      <c r="BQ177" s="40">
        <f t="shared" si="724"/>
        <v>0.42268041237113402</v>
      </c>
      <c r="BR177" s="40">
        <f t="shared" si="724"/>
        <v>0.42268041237113402</v>
      </c>
      <c r="BS177" s="40">
        <f t="shared" si="724"/>
        <v>0.41580756013745707</v>
      </c>
      <c r="BT177" s="40">
        <f t="shared" si="724"/>
        <v>0.43642611683848798</v>
      </c>
      <c r="BU177" s="40">
        <f t="shared" si="724"/>
        <v>0.43642611683848798</v>
      </c>
      <c r="BV177" s="40">
        <f t="shared" si="724"/>
        <v>0.4329896907216495</v>
      </c>
      <c r="BW177" s="40">
        <f t="shared" si="724"/>
        <v>0.4329896907216495</v>
      </c>
      <c r="BX177" s="40">
        <f t="shared" si="724"/>
        <v>0.4329896907216495</v>
      </c>
      <c r="BY177" s="40">
        <f t="shared" si="724"/>
        <v>0.4329896907216495</v>
      </c>
      <c r="BZ177" s="40">
        <f t="shared" si="724"/>
        <v>0.42611683848797249</v>
      </c>
      <c r="CA177" s="40">
        <f t="shared" si="724"/>
        <v>0.42611683848797249</v>
      </c>
      <c r="CB177" s="40">
        <f t="shared" si="724"/>
        <v>0.40893470790378006</v>
      </c>
      <c r="CC177" s="40">
        <f t="shared" si="724"/>
        <v>0.40893470790378006</v>
      </c>
      <c r="CD177" s="40">
        <f t="shared" si="724"/>
        <v>0.40893470790378006</v>
      </c>
      <c r="CE177" s="40">
        <f t="shared" ref="CE177:EP177" si="725">IFERROR(+CE63/$I$177,0)</f>
        <v>0.40549828178694158</v>
      </c>
      <c r="CF177" s="40">
        <f t="shared" si="725"/>
        <v>0.40206185567010311</v>
      </c>
      <c r="CG177" s="40">
        <f t="shared" si="725"/>
        <v>0.3951890034364261</v>
      </c>
      <c r="CH177" s="40">
        <f t="shared" si="725"/>
        <v>0.40893470790378006</v>
      </c>
      <c r="CI177" s="40">
        <f t="shared" si="725"/>
        <v>0.51546391752577314</v>
      </c>
      <c r="CJ177" s="40">
        <f t="shared" si="725"/>
        <v>0.50171821305841924</v>
      </c>
      <c r="CK177" s="40">
        <f t="shared" si="725"/>
        <v>0.50171821305841924</v>
      </c>
      <c r="CL177" s="40">
        <f t="shared" si="725"/>
        <v>0.49484536082474229</v>
      </c>
      <c r="CM177" s="40">
        <f t="shared" si="725"/>
        <v>0.45704467353951889</v>
      </c>
      <c r="CN177" s="40">
        <f t="shared" si="725"/>
        <v>0.45704467353951889</v>
      </c>
      <c r="CO177" s="40">
        <f t="shared" si="725"/>
        <v>0.45704467353951889</v>
      </c>
      <c r="CP177" s="40">
        <f t="shared" si="725"/>
        <v>0.49484536082474229</v>
      </c>
      <c r="CQ177" s="40">
        <f t="shared" si="725"/>
        <v>0.48797250859106528</v>
      </c>
      <c r="CR177" s="40">
        <f t="shared" si="725"/>
        <v>0.48797250859106528</v>
      </c>
      <c r="CS177" s="40">
        <f t="shared" si="725"/>
        <v>0.46735395189003437</v>
      </c>
      <c r="CT177" s="40">
        <f t="shared" si="725"/>
        <v>0.46735395189003437</v>
      </c>
      <c r="CU177" s="40">
        <f t="shared" si="725"/>
        <v>0.46391752577319589</v>
      </c>
      <c r="CV177" s="40">
        <f t="shared" si="725"/>
        <v>0.47766323024054985</v>
      </c>
      <c r="CW177" s="40">
        <f t="shared" si="725"/>
        <v>0.47766323024054985</v>
      </c>
      <c r="CX177" s="40">
        <f t="shared" si="725"/>
        <v>0.48109965635738833</v>
      </c>
      <c r="CY177" s="40">
        <f t="shared" si="725"/>
        <v>0.48109965635738833</v>
      </c>
      <c r="CZ177" s="40">
        <f t="shared" si="725"/>
        <v>0.47766323024054985</v>
      </c>
      <c r="DA177" s="40">
        <f t="shared" si="725"/>
        <v>0.47079037800687284</v>
      </c>
      <c r="DB177" s="40">
        <f t="shared" si="725"/>
        <v>0.46735395189003437</v>
      </c>
      <c r="DC177" s="40">
        <f t="shared" si="725"/>
        <v>0.44329896907216493</v>
      </c>
      <c r="DD177" s="40">
        <f t="shared" si="725"/>
        <v>0.44329896907216493</v>
      </c>
      <c r="DE177" s="40">
        <f t="shared" si="725"/>
        <v>0.42611683848797249</v>
      </c>
      <c r="DF177" s="40">
        <f t="shared" si="725"/>
        <v>0.42611683848797249</v>
      </c>
      <c r="DG177" s="40">
        <f t="shared" si="725"/>
        <v>0.46735395189003437</v>
      </c>
      <c r="DH177" s="40">
        <f t="shared" si="725"/>
        <v>0.43986254295532645</v>
      </c>
      <c r="DI177" s="40">
        <f t="shared" si="725"/>
        <v>0.44673539518900346</v>
      </c>
      <c r="DJ177" s="40">
        <f t="shared" si="725"/>
        <v>0.44329896907216493</v>
      </c>
      <c r="DK177" s="40">
        <f t="shared" si="725"/>
        <v>0.43642611683848798</v>
      </c>
      <c r="DL177" s="40">
        <f t="shared" si="725"/>
        <v>0.41924398625429554</v>
      </c>
      <c r="DM177" s="40">
        <f t="shared" si="725"/>
        <v>0.41924398625429554</v>
      </c>
      <c r="DN177" s="40">
        <f t="shared" si="725"/>
        <v>0.41924398625429554</v>
      </c>
      <c r="DO177" s="40">
        <f t="shared" si="725"/>
        <v>0.41924398625429554</v>
      </c>
      <c r="DP177" s="40">
        <f t="shared" si="725"/>
        <v>0.41924398625429554</v>
      </c>
      <c r="DQ177" s="40">
        <f t="shared" si="725"/>
        <v>0.42268041237113402</v>
      </c>
      <c r="DR177" s="40">
        <f t="shared" si="725"/>
        <v>0.46048109965635736</v>
      </c>
      <c r="DS177" s="40">
        <f t="shared" si="725"/>
        <v>0.44329896907216493</v>
      </c>
      <c r="DT177" s="40">
        <f t="shared" si="725"/>
        <v>0.44329896907216493</v>
      </c>
      <c r="DU177" s="40">
        <f t="shared" si="725"/>
        <v>0.42611683848797249</v>
      </c>
      <c r="DV177" s="40">
        <f t="shared" si="725"/>
        <v>0.40893470790378006</v>
      </c>
      <c r="DW177" s="40">
        <f t="shared" si="725"/>
        <v>0.40206185567010311</v>
      </c>
      <c r="DX177" s="40">
        <f t="shared" si="725"/>
        <v>0.3951890034364261</v>
      </c>
      <c r="DY177" s="40">
        <f t="shared" si="725"/>
        <v>0.38144329896907214</v>
      </c>
      <c r="DZ177" s="40">
        <f t="shared" si="725"/>
        <v>0.37800687285223367</v>
      </c>
      <c r="EA177" s="40">
        <f t="shared" si="725"/>
        <v>0.37800687285223367</v>
      </c>
      <c r="EB177" s="40">
        <f t="shared" si="725"/>
        <v>0.36426116838487971</v>
      </c>
      <c r="EC177" s="40">
        <f t="shared" si="725"/>
        <v>0.33676975945017185</v>
      </c>
      <c r="ED177" s="40">
        <f t="shared" si="725"/>
        <v>0.32989690721649484</v>
      </c>
      <c r="EE177" s="40">
        <f t="shared" si="725"/>
        <v>0.33676975945017185</v>
      </c>
      <c r="EF177" s="40">
        <f t="shared" si="725"/>
        <v>0.33676975945017185</v>
      </c>
      <c r="EG177" s="40">
        <f t="shared" si="725"/>
        <v>0.32302405498281789</v>
      </c>
      <c r="EH177" s="40">
        <f t="shared" si="725"/>
        <v>0.32302405498281789</v>
      </c>
      <c r="EI177" s="40">
        <f t="shared" si="725"/>
        <v>0.33676975945017185</v>
      </c>
      <c r="EJ177" s="40">
        <f t="shared" si="725"/>
        <v>0.30584192439862545</v>
      </c>
      <c r="EK177" s="40">
        <f t="shared" si="725"/>
        <v>0.30240549828178692</v>
      </c>
      <c r="EL177" s="40">
        <f t="shared" si="725"/>
        <v>0.30240549828178692</v>
      </c>
      <c r="EM177" s="40">
        <f t="shared" si="725"/>
        <v>0.29553264604810997</v>
      </c>
      <c r="EN177" s="40">
        <f t="shared" si="725"/>
        <v>0.28178694158075601</v>
      </c>
      <c r="EO177" s="40">
        <f t="shared" si="725"/>
        <v>0.28178694158075601</v>
      </c>
      <c r="EP177" s="40">
        <f t="shared" si="725"/>
        <v>0.28178694158075601</v>
      </c>
      <c r="EQ177" s="40">
        <f t="shared" ref="EQ177:HB177" si="726">IFERROR(+EQ63/$I$177,0)</f>
        <v>0.32302405498281789</v>
      </c>
      <c r="ER177" s="40">
        <f t="shared" si="726"/>
        <v>0.29553264604810997</v>
      </c>
      <c r="ES177" s="40">
        <f t="shared" si="726"/>
        <v>0.29553264604810997</v>
      </c>
      <c r="ET177" s="40">
        <f t="shared" si="726"/>
        <v>0.28865979381443296</v>
      </c>
      <c r="EU177" s="40">
        <f t="shared" si="726"/>
        <v>0.28178694158075601</v>
      </c>
      <c r="EV177" s="40">
        <f t="shared" si="726"/>
        <v>0.28178694158075601</v>
      </c>
      <c r="EW177" s="40">
        <f t="shared" si="726"/>
        <v>0.28522336769759449</v>
      </c>
      <c r="EX177" s="40">
        <f t="shared" si="726"/>
        <v>0.27491408934707906</v>
      </c>
      <c r="EY177" s="40">
        <f t="shared" si="726"/>
        <v>0.27491408934707906</v>
      </c>
      <c r="EZ177" s="40">
        <f t="shared" si="726"/>
        <v>0.27147766323024053</v>
      </c>
      <c r="FA177" s="40">
        <f t="shared" si="726"/>
        <v>0.28178694158075601</v>
      </c>
      <c r="FB177" s="40">
        <f t="shared" si="726"/>
        <v>0.28178694158075601</v>
      </c>
      <c r="FC177" s="40">
        <f t="shared" si="726"/>
        <v>0.28178694158075601</v>
      </c>
      <c r="FD177" s="40">
        <f t="shared" si="726"/>
        <v>0.28865979381443296</v>
      </c>
      <c r="FE177" s="40">
        <f t="shared" si="726"/>
        <v>0.29896907216494845</v>
      </c>
      <c r="FF177" s="40">
        <f t="shared" si="726"/>
        <v>0.29209621993127149</v>
      </c>
      <c r="FG177" s="40">
        <f t="shared" si="726"/>
        <v>0.31615120274914088</v>
      </c>
      <c r="FH177" s="40">
        <f t="shared" si="726"/>
        <v>0.38831615120274915</v>
      </c>
      <c r="FI177" s="40">
        <f t="shared" si="726"/>
        <v>0.36769759450171824</v>
      </c>
      <c r="FJ177" s="40">
        <f t="shared" si="726"/>
        <v>0.36769759450171824</v>
      </c>
      <c r="FK177" s="40">
        <f t="shared" si="726"/>
        <v>0.35051546391752575</v>
      </c>
      <c r="FL177" s="40">
        <f t="shared" si="726"/>
        <v>0.35051546391752575</v>
      </c>
      <c r="FM177" s="40">
        <f t="shared" si="726"/>
        <v>0.37800687285223367</v>
      </c>
      <c r="FN177" s="40">
        <f t="shared" si="726"/>
        <v>0.35738831615120276</v>
      </c>
      <c r="FO177" s="40">
        <f t="shared" si="726"/>
        <v>0.32302405498281789</v>
      </c>
      <c r="FP177" s="40">
        <f t="shared" si="726"/>
        <v>0.30927835051546393</v>
      </c>
      <c r="FQ177" s="40">
        <f t="shared" si="726"/>
        <v>0.30927835051546393</v>
      </c>
      <c r="FR177" s="40">
        <f t="shared" si="726"/>
        <v>0.27835051546391754</v>
      </c>
      <c r="FS177" s="40">
        <f t="shared" si="726"/>
        <v>0.25773195876288657</v>
      </c>
      <c r="FT177" s="40">
        <f t="shared" si="726"/>
        <v>0.25085910652920962</v>
      </c>
      <c r="FU177" s="40">
        <f t="shared" si="726"/>
        <v>0.24742268041237114</v>
      </c>
      <c r="FV177" s="40">
        <f t="shared" si="726"/>
        <v>0.22336769759450173</v>
      </c>
      <c r="FW177" s="40">
        <f t="shared" si="726"/>
        <v>0.21649484536082475</v>
      </c>
      <c r="FX177" s="40">
        <f t="shared" si="726"/>
        <v>0.21649484536082475</v>
      </c>
      <c r="FY177" s="40">
        <f t="shared" si="726"/>
        <v>0.20618556701030927</v>
      </c>
      <c r="FZ177" s="40">
        <f t="shared" si="726"/>
        <v>0.20274914089347079</v>
      </c>
      <c r="GA177" s="40">
        <f t="shared" si="726"/>
        <v>0.20274914089347079</v>
      </c>
      <c r="GB177" s="40">
        <f t="shared" si="726"/>
        <v>0.41580756013745707</v>
      </c>
      <c r="GC177" s="40">
        <f t="shared" si="726"/>
        <v>0.41237113402061853</v>
      </c>
      <c r="GD177" s="40">
        <f t="shared" si="726"/>
        <v>0.37113402061855671</v>
      </c>
      <c r="GE177" s="40">
        <f t="shared" si="726"/>
        <v>0.37113402061855671</v>
      </c>
      <c r="GF177" s="40">
        <f t="shared" si="726"/>
        <v>0.37457044673539519</v>
      </c>
      <c r="GG177" s="40">
        <f t="shared" si="726"/>
        <v>0.37113402061855671</v>
      </c>
      <c r="GH177" s="40">
        <f t="shared" si="726"/>
        <v>0.36426116838487971</v>
      </c>
      <c r="GI177" s="40">
        <f t="shared" si="726"/>
        <v>0.36426116838487971</v>
      </c>
      <c r="GJ177" s="40">
        <f t="shared" si="726"/>
        <v>0.35738831615120276</v>
      </c>
      <c r="GK177" s="40">
        <f t="shared" si="726"/>
        <v>0.37457044673539519</v>
      </c>
      <c r="GL177" s="40">
        <f t="shared" si="726"/>
        <v>0.37457044673539519</v>
      </c>
      <c r="GM177" s="40">
        <f t="shared" si="726"/>
        <v>0.36426116838487971</v>
      </c>
      <c r="GN177" s="40">
        <f t="shared" si="726"/>
        <v>0.38144329896907214</v>
      </c>
      <c r="GO177" s="40">
        <f t="shared" si="726"/>
        <v>0.38831615120274915</v>
      </c>
      <c r="GP177" s="40">
        <f t="shared" si="726"/>
        <v>0.38487972508591067</v>
      </c>
      <c r="GQ177" s="40">
        <f t="shared" si="726"/>
        <v>0.38487972508591067</v>
      </c>
      <c r="GR177" s="40">
        <f t="shared" si="726"/>
        <v>0.38144329896907214</v>
      </c>
      <c r="GS177" s="40">
        <f t="shared" si="726"/>
        <v>0.38144329896907214</v>
      </c>
      <c r="GT177" s="40">
        <f t="shared" si="726"/>
        <v>0.38144329896907214</v>
      </c>
      <c r="GU177" s="40">
        <f t="shared" si="726"/>
        <v>0.38144329896907214</v>
      </c>
      <c r="GV177" s="40">
        <f t="shared" si="726"/>
        <v>0.37113402061855671</v>
      </c>
      <c r="GW177" s="40">
        <f t="shared" si="726"/>
        <v>0.37113402061855671</v>
      </c>
      <c r="GX177" s="40">
        <f t="shared" si="726"/>
        <v>0.38487972508591067</v>
      </c>
      <c r="GY177" s="40">
        <f t="shared" si="726"/>
        <v>0.38487972508591067</v>
      </c>
      <c r="GZ177" s="40">
        <f t="shared" si="726"/>
        <v>0.38487972508591067</v>
      </c>
      <c r="HA177" s="40">
        <f t="shared" si="726"/>
        <v>0.37800687285223367</v>
      </c>
      <c r="HB177" s="40">
        <f t="shared" si="726"/>
        <v>0.38144329896907214</v>
      </c>
      <c r="HC177" s="40">
        <f t="shared" ref="HC177:JN177" si="727">IFERROR(+HC63/$I$177,0)</f>
        <v>0.38144329896907214</v>
      </c>
      <c r="HD177" s="40">
        <f t="shared" si="727"/>
        <v>0.38831615120274915</v>
      </c>
      <c r="HE177" s="40">
        <f t="shared" si="727"/>
        <v>0.38144329896907214</v>
      </c>
      <c r="HF177" s="40">
        <f t="shared" si="727"/>
        <v>0.3436426116838488</v>
      </c>
      <c r="HG177" s="40">
        <f t="shared" si="727"/>
        <v>0.3436426116838488</v>
      </c>
      <c r="HH177" s="40">
        <f t="shared" si="727"/>
        <v>0.37113402061855671</v>
      </c>
      <c r="HI177" s="40">
        <f t="shared" si="727"/>
        <v>0.72164948453608246</v>
      </c>
      <c r="HJ177" s="40">
        <f t="shared" si="727"/>
        <v>0.71821305841924399</v>
      </c>
      <c r="HK177" s="40">
        <f t="shared" si="727"/>
        <v>0.82130584192439859</v>
      </c>
      <c r="HL177" s="40">
        <f t="shared" si="727"/>
        <v>0.83161512027491413</v>
      </c>
      <c r="HM177" s="40">
        <f t="shared" si="727"/>
        <v>0.82130584192439859</v>
      </c>
      <c r="HN177" s="40">
        <f t="shared" si="727"/>
        <v>0.82130584192439859</v>
      </c>
      <c r="HO177" s="40">
        <f t="shared" si="727"/>
        <v>0.83505154639175261</v>
      </c>
      <c r="HP177" s="40">
        <f t="shared" si="727"/>
        <v>0.85567010309278346</v>
      </c>
      <c r="HQ177" s="40">
        <f t="shared" si="727"/>
        <v>0.85223367697594499</v>
      </c>
      <c r="HR177" s="40">
        <f t="shared" si="727"/>
        <v>0.84536082474226804</v>
      </c>
      <c r="HS177" s="40">
        <f t="shared" si="727"/>
        <v>0.84536082474226804</v>
      </c>
      <c r="HT177" s="40">
        <f t="shared" si="727"/>
        <v>0.84192439862542956</v>
      </c>
      <c r="HU177" s="40">
        <f t="shared" si="727"/>
        <v>0.84192439862542956</v>
      </c>
      <c r="HV177" s="40">
        <f t="shared" si="727"/>
        <v>0.84192439862542956</v>
      </c>
      <c r="HW177" s="40">
        <f t="shared" si="727"/>
        <v>0.84879725085910651</v>
      </c>
      <c r="HX177" s="40">
        <f t="shared" si="727"/>
        <v>0.84879725085910651</v>
      </c>
      <c r="HY177" s="40">
        <f t="shared" si="727"/>
        <v>0.85567010309278346</v>
      </c>
      <c r="HZ177" s="40">
        <f t="shared" si="727"/>
        <v>0.85567010309278346</v>
      </c>
      <c r="IA177" s="40">
        <f t="shared" si="727"/>
        <v>0.82474226804123707</v>
      </c>
      <c r="IB177" s="40">
        <f t="shared" si="727"/>
        <v>0.82474226804123707</v>
      </c>
      <c r="IC177" s="40">
        <f t="shared" si="727"/>
        <v>0.82817869415807566</v>
      </c>
      <c r="ID177" s="40">
        <f t="shared" si="727"/>
        <v>0.85910652920962194</v>
      </c>
      <c r="IE177" s="40">
        <f t="shared" si="727"/>
        <v>0.85910652920962194</v>
      </c>
      <c r="IF177" s="40">
        <f t="shared" si="727"/>
        <v>0.865979381443299</v>
      </c>
      <c r="IG177" s="40">
        <f t="shared" si="727"/>
        <v>0.86254295532646053</v>
      </c>
      <c r="IH177" s="40">
        <f t="shared" si="727"/>
        <v>0.86254295532646053</v>
      </c>
      <c r="II177" s="40">
        <f t="shared" si="727"/>
        <v>0.86254295532646053</v>
      </c>
      <c r="IJ177" s="40">
        <f t="shared" si="727"/>
        <v>0.86254295532646053</v>
      </c>
      <c r="IK177" s="40">
        <f t="shared" si="727"/>
        <v>0.85567010309278346</v>
      </c>
      <c r="IL177" s="40">
        <f t="shared" si="727"/>
        <v>0</v>
      </c>
      <c r="IM177" s="40">
        <f t="shared" si="727"/>
        <v>0</v>
      </c>
      <c r="IN177" s="40">
        <f t="shared" si="727"/>
        <v>0</v>
      </c>
      <c r="IO177" s="40">
        <f t="shared" si="727"/>
        <v>0</v>
      </c>
      <c r="IP177" s="40">
        <f t="shared" si="727"/>
        <v>0</v>
      </c>
      <c r="IQ177" s="40">
        <f t="shared" si="727"/>
        <v>0</v>
      </c>
      <c r="IR177" s="40">
        <f t="shared" si="727"/>
        <v>0</v>
      </c>
      <c r="IS177" s="40">
        <f t="shared" si="727"/>
        <v>0</v>
      </c>
      <c r="IT177" s="40">
        <f t="shared" si="727"/>
        <v>0</v>
      </c>
      <c r="IU177" s="40">
        <f t="shared" si="727"/>
        <v>0</v>
      </c>
      <c r="IV177" s="40">
        <f t="shared" si="727"/>
        <v>0</v>
      </c>
      <c r="IW177" s="40">
        <f t="shared" si="727"/>
        <v>0</v>
      </c>
      <c r="IX177" s="40">
        <f t="shared" si="727"/>
        <v>0</v>
      </c>
      <c r="IY177" s="40">
        <f t="shared" si="727"/>
        <v>0</v>
      </c>
      <c r="IZ177" s="40">
        <f t="shared" si="727"/>
        <v>0</v>
      </c>
      <c r="JA177" s="40">
        <f t="shared" si="727"/>
        <v>0</v>
      </c>
      <c r="JB177" s="40">
        <f t="shared" si="727"/>
        <v>0</v>
      </c>
      <c r="JC177" s="40">
        <f t="shared" si="727"/>
        <v>0</v>
      </c>
      <c r="JD177" s="40">
        <f t="shared" si="727"/>
        <v>0</v>
      </c>
      <c r="JE177" s="40">
        <f t="shared" si="727"/>
        <v>0</v>
      </c>
      <c r="JF177" s="40">
        <f t="shared" si="727"/>
        <v>0</v>
      </c>
      <c r="JG177" s="40">
        <f t="shared" si="727"/>
        <v>0</v>
      </c>
      <c r="JH177" s="40">
        <f t="shared" si="727"/>
        <v>0</v>
      </c>
      <c r="JI177" s="40">
        <f t="shared" si="727"/>
        <v>0</v>
      </c>
      <c r="JJ177" s="40">
        <f t="shared" si="727"/>
        <v>0</v>
      </c>
      <c r="JK177" s="40">
        <f t="shared" si="727"/>
        <v>0</v>
      </c>
      <c r="JL177" s="40">
        <f t="shared" si="727"/>
        <v>0</v>
      </c>
      <c r="JM177" s="40">
        <f t="shared" si="727"/>
        <v>0</v>
      </c>
      <c r="JN177" s="40">
        <f t="shared" si="727"/>
        <v>0</v>
      </c>
      <c r="JO177" s="40">
        <f t="shared" ref="JO177:LZ177" si="728">IFERROR(+JO63/$I$177,0)</f>
        <v>0</v>
      </c>
      <c r="JP177" s="40">
        <f t="shared" si="728"/>
        <v>0</v>
      </c>
      <c r="JQ177" s="40">
        <f t="shared" si="728"/>
        <v>0</v>
      </c>
      <c r="JR177" s="40">
        <f t="shared" si="728"/>
        <v>0</v>
      </c>
      <c r="JS177" s="40">
        <f t="shared" si="728"/>
        <v>0</v>
      </c>
      <c r="JT177" s="40">
        <f t="shared" si="728"/>
        <v>0</v>
      </c>
      <c r="JU177" s="40">
        <f t="shared" si="728"/>
        <v>0</v>
      </c>
      <c r="JV177" s="40">
        <f t="shared" si="728"/>
        <v>0</v>
      </c>
      <c r="JW177" s="40">
        <f t="shared" si="728"/>
        <v>0</v>
      </c>
      <c r="JX177" s="40">
        <f t="shared" si="728"/>
        <v>0</v>
      </c>
      <c r="JY177" s="40">
        <f t="shared" si="728"/>
        <v>0</v>
      </c>
      <c r="JZ177" s="40">
        <f t="shared" si="728"/>
        <v>0</v>
      </c>
      <c r="KA177" s="40">
        <f t="shared" si="728"/>
        <v>0</v>
      </c>
      <c r="KB177" s="40">
        <f t="shared" si="728"/>
        <v>0</v>
      </c>
      <c r="KC177" s="40">
        <f t="shared" si="728"/>
        <v>0</v>
      </c>
      <c r="KD177" s="40">
        <f t="shared" si="728"/>
        <v>0</v>
      </c>
      <c r="KE177" s="40">
        <f t="shared" si="728"/>
        <v>0</v>
      </c>
      <c r="KF177" s="40">
        <f t="shared" si="728"/>
        <v>0</v>
      </c>
      <c r="KG177" s="40">
        <f t="shared" si="728"/>
        <v>0</v>
      </c>
      <c r="KH177" s="40">
        <f t="shared" si="728"/>
        <v>0</v>
      </c>
      <c r="KI177" s="40">
        <f t="shared" si="728"/>
        <v>0</v>
      </c>
      <c r="KJ177" s="40">
        <f t="shared" si="728"/>
        <v>0</v>
      </c>
      <c r="KK177" s="40">
        <f t="shared" si="728"/>
        <v>0</v>
      </c>
      <c r="KL177" s="40">
        <f t="shared" si="728"/>
        <v>0</v>
      </c>
      <c r="KM177" s="40">
        <f t="shared" si="728"/>
        <v>0</v>
      </c>
      <c r="KN177" s="40">
        <f t="shared" si="728"/>
        <v>0</v>
      </c>
      <c r="KO177" s="40">
        <f t="shared" si="728"/>
        <v>0</v>
      </c>
      <c r="KP177" s="40">
        <f t="shared" si="728"/>
        <v>0</v>
      </c>
      <c r="KQ177" s="40">
        <f t="shared" si="728"/>
        <v>0</v>
      </c>
      <c r="KR177" s="40">
        <f t="shared" si="728"/>
        <v>0</v>
      </c>
      <c r="KS177" s="40">
        <f t="shared" si="728"/>
        <v>0</v>
      </c>
      <c r="KT177" s="40">
        <f t="shared" si="728"/>
        <v>0</v>
      </c>
      <c r="KU177" s="40">
        <f t="shared" si="728"/>
        <v>0</v>
      </c>
      <c r="KV177" s="40">
        <f t="shared" si="728"/>
        <v>0</v>
      </c>
      <c r="KW177" s="40">
        <f t="shared" si="728"/>
        <v>0</v>
      </c>
      <c r="KX177" s="40">
        <f t="shared" si="728"/>
        <v>0</v>
      </c>
      <c r="KY177" s="40">
        <f t="shared" si="728"/>
        <v>0</v>
      </c>
      <c r="KZ177" s="40">
        <f t="shared" si="728"/>
        <v>0</v>
      </c>
      <c r="LA177" s="40">
        <f t="shared" si="728"/>
        <v>0</v>
      </c>
      <c r="LB177" s="40">
        <f t="shared" si="728"/>
        <v>0</v>
      </c>
      <c r="LC177" s="40">
        <f t="shared" si="728"/>
        <v>0</v>
      </c>
      <c r="LD177" s="40">
        <f t="shared" si="728"/>
        <v>0</v>
      </c>
      <c r="LE177" s="40">
        <f t="shared" si="728"/>
        <v>0</v>
      </c>
      <c r="LF177" s="40">
        <f t="shared" si="728"/>
        <v>0</v>
      </c>
      <c r="LG177" s="40">
        <f t="shared" si="728"/>
        <v>0</v>
      </c>
      <c r="LH177" s="40">
        <f t="shared" si="728"/>
        <v>0</v>
      </c>
      <c r="LI177" s="40">
        <f t="shared" si="728"/>
        <v>0</v>
      </c>
      <c r="LJ177" s="40">
        <f t="shared" si="728"/>
        <v>0</v>
      </c>
      <c r="LK177" s="40">
        <f t="shared" si="728"/>
        <v>0</v>
      </c>
      <c r="LL177" s="40">
        <f t="shared" si="728"/>
        <v>0</v>
      </c>
      <c r="LM177" s="40">
        <f t="shared" si="728"/>
        <v>0</v>
      </c>
      <c r="LN177" s="40">
        <f t="shared" si="728"/>
        <v>0</v>
      </c>
      <c r="LO177" s="40">
        <f t="shared" si="728"/>
        <v>0</v>
      </c>
      <c r="LP177" s="40">
        <f t="shared" si="728"/>
        <v>0</v>
      </c>
      <c r="LQ177" s="40">
        <f t="shared" si="728"/>
        <v>0</v>
      </c>
      <c r="LR177" s="40">
        <f t="shared" si="728"/>
        <v>0</v>
      </c>
      <c r="LS177" s="40">
        <f t="shared" si="728"/>
        <v>0</v>
      </c>
      <c r="LT177" s="40">
        <f t="shared" si="728"/>
        <v>0</v>
      </c>
      <c r="LU177" s="40">
        <f t="shared" si="728"/>
        <v>0</v>
      </c>
      <c r="LV177" s="40">
        <f t="shared" si="728"/>
        <v>0</v>
      </c>
      <c r="LW177" s="40">
        <f t="shared" si="728"/>
        <v>0</v>
      </c>
      <c r="LX177" s="40">
        <f t="shared" si="728"/>
        <v>0</v>
      </c>
      <c r="LY177" s="40">
        <f t="shared" si="728"/>
        <v>0</v>
      </c>
      <c r="LZ177" s="40">
        <f t="shared" si="728"/>
        <v>0</v>
      </c>
      <c r="MA177" s="40">
        <f t="shared" ref="MA177:NT177" si="729">IFERROR(+MA63/$I$177,0)</f>
        <v>0</v>
      </c>
      <c r="MB177" s="40">
        <f t="shared" si="729"/>
        <v>0</v>
      </c>
      <c r="MC177" s="40">
        <f t="shared" si="729"/>
        <v>0</v>
      </c>
      <c r="MD177" s="40">
        <f t="shared" si="729"/>
        <v>0</v>
      </c>
      <c r="ME177" s="40">
        <f t="shared" si="729"/>
        <v>0</v>
      </c>
      <c r="MF177" s="40">
        <f t="shared" si="729"/>
        <v>0</v>
      </c>
      <c r="MG177" s="40">
        <f t="shared" si="729"/>
        <v>0</v>
      </c>
      <c r="MH177" s="40">
        <f t="shared" si="729"/>
        <v>0</v>
      </c>
      <c r="MI177" s="40">
        <f t="shared" si="729"/>
        <v>0</v>
      </c>
      <c r="MJ177" s="40">
        <f t="shared" si="729"/>
        <v>0</v>
      </c>
      <c r="MK177" s="40">
        <f t="shared" si="729"/>
        <v>0</v>
      </c>
      <c r="ML177" s="40">
        <f t="shared" si="729"/>
        <v>0</v>
      </c>
      <c r="MM177" s="40">
        <f t="shared" si="729"/>
        <v>0</v>
      </c>
      <c r="MN177" s="40">
        <f t="shared" si="729"/>
        <v>0</v>
      </c>
      <c r="MO177" s="40">
        <f t="shared" si="729"/>
        <v>0</v>
      </c>
      <c r="MP177" s="40">
        <f t="shared" si="729"/>
        <v>0</v>
      </c>
      <c r="MQ177" s="40">
        <f t="shared" si="729"/>
        <v>0</v>
      </c>
      <c r="MR177" s="40">
        <f t="shared" si="729"/>
        <v>0</v>
      </c>
      <c r="MS177" s="40">
        <f t="shared" si="729"/>
        <v>0</v>
      </c>
      <c r="MT177" s="40">
        <f t="shared" si="729"/>
        <v>0</v>
      </c>
      <c r="MU177" s="40">
        <f t="shared" si="729"/>
        <v>0</v>
      </c>
      <c r="MV177" s="40">
        <f t="shared" si="729"/>
        <v>0</v>
      </c>
      <c r="MW177" s="40">
        <f t="shared" si="729"/>
        <v>0</v>
      </c>
      <c r="MX177" s="40">
        <f t="shared" si="729"/>
        <v>0</v>
      </c>
      <c r="MY177" s="40">
        <f t="shared" si="729"/>
        <v>0</v>
      </c>
      <c r="MZ177" s="40">
        <f t="shared" si="729"/>
        <v>0</v>
      </c>
      <c r="NA177" s="40">
        <f t="shared" si="729"/>
        <v>0</v>
      </c>
      <c r="NB177" s="40">
        <f t="shared" si="729"/>
        <v>0</v>
      </c>
      <c r="NC177" s="40">
        <f t="shared" si="729"/>
        <v>0</v>
      </c>
      <c r="ND177" s="40">
        <f t="shared" si="729"/>
        <v>0</v>
      </c>
      <c r="NE177" s="40">
        <f t="shared" si="729"/>
        <v>0</v>
      </c>
      <c r="NF177" s="40">
        <f t="shared" si="729"/>
        <v>0</v>
      </c>
      <c r="NG177" s="40">
        <f t="shared" si="729"/>
        <v>0</v>
      </c>
      <c r="NH177" s="40">
        <f t="shared" si="729"/>
        <v>0</v>
      </c>
      <c r="NI177" s="40">
        <f t="shared" si="729"/>
        <v>0</v>
      </c>
      <c r="NJ177" s="40">
        <f t="shared" si="729"/>
        <v>0</v>
      </c>
      <c r="NK177" s="40">
        <f t="shared" si="729"/>
        <v>0</v>
      </c>
      <c r="NL177" s="40">
        <f t="shared" si="729"/>
        <v>0</v>
      </c>
      <c r="NM177" s="40">
        <f t="shared" si="729"/>
        <v>0</v>
      </c>
      <c r="NN177" s="40">
        <f t="shared" si="729"/>
        <v>0</v>
      </c>
      <c r="NO177" s="40">
        <f t="shared" si="729"/>
        <v>0</v>
      </c>
      <c r="NP177" s="40">
        <f t="shared" si="729"/>
        <v>0</v>
      </c>
      <c r="NQ177" s="40">
        <f t="shared" si="729"/>
        <v>0</v>
      </c>
      <c r="NR177" s="40">
        <f t="shared" si="729"/>
        <v>0</v>
      </c>
      <c r="NS177" s="40">
        <f t="shared" si="729"/>
        <v>0</v>
      </c>
      <c r="NT177" s="41">
        <f t="shared" si="729"/>
        <v>0</v>
      </c>
    </row>
    <row r="178" spans="1:384" x14ac:dyDescent="0.6">
      <c r="A178" s="141" t="s">
        <v>72</v>
      </c>
      <c r="B178" s="301"/>
      <c r="C178" s="322"/>
      <c r="D178" s="300" t="s">
        <v>19</v>
      </c>
      <c r="E178" s="53">
        <v>23</v>
      </c>
      <c r="F178" s="294"/>
      <c r="G178" s="53">
        <v>34</v>
      </c>
      <c r="H178" s="46">
        <v>626</v>
      </c>
      <c r="I178" s="6">
        <f t="shared" si="687"/>
        <v>34</v>
      </c>
      <c r="J178" s="32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4">
        <v>0</v>
      </c>
      <c r="Q178" s="9">
        <v>34</v>
      </c>
      <c r="R178" s="7"/>
      <c r="S178" s="39">
        <f t="shared" ref="S178:CD178" si="730">IFERROR(+S64/$I$178,0)</f>
        <v>0.47058823529411764</v>
      </c>
      <c r="T178" s="40">
        <f t="shared" si="730"/>
        <v>0.47058823529411764</v>
      </c>
      <c r="U178" s="40">
        <f t="shared" si="730"/>
        <v>0.38235294117647056</v>
      </c>
      <c r="V178" s="40">
        <f t="shared" si="730"/>
        <v>0.38235294117647056</v>
      </c>
      <c r="W178" s="40">
        <f t="shared" si="730"/>
        <v>0.38235294117647056</v>
      </c>
      <c r="X178" s="40">
        <f t="shared" si="730"/>
        <v>0.3235294117647059</v>
      </c>
      <c r="Y178" s="40">
        <f t="shared" si="730"/>
        <v>0.3235294117647059</v>
      </c>
      <c r="Z178" s="40">
        <f t="shared" si="730"/>
        <v>0.3235294117647059</v>
      </c>
      <c r="AA178" s="40">
        <f t="shared" si="730"/>
        <v>0.35294117647058826</v>
      </c>
      <c r="AB178" s="40">
        <f t="shared" si="730"/>
        <v>0.35294117647058826</v>
      </c>
      <c r="AC178" s="40">
        <f t="shared" si="730"/>
        <v>0.47058823529411764</v>
      </c>
      <c r="AD178" s="40">
        <f t="shared" si="730"/>
        <v>0.47058823529411764</v>
      </c>
      <c r="AE178" s="40">
        <f t="shared" si="730"/>
        <v>0.47058823529411764</v>
      </c>
      <c r="AF178" s="40">
        <f t="shared" si="730"/>
        <v>0.47058823529411764</v>
      </c>
      <c r="AG178" s="40">
        <f t="shared" si="730"/>
        <v>0.47058823529411764</v>
      </c>
      <c r="AH178" s="40">
        <f t="shared" si="730"/>
        <v>0.47058823529411764</v>
      </c>
      <c r="AI178" s="40">
        <f t="shared" si="730"/>
        <v>0.47058823529411764</v>
      </c>
      <c r="AJ178" s="40">
        <f t="shared" si="730"/>
        <v>0.44117647058823528</v>
      </c>
      <c r="AK178" s="40">
        <f t="shared" si="730"/>
        <v>0.47058823529411764</v>
      </c>
      <c r="AL178" s="40">
        <f t="shared" si="730"/>
        <v>0.47058823529411764</v>
      </c>
      <c r="AM178" s="40">
        <f t="shared" si="730"/>
        <v>0.47058823529411764</v>
      </c>
      <c r="AN178" s="40">
        <f t="shared" si="730"/>
        <v>0.47058823529411764</v>
      </c>
      <c r="AO178" s="40">
        <f t="shared" si="730"/>
        <v>0.44117647058823528</v>
      </c>
      <c r="AP178" s="40">
        <f t="shared" si="730"/>
        <v>0.44117647058823528</v>
      </c>
      <c r="AQ178" s="40">
        <f t="shared" si="730"/>
        <v>0.44117647058823528</v>
      </c>
      <c r="AR178" s="40">
        <f t="shared" si="730"/>
        <v>0.44117647058823528</v>
      </c>
      <c r="AS178" s="40">
        <f t="shared" si="730"/>
        <v>0.38235294117647056</v>
      </c>
      <c r="AT178" s="40">
        <f t="shared" si="730"/>
        <v>0.41176470588235292</v>
      </c>
      <c r="AU178" s="40">
        <f t="shared" si="730"/>
        <v>0.41176470588235292</v>
      </c>
      <c r="AV178" s="40">
        <f t="shared" si="730"/>
        <v>0.41176470588235292</v>
      </c>
      <c r="AW178" s="40">
        <f t="shared" si="730"/>
        <v>0.38235294117647056</v>
      </c>
      <c r="AX178" s="40">
        <f t="shared" si="730"/>
        <v>0.35294117647058826</v>
      </c>
      <c r="AY178" s="40">
        <f t="shared" si="730"/>
        <v>0.35294117647058826</v>
      </c>
      <c r="AZ178" s="40">
        <f t="shared" si="730"/>
        <v>0.35294117647058826</v>
      </c>
      <c r="BA178" s="40">
        <f t="shared" si="730"/>
        <v>0.35294117647058826</v>
      </c>
      <c r="BB178" s="40">
        <f t="shared" si="730"/>
        <v>0.35294117647058826</v>
      </c>
      <c r="BC178" s="40">
        <f t="shared" si="730"/>
        <v>0.55882352941176472</v>
      </c>
      <c r="BD178" s="40">
        <f t="shared" si="730"/>
        <v>0.55882352941176472</v>
      </c>
      <c r="BE178" s="40">
        <f t="shared" si="730"/>
        <v>0.5</v>
      </c>
      <c r="BF178" s="40">
        <f t="shared" si="730"/>
        <v>0.5</v>
      </c>
      <c r="BG178" s="40">
        <f t="shared" si="730"/>
        <v>0.5</v>
      </c>
      <c r="BH178" s="40">
        <f t="shared" si="730"/>
        <v>0.5</v>
      </c>
      <c r="BI178" s="40">
        <f t="shared" si="730"/>
        <v>0.5</v>
      </c>
      <c r="BJ178" s="40">
        <f t="shared" si="730"/>
        <v>0.5</v>
      </c>
      <c r="BK178" s="40">
        <f t="shared" si="730"/>
        <v>0.5</v>
      </c>
      <c r="BL178" s="40">
        <f t="shared" si="730"/>
        <v>0.8529411764705882</v>
      </c>
      <c r="BM178" s="40">
        <f t="shared" si="730"/>
        <v>0.82352941176470584</v>
      </c>
      <c r="BN178" s="40">
        <f t="shared" si="730"/>
        <v>0.82352941176470584</v>
      </c>
      <c r="BO178" s="40">
        <f t="shared" si="730"/>
        <v>0.82352941176470584</v>
      </c>
      <c r="BP178" s="40">
        <f t="shared" si="730"/>
        <v>0.82352941176470584</v>
      </c>
      <c r="BQ178" s="40">
        <f t="shared" si="730"/>
        <v>0.82352941176470584</v>
      </c>
      <c r="BR178" s="40">
        <f t="shared" si="730"/>
        <v>0.82352941176470584</v>
      </c>
      <c r="BS178" s="40">
        <f t="shared" si="730"/>
        <v>0.82352941176470584</v>
      </c>
      <c r="BT178" s="40">
        <f t="shared" si="730"/>
        <v>0.79411764705882348</v>
      </c>
      <c r="BU178" s="40">
        <f t="shared" si="730"/>
        <v>0.76470588235294112</v>
      </c>
      <c r="BV178" s="40">
        <f t="shared" si="730"/>
        <v>0.76470588235294112</v>
      </c>
      <c r="BW178" s="40">
        <f t="shared" si="730"/>
        <v>0.76470588235294112</v>
      </c>
      <c r="BX178" s="40">
        <f t="shared" si="730"/>
        <v>0.76470588235294112</v>
      </c>
      <c r="BY178" s="40">
        <f t="shared" si="730"/>
        <v>0.76470588235294112</v>
      </c>
      <c r="BZ178" s="40">
        <f t="shared" si="730"/>
        <v>0.70588235294117652</v>
      </c>
      <c r="CA178" s="40">
        <f t="shared" si="730"/>
        <v>0.70588235294117652</v>
      </c>
      <c r="CB178" s="40">
        <f t="shared" si="730"/>
        <v>0.70588235294117652</v>
      </c>
      <c r="CC178" s="40">
        <f t="shared" si="730"/>
        <v>0.70588235294117652</v>
      </c>
      <c r="CD178" s="40">
        <f t="shared" si="730"/>
        <v>0.70588235294117652</v>
      </c>
      <c r="CE178" s="40">
        <f t="shared" ref="CE178:EP178" si="731">IFERROR(+CE64/$I$178,0)</f>
        <v>0.70588235294117652</v>
      </c>
      <c r="CF178" s="40">
        <f t="shared" si="731"/>
        <v>0.70588235294117652</v>
      </c>
      <c r="CG178" s="40">
        <f t="shared" si="731"/>
        <v>0.70588235294117652</v>
      </c>
      <c r="CH178" s="40">
        <f t="shared" si="731"/>
        <v>0.70588235294117652</v>
      </c>
      <c r="CI178" s="40">
        <f t="shared" si="731"/>
        <v>0.70588235294117652</v>
      </c>
      <c r="CJ178" s="40">
        <f t="shared" si="731"/>
        <v>0.70588235294117652</v>
      </c>
      <c r="CK178" s="40">
        <f t="shared" si="731"/>
        <v>0.70588235294117652</v>
      </c>
      <c r="CL178" s="40">
        <f t="shared" si="731"/>
        <v>0.67647058823529416</v>
      </c>
      <c r="CM178" s="40">
        <f t="shared" si="731"/>
        <v>0.82352941176470584</v>
      </c>
      <c r="CN178" s="40">
        <f t="shared" si="731"/>
        <v>0.94117647058823528</v>
      </c>
      <c r="CO178" s="40">
        <f t="shared" si="731"/>
        <v>0.91176470588235292</v>
      </c>
      <c r="CP178" s="40">
        <f t="shared" si="731"/>
        <v>0.91176470588235292</v>
      </c>
      <c r="CQ178" s="40">
        <f t="shared" si="731"/>
        <v>0.91176470588235292</v>
      </c>
      <c r="CR178" s="40">
        <f t="shared" si="731"/>
        <v>0.91176470588235292</v>
      </c>
      <c r="CS178" s="40">
        <f t="shared" si="731"/>
        <v>0.94117647058823528</v>
      </c>
      <c r="CT178" s="40">
        <f t="shared" si="731"/>
        <v>0.94117647058823528</v>
      </c>
      <c r="CU178" s="40">
        <f t="shared" si="731"/>
        <v>0.97058823529411764</v>
      </c>
      <c r="CV178" s="40">
        <f t="shared" si="731"/>
        <v>0.88235294117647056</v>
      </c>
      <c r="CW178" s="40">
        <f t="shared" si="731"/>
        <v>0.88235294117647056</v>
      </c>
      <c r="CX178" s="40">
        <f t="shared" si="731"/>
        <v>0.88235294117647056</v>
      </c>
      <c r="CY178" s="40">
        <f t="shared" si="731"/>
        <v>0.88235294117647056</v>
      </c>
      <c r="CZ178" s="40">
        <f t="shared" si="731"/>
        <v>0.88235294117647056</v>
      </c>
      <c r="DA178" s="40">
        <f t="shared" si="731"/>
        <v>0.91176470588235292</v>
      </c>
      <c r="DB178" s="40">
        <f t="shared" si="731"/>
        <v>0.91176470588235292</v>
      </c>
      <c r="DC178" s="40">
        <f t="shared" si="731"/>
        <v>0.94117647058823528</v>
      </c>
      <c r="DD178" s="40">
        <f t="shared" si="731"/>
        <v>0.94117647058823528</v>
      </c>
      <c r="DE178" s="40">
        <f t="shared" si="731"/>
        <v>0.91176470588235292</v>
      </c>
      <c r="DF178" s="40">
        <f t="shared" si="731"/>
        <v>0.91176470588235292</v>
      </c>
      <c r="DG178" s="40">
        <f t="shared" si="731"/>
        <v>0.88235294117647056</v>
      </c>
      <c r="DH178" s="40">
        <f t="shared" si="731"/>
        <v>0.88235294117647056</v>
      </c>
      <c r="DI178" s="40">
        <f t="shared" si="731"/>
        <v>0.91176470588235292</v>
      </c>
      <c r="DJ178" s="40">
        <f t="shared" si="731"/>
        <v>0.91176470588235292</v>
      </c>
      <c r="DK178" s="40">
        <f t="shared" si="731"/>
        <v>0.91176470588235292</v>
      </c>
      <c r="DL178" s="40">
        <f t="shared" si="731"/>
        <v>0.88235294117647056</v>
      </c>
      <c r="DM178" s="40">
        <f t="shared" si="731"/>
        <v>0.88235294117647056</v>
      </c>
      <c r="DN178" s="40">
        <f t="shared" si="731"/>
        <v>0.88235294117647056</v>
      </c>
      <c r="DO178" s="40">
        <f t="shared" si="731"/>
        <v>0.88235294117647056</v>
      </c>
      <c r="DP178" s="40">
        <f t="shared" si="731"/>
        <v>0.88235294117647056</v>
      </c>
      <c r="DQ178" s="40">
        <f t="shared" si="731"/>
        <v>0.79411764705882348</v>
      </c>
      <c r="DR178" s="40">
        <f t="shared" si="731"/>
        <v>0.79411764705882348</v>
      </c>
      <c r="DS178" s="40">
        <f t="shared" si="731"/>
        <v>0.76470588235294112</v>
      </c>
      <c r="DT178" s="40">
        <f t="shared" si="731"/>
        <v>0.76470588235294112</v>
      </c>
      <c r="DU178" s="40">
        <f t="shared" si="731"/>
        <v>0.8529411764705882</v>
      </c>
      <c r="DV178" s="40">
        <f t="shared" si="731"/>
        <v>0.82352941176470584</v>
      </c>
      <c r="DW178" s="40">
        <f t="shared" si="731"/>
        <v>0.88235294117647056</v>
      </c>
      <c r="DX178" s="40">
        <f t="shared" si="731"/>
        <v>0.88235294117647056</v>
      </c>
      <c r="DY178" s="40">
        <f t="shared" si="731"/>
        <v>0.88235294117647056</v>
      </c>
      <c r="DZ178" s="40">
        <f t="shared" si="731"/>
        <v>0.88235294117647056</v>
      </c>
      <c r="EA178" s="40">
        <f t="shared" si="731"/>
        <v>0.88235294117647056</v>
      </c>
      <c r="EB178" s="40">
        <f t="shared" si="731"/>
        <v>0.88235294117647056</v>
      </c>
      <c r="EC178" s="40">
        <f t="shared" si="731"/>
        <v>0.82352941176470584</v>
      </c>
      <c r="ED178" s="40">
        <f t="shared" si="731"/>
        <v>0.82352941176470584</v>
      </c>
      <c r="EE178" s="40">
        <f t="shared" si="731"/>
        <v>0.82352941176470584</v>
      </c>
      <c r="EF178" s="40">
        <f t="shared" si="731"/>
        <v>0.82352941176470584</v>
      </c>
      <c r="EG178" s="40">
        <f t="shared" si="731"/>
        <v>0.79411764705882348</v>
      </c>
      <c r="EH178" s="40">
        <f t="shared" si="731"/>
        <v>0.79411764705882348</v>
      </c>
      <c r="EI178" s="40">
        <f t="shared" si="731"/>
        <v>0.82352941176470584</v>
      </c>
      <c r="EJ178" s="40">
        <f t="shared" si="731"/>
        <v>0.82352941176470584</v>
      </c>
      <c r="EK178" s="40">
        <f t="shared" si="731"/>
        <v>0.82352941176470584</v>
      </c>
      <c r="EL178" s="40">
        <f t="shared" si="731"/>
        <v>0.8529411764705882</v>
      </c>
      <c r="EM178" s="40">
        <f t="shared" si="731"/>
        <v>0.91176470588235292</v>
      </c>
      <c r="EN178" s="40">
        <f t="shared" si="731"/>
        <v>0.91176470588235292</v>
      </c>
      <c r="EO178" s="40">
        <f t="shared" si="731"/>
        <v>0.91176470588235292</v>
      </c>
      <c r="EP178" s="40">
        <f t="shared" si="731"/>
        <v>0.82352941176470584</v>
      </c>
      <c r="EQ178" s="40">
        <f t="shared" ref="EQ178:HB178" si="732">IFERROR(+EQ64/$I$178,0)</f>
        <v>0.82352941176470584</v>
      </c>
      <c r="ER178" s="40">
        <f t="shared" si="732"/>
        <v>0.91176470588235292</v>
      </c>
      <c r="ES178" s="40">
        <f t="shared" si="732"/>
        <v>0.94117647058823528</v>
      </c>
      <c r="ET178" s="40">
        <f t="shared" si="732"/>
        <v>0.94117647058823528</v>
      </c>
      <c r="EU178" s="40">
        <f t="shared" si="732"/>
        <v>0.94117647058823528</v>
      </c>
      <c r="EV178" s="40">
        <f t="shared" si="732"/>
        <v>0.94117647058823528</v>
      </c>
      <c r="EW178" s="40">
        <f t="shared" si="732"/>
        <v>0.91176470588235292</v>
      </c>
      <c r="EX178" s="40">
        <f t="shared" si="732"/>
        <v>0.94117647058823528</v>
      </c>
      <c r="EY178" s="40">
        <f t="shared" si="732"/>
        <v>0.94117647058823528</v>
      </c>
      <c r="EZ178" s="40">
        <f t="shared" si="732"/>
        <v>0.94117647058823528</v>
      </c>
      <c r="FA178" s="40">
        <f t="shared" si="732"/>
        <v>0.94117647058823528</v>
      </c>
      <c r="FB178" s="40">
        <f t="shared" si="732"/>
        <v>0.82352941176470584</v>
      </c>
      <c r="FC178" s="40">
        <f t="shared" si="732"/>
        <v>0.82352941176470584</v>
      </c>
      <c r="FD178" s="40">
        <f t="shared" si="732"/>
        <v>0.8529411764705882</v>
      </c>
      <c r="FE178" s="40">
        <f t="shared" si="732"/>
        <v>0.94117647058823528</v>
      </c>
      <c r="FF178" s="40">
        <f t="shared" si="732"/>
        <v>0.91176470588235292</v>
      </c>
      <c r="FG178" s="40">
        <f t="shared" si="732"/>
        <v>0.82352941176470584</v>
      </c>
      <c r="FH178" s="40">
        <f t="shared" si="732"/>
        <v>0.8529411764705882</v>
      </c>
      <c r="FI178" s="40">
        <f t="shared" si="732"/>
        <v>0.8529411764705882</v>
      </c>
      <c r="FJ178" s="40">
        <f t="shared" si="732"/>
        <v>0.8529411764705882</v>
      </c>
      <c r="FK178" s="40">
        <f t="shared" si="732"/>
        <v>0.88235294117647056</v>
      </c>
      <c r="FL178" s="40">
        <f t="shared" si="732"/>
        <v>0.8529411764705882</v>
      </c>
      <c r="FM178" s="40">
        <f t="shared" si="732"/>
        <v>0.91176470588235292</v>
      </c>
      <c r="FN178" s="40">
        <f t="shared" si="732"/>
        <v>0.94117647058823528</v>
      </c>
      <c r="FO178" s="40">
        <f t="shared" si="732"/>
        <v>0.88235294117647056</v>
      </c>
      <c r="FP178" s="40">
        <f t="shared" si="732"/>
        <v>0.88235294117647056</v>
      </c>
      <c r="FQ178" s="40">
        <f t="shared" si="732"/>
        <v>0.88235294117647056</v>
      </c>
      <c r="FR178" s="40">
        <f t="shared" si="732"/>
        <v>0.82352941176470584</v>
      </c>
      <c r="FS178" s="40">
        <f t="shared" si="732"/>
        <v>0.82352941176470584</v>
      </c>
      <c r="FT178" s="40">
        <f t="shared" si="732"/>
        <v>0.79411764705882348</v>
      </c>
      <c r="FU178" s="40">
        <f t="shared" si="732"/>
        <v>0.76470588235294112</v>
      </c>
      <c r="FV178" s="40">
        <f t="shared" si="732"/>
        <v>0.76470588235294112</v>
      </c>
      <c r="FW178" s="40">
        <f t="shared" si="732"/>
        <v>0.70588235294117652</v>
      </c>
      <c r="FX178" s="40">
        <f t="shared" si="732"/>
        <v>0.70588235294117652</v>
      </c>
      <c r="FY178" s="40">
        <f t="shared" si="732"/>
        <v>0.70588235294117652</v>
      </c>
      <c r="FZ178" s="40">
        <f t="shared" si="732"/>
        <v>0.70588235294117652</v>
      </c>
      <c r="GA178" s="40">
        <f t="shared" si="732"/>
        <v>0.70588235294117652</v>
      </c>
      <c r="GB178" s="40">
        <f t="shared" si="732"/>
        <v>0.70588235294117652</v>
      </c>
      <c r="GC178" s="40">
        <f t="shared" si="732"/>
        <v>0.70588235294117652</v>
      </c>
      <c r="GD178" s="40">
        <f t="shared" si="732"/>
        <v>0.70588235294117652</v>
      </c>
      <c r="GE178" s="40">
        <f t="shared" si="732"/>
        <v>0.70588235294117652</v>
      </c>
      <c r="GF178" s="40">
        <f t="shared" si="732"/>
        <v>0.70588235294117652</v>
      </c>
      <c r="GG178" s="40">
        <f t="shared" si="732"/>
        <v>0.6470588235294118</v>
      </c>
      <c r="GH178" s="40">
        <f t="shared" si="732"/>
        <v>0.70588235294117652</v>
      </c>
      <c r="GI178" s="40">
        <f t="shared" si="732"/>
        <v>0.70588235294117652</v>
      </c>
      <c r="GJ178" s="40">
        <f t="shared" si="732"/>
        <v>0.73529411764705888</v>
      </c>
      <c r="GK178" s="40">
        <f t="shared" si="732"/>
        <v>0.73529411764705888</v>
      </c>
      <c r="GL178" s="40">
        <f t="shared" si="732"/>
        <v>0.73529411764705888</v>
      </c>
      <c r="GM178" s="40">
        <f t="shared" si="732"/>
        <v>0.82352941176470584</v>
      </c>
      <c r="GN178" s="40">
        <f t="shared" si="732"/>
        <v>0.79411764705882348</v>
      </c>
      <c r="GO178" s="40">
        <f t="shared" si="732"/>
        <v>0.79411764705882348</v>
      </c>
      <c r="GP178" s="40">
        <f t="shared" si="732"/>
        <v>0.79411764705882348</v>
      </c>
      <c r="GQ178" s="40">
        <f t="shared" si="732"/>
        <v>0.79411764705882348</v>
      </c>
      <c r="GR178" s="40">
        <f t="shared" si="732"/>
        <v>0.73529411764705888</v>
      </c>
      <c r="GS178" s="40">
        <f t="shared" si="732"/>
        <v>0.73529411764705888</v>
      </c>
      <c r="GT178" s="40">
        <f t="shared" si="732"/>
        <v>0.73529411764705888</v>
      </c>
      <c r="GU178" s="40">
        <f t="shared" si="732"/>
        <v>0.70588235294117652</v>
      </c>
      <c r="GV178" s="40">
        <f t="shared" si="732"/>
        <v>0.70588235294117652</v>
      </c>
      <c r="GW178" s="40">
        <f t="shared" si="732"/>
        <v>0.70588235294117652</v>
      </c>
      <c r="GX178" s="40">
        <f t="shared" si="732"/>
        <v>0.8529411764705882</v>
      </c>
      <c r="GY178" s="40">
        <f t="shared" si="732"/>
        <v>0.79411764705882348</v>
      </c>
      <c r="GZ178" s="40">
        <f t="shared" si="732"/>
        <v>0.79411764705882348</v>
      </c>
      <c r="HA178" s="40">
        <f t="shared" si="732"/>
        <v>0.73529411764705888</v>
      </c>
      <c r="HB178" s="40">
        <f t="shared" si="732"/>
        <v>0.88235294117647056</v>
      </c>
      <c r="HC178" s="40">
        <f t="shared" ref="HC178:JN178" si="733">IFERROR(+HC64/$I$178,0)</f>
        <v>0.88235294117647056</v>
      </c>
      <c r="HD178" s="40">
        <f t="shared" si="733"/>
        <v>0.88235294117647056</v>
      </c>
      <c r="HE178" s="40">
        <f t="shared" si="733"/>
        <v>0.8529411764705882</v>
      </c>
      <c r="HF178" s="40">
        <f t="shared" si="733"/>
        <v>0.82352941176470584</v>
      </c>
      <c r="HG178" s="40">
        <f t="shared" si="733"/>
        <v>0.82352941176470584</v>
      </c>
      <c r="HH178" s="40">
        <f t="shared" si="733"/>
        <v>0.73529411764705888</v>
      </c>
      <c r="HI178" s="40">
        <f t="shared" si="733"/>
        <v>0.73529411764705888</v>
      </c>
      <c r="HJ178" s="40">
        <f t="shared" si="733"/>
        <v>0.73529411764705888</v>
      </c>
      <c r="HK178" s="40">
        <f t="shared" si="733"/>
        <v>0.73529411764705888</v>
      </c>
      <c r="HL178" s="40">
        <f t="shared" si="733"/>
        <v>0.73529411764705888</v>
      </c>
      <c r="HM178" s="40">
        <f t="shared" si="733"/>
        <v>0.73529411764705888</v>
      </c>
      <c r="HN178" s="40">
        <f t="shared" si="733"/>
        <v>0.73529411764705888</v>
      </c>
      <c r="HO178" s="40">
        <f t="shared" si="733"/>
        <v>0.91176470588235292</v>
      </c>
      <c r="HP178" s="40">
        <f t="shared" si="733"/>
        <v>0.88235294117647056</v>
      </c>
      <c r="HQ178" s="40">
        <f t="shared" si="733"/>
        <v>0.88235294117647056</v>
      </c>
      <c r="HR178" s="40">
        <f t="shared" si="733"/>
        <v>0.88235294117647056</v>
      </c>
      <c r="HS178" s="40">
        <f t="shared" si="733"/>
        <v>0.91176470588235292</v>
      </c>
      <c r="HT178" s="40">
        <f t="shared" si="733"/>
        <v>0.91176470588235292</v>
      </c>
      <c r="HU178" s="40">
        <f t="shared" si="733"/>
        <v>0.91176470588235292</v>
      </c>
      <c r="HV178" s="40">
        <f t="shared" si="733"/>
        <v>0.91176470588235292</v>
      </c>
      <c r="HW178" s="40">
        <f t="shared" si="733"/>
        <v>0.91176470588235292</v>
      </c>
      <c r="HX178" s="40">
        <f t="shared" si="733"/>
        <v>0.88235294117647056</v>
      </c>
      <c r="HY178" s="40">
        <f t="shared" si="733"/>
        <v>0.88235294117647056</v>
      </c>
      <c r="HZ178" s="40">
        <f t="shared" si="733"/>
        <v>0.88235294117647056</v>
      </c>
      <c r="IA178" s="40">
        <f t="shared" si="733"/>
        <v>0.8529411764705882</v>
      </c>
      <c r="IB178" s="40">
        <f t="shared" si="733"/>
        <v>0.8529411764705882</v>
      </c>
      <c r="IC178" s="40">
        <f t="shared" si="733"/>
        <v>0.8529411764705882</v>
      </c>
      <c r="ID178" s="40">
        <f t="shared" si="733"/>
        <v>0.8529411764705882</v>
      </c>
      <c r="IE178" s="40">
        <f t="shared" si="733"/>
        <v>0.8529411764705882</v>
      </c>
      <c r="IF178" s="40">
        <f t="shared" si="733"/>
        <v>0.82352941176470584</v>
      </c>
      <c r="IG178" s="40">
        <f t="shared" si="733"/>
        <v>0.73529411764705888</v>
      </c>
      <c r="IH178" s="40">
        <f t="shared" si="733"/>
        <v>0.73529411764705888</v>
      </c>
      <c r="II178" s="40">
        <f t="shared" si="733"/>
        <v>0.73529411764705888</v>
      </c>
      <c r="IJ178" s="40">
        <f t="shared" si="733"/>
        <v>0.73529411764705888</v>
      </c>
      <c r="IK178" s="40">
        <f t="shared" si="733"/>
        <v>0.94117647058823528</v>
      </c>
      <c r="IL178" s="40">
        <f t="shared" si="733"/>
        <v>0</v>
      </c>
      <c r="IM178" s="40">
        <f t="shared" si="733"/>
        <v>0</v>
      </c>
      <c r="IN178" s="40">
        <f t="shared" si="733"/>
        <v>0</v>
      </c>
      <c r="IO178" s="40">
        <f t="shared" si="733"/>
        <v>0</v>
      </c>
      <c r="IP178" s="40">
        <f t="shared" si="733"/>
        <v>0</v>
      </c>
      <c r="IQ178" s="40">
        <f t="shared" si="733"/>
        <v>0</v>
      </c>
      <c r="IR178" s="40">
        <f t="shared" si="733"/>
        <v>0</v>
      </c>
      <c r="IS178" s="40">
        <f t="shared" si="733"/>
        <v>0</v>
      </c>
      <c r="IT178" s="40">
        <f t="shared" si="733"/>
        <v>0</v>
      </c>
      <c r="IU178" s="40">
        <f t="shared" si="733"/>
        <v>0</v>
      </c>
      <c r="IV178" s="40">
        <f t="shared" si="733"/>
        <v>0</v>
      </c>
      <c r="IW178" s="40">
        <f t="shared" si="733"/>
        <v>0</v>
      </c>
      <c r="IX178" s="40">
        <f t="shared" si="733"/>
        <v>0</v>
      </c>
      <c r="IY178" s="40">
        <f t="shared" si="733"/>
        <v>0</v>
      </c>
      <c r="IZ178" s="40">
        <f t="shared" si="733"/>
        <v>0</v>
      </c>
      <c r="JA178" s="40">
        <f t="shared" si="733"/>
        <v>0</v>
      </c>
      <c r="JB178" s="40">
        <f t="shared" si="733"/>
        <v>0</v>
      </c>
      <c r="JC178" s="40">
        <f t="shared" si="733"/>
        <v>0</v>
      </c>
      <c r="JD178" s="40">
        <f t="shared" si="733"/>
        <v>0</v>
      </c>
      <c r="JE178" s="40">
        <f t="shared" si="733"/>
        <v>0</v>
      </c>
      <c r="JF178" s="40">
        <f t="shared" si="733"/>
        <v>0</v>
      </c>
      <c r="JG178" s="40">
        <f t="shared" si="733"/>
        <v>0</v>
      </c>
      <c r="JH178" s="40">
        <f t="shared" si="733"/>
        <v>0</v>
      </c>
      <c r="JI178" s="40">
        <f t="shared" si="733"/>
        <v>0</v>
      </c>
      <c r="JJ178" s="40">
        <f t="shared" si="733"/>
        <v>0</v>
      </c>
      <c r="JK178" s="40">
        <f t="shared" si="733"/>
        <v>0</v>
      </c>
      <c r="JL178" s="40">
        <f t="shared" si="733"/>
        <v>0</v>
      </c>
      <c r="JM178" s="40">
        <f t="shared" si="733"/>
        <v>0</v>
      </c>
      <c r="JN178" s="40">
        <f t="shared" si="733"/>
        <v>0</v>
      </c>
      <c r="JO178" s="40">
        <f t="shared" ref="JO178:LZ178" si="734">IFERROR(+JO64/$I$178,0)</f>
        <v>0</v>
      </c>
      <c r="JP178" s="40">
        <f t="shared" si="734"/>
        <v>0</v>
      </c>
      <c r="JQ178" s="40">
        <f t="shared" si="734"/>
        <v>0</v>
      </c>
      <c r="JR178" s="40">
        <f t="shared" si="734"/>
        <v>0</v>
      </c>
      <c r="JS178" s="40">
        <f t="shared" si="734"/>
        <v>0</v>
      </c>
      <c r="JT178" s="40">
        <f t="shared" si="734"/>
        <v>0</v>
      </c>
      <c r="JU178" s="40">
        <f t="shared" si="734"/>
        <v>0</v>
      </c>
      <c r="JV178" s="40">
        <f t="shared" si="734"/>
        <v>0</v>
      </c>
      <c r="JW178" s="40">
        <f t="shared" si="734"/>
        <v>0</v>
      </c>
      <c r="JX178" s="40">
        <f t="shared" si="734"/>
        <v>0</v>
      </c>
      <c r="JY178" s="40">
        <f t="shared" si="734"/>
        <v>0</v>
      </c>
      <c r="JZ178" s="40">
        <f t="shared" si="734"/>
        <v>0</v>
      </c>
      <c r="KA178" s="40">
        <f t="shared" si="734"/>
        <v>0</v>
      </c>
      <c r="KB178" s="40">
        <f t="shared" si="734"/>
        <v>0</v>
      </c>
      <c r="KC178" s="40">
        <f t="shared" si="734"/>
        <v>0</v>
      </c>
      <c r="KD178" s="40">
        <f t="shared" si="734"/>
        <v>0</v>
      </c>
      <c r="KE178" s="40">
        <f t="shared" si="734"/>
        <v>0</v>
      </c>
      <c r="KF178" s="40">
        <f t="shared" si="734"/>
        <v>0</v>
      </c>
      <c r="KG178" s="40">
        <f t="shared" si="734"/>
        <v>0</v>
      </c>
      <c r="KH178" s="40">
        <f t="shared" si="734"/>
        <v>0</v>
      </c>
      <c r="KI178" s="40">
        <f t="shared" si="734"/>
        <v>0</v>
      </c>
      <c r="KJ178" s="40">
        <f t="shared" si="734"/>
        <v>0</v>
      </c>
      <c r="KK178" s="40">
        <f t="shared" si="734"/>
        <v>0</v>
      </c>
      <c r="KL178" s="40">
        <f t="shared" si="734"/>
        <v>0</v>
      </c>
      <c r="KM178" s="40">
        <f t="shared" si="734"/>
        <v>0</v>
      </c>
      <c r="KN178" s="40">
        <f t="shared" si="734"/>
        <v>0</v>
      </c>
      <c r="KO178" s="40">
        <f t="shared" si="734"/>
        <v>0</v>
      </c>
      <c r="KP178" s="40">
        <f t="shared" si="734"/>
        <v>0</v>
      </c>
      <c r="KQ178" s="40">
        <f t="shared" si="734"/>
        <v>0</v>
      </c>
      <c r="KR178" s="40">
        <f t="shared" si="734"/>
        <v>0</v>
      </c>
      <c r="KS178" s="40">
        <f t="shared" si="734"/>
        <v>0</v>
      </c>
      <c r="KT178" s="40">
        <f t="shared" si="734"/>
        <v>0</v>
      </c>
      <c r="KU178" s="40">
        <f t="shared" si="734"/>
        <v>0</v>
      </c>
      <c r="KV178" s="40">
        <f t="shared" si="734"/>
        <v>0</v>
      </c>
      <c r="KW178" s="40">
        <f t="shared" si="734"/>
        <v>0</v>
      </c>
      <c r="KX178" s="40">
        <f t="shared" si="734"/>
        <v>0</v>
      </c>
      <c r="KY178" s="40">
        <f t="shared" si="734"/>
        <v>0</v>
      </c>
      <c r="KZ178" s="40">
        <f t="shared" si="734"/>
        <v>0</v>
      </c>
      <c r="LA178" s="40">
        <f t="shared" si="734"/>
        <v>0</v>
      </c>
      <c r="LB178" s="40">
        <f t="shared" si="734"/>
        <v>0</v>
      </c>
      <c r="LC178" s="40">
        <f t="shared" si="734"/>
        <v>0</v>
      </c>
      <c r="LD178" s="40">
        <f t="shared" si="734"/>
        <v>0</v>
      </c>
      <c r="LE178" s="40">
        <f t="shared" si="734"/>
        <v>0</v>
      </c>
      <c r="LF178" s="40">
        <f t="shared" si="734"/>
        <v>0</v>
      </c>
      <c r="LG178" s="40">
        <f t="shared" si="734"/>
        <v>0</v>
      </c>
      <c r="LH178" s="40">
        <f t="shared" si="734"/>
        <v>0</v>
      </c>
      <c r="LI178" s="40">
        <f t="shared" si="734"/>
        <v>0</v>
      </c>
      <c r="LJ178" s="40">
        <f t="shared" si="734"/>
        <v>0</v>
      </c>
      <c r="LK178" s="40">
        <f t="shared" si="734"/>
        <v>0</v>
      </c>
      <c r="LL178" s="40">
        <f t="shared" si="734"/>
        <v>0</v>
      </c>
      <c r="LM178" s="40">
        <f t="shared" si="734"/>
        <v>0</v>
      </c>
      <c r="LN178" s="40">
        <f t="shared" si="734"/>
        <v>0</v>
      </c>
      <c r="LO178" s="40">
        <f t="shared" si="734"/>
        <v>0</v>
      </c>
      <c r="LP178" s="40">
        <f t="shared" si="734"/>
        <v>0</v>
      </c>
      <c r="LQ178" s="40">
        <f t="shared" si="734"/>
        <v>0</v>
      </c>
      <c r="LR178" s="40">
        <f t="shared" si="734"/>
        <v>0</v>
      </c>
      <c r="LS178" s="40">
        <f t="shared" si="734"/>
        <v>0</v>
      </c>
      <c r="LT178" s="40">
        <f t="shared" si="734"/>
        <v>0</v>
      </c>
      <c r="LU178" s="40">
        <f t="shared" si="734"/>
        <v>0</v>
      </c>
      <c r="LV178" s="40">
        <f t="shared" si="734"/>
        <v>0</v>
      </c>
      <c r="LW178" s="40">
        <f t="shared" si="734"/>
        <v>0</v>
      </c>
      <c r="LX178" s="40">
        <f t="shared" si="734"/>
        <v>0</v>
      </c>
      <c r="LY178" s="40">
        <f t="shared" si="734"/>
        <v>0</v>
      </c>
      <c r="LZ178" s="40">
        <f t="shared" si="734"/>
        <v>0</v>
      </c>
      <c r="MA178" s="40">
        <f t="shared" ref="MA178:NT178" si="735">IFERROR(+MA64/$I$178,0)</f>
        <v>0</v>
      </c>
      <c r="MB178" s="40">
        <f t="shared" si="735"/>
        <v>0</v>
      </c>
      <c r="MC178" s="40">
        <f t="shared" si="735"/>
        <v>0</v>
      </c>
      <c r="MD178" s="40">
        <f t="shared" si="735"/>
        <v>0</v>
      </c>
      <c r="ME178" s="40">
        <f t="shared" si="735"/>
        <v>0</v>
      </c>
      <c r="MF178" s="40">
        <f t="shared" si="735"/>
        <v>0</v>
      </c>
      <c r="MG178" s="40">
        <f t="shared" si="735"/>
        <v>0</v>
      </c>
      <c r="MH178" s="40">
        <f t="shared" si="735"/>
        <v>0</v>
      </c>
      <c r="MI178" s="40">
        <f t="shared" si="735"/>
        <v>0</v>
      </c>
      <c r="MJ178" s="40">
        <f t="shared" si="735"/>
        <v>0</v>
      </c>
      <c r="MK178" s="40">
        <f t="shared" si="735"/>
        <v>0</v>
      </c>
      <c r="ML178" s="40">
        <f t="shared" si="735"/>
        <v>0</v>
      </c>
      <c r="MM178" s="40">
        <f t="shared" si="735"/>
        <v>0</v>
      </c>
      <c r="MN178" s="40">
        <f t="shared" si="735"/>
        <v>0</v>
      </c>
      <c r="MO178" s="40">
        <f t="shared" si="735"/>
        <v>0</v>
      </c>
      <c r="MP178" s="40">
        <f t="shared" si="735"/>
        <v>0</v>
      </c>
      <c r="MQ178" s="40">
        <f t="shared" si="735"/>
        <v>0</v>
      </c>
      <c r="MR178" s="40">
        <f t="shared" si="735"/>
        <v>0</v>
      </c>
      <c r="MS178" s="40">
        <f t="shared" si="735"/>
        <v>0</v>
      </c>
      <c r="MT178" s="40">
        <f t="shared" si="735"/>
        <v>0</v>
      </c>
      <c r="MU178" s="40">
        <f t="shared" si="735"/>
        <v>0</v>
      </c>
      <c r="MV178" s="40">
        <f t="shared" si="735"/>
        <v>0</v>
      </c>
      <c r="MW178" s="40">
        <f t="shared" si="735"/>
        <v>0</v>
      </c>
      <c r="MX178" s="40">
        <f t="shared" si="735"/>
        <v>0</v>
      </c>
      <c r="MY178" s="40">
        <f t="shared" si="735"/>
        <v>0</v>
      </c>
      <c r="MZ178" s="40">
        <f t="shared" si="735"/>
        <v>0</v>
      </c>
      <c r="NA178" s="40">
        <f t="shared" si="735"/>
        <v>0</v>
      </c>
      <c r="NB178" s="40">
        <f t="shared" si="735"/>
        <v>0</v>
      </c>
      <c r="NC178" s="40">
        <f t="shared" si="735"/>
        <v>0</v>
      </c>
      <c r="ND178" s="40">
        <f t="shared" si="735"/>
        <v>0</v>
      </c>
      <c r="NE178" s="40">
        <f t="shared" si="735"/>
        <v>0</v>
      </c>
      <c r="NF178" s="40">
        <f t="shared" si="735"/>
        <v>0</v>
      </c>
      <c r="NG178" s="40">
        <f t="shared" si="735"/>
        <v>0</v>
      </c>
      <c r="NH178" s="40">
        <f t="shared" si="735"/>
        <v>0</v>
      </c>
      <c r="NI178" s="40">
        <f t="shared" si="735"/>
        <v>0</v>
      </c>
      <c r="NJ178" s="40">
        <f t="shared" si="735"/>
        <v>0</v>
      </c>
      <c r="NK178" s="40">
        <f t="shared" si="735"/>
        <v>0</v>
      </c>
      <c r="NL178" s="40">
        <f t="shared" si="735"/>
        <v>0</v>
      </c>
      <c r="NM178" s="40">
        <f t="shared" si="735"/>
        <v>0</v>
      </c>
      <c r="NN178" s="40">
        <f t="shared" si="735"/>
        <v>0</v>
      </c>
      <c r="NO178" s="40">
        <f t="shared" si="735"/>
        <v>0</v>
      </c>
      <c r="NP178" s="40">
        <f t="shared" si="735"/>
        <v>0</v>
      </c>
      <c r="NQ178" s="40">
        <f t="shared" si="735"/>
        <v>0</v>
      </c>
      <c r="NR178" s="40">
        <f t="shared" si="735"/>
        <v>0</v>
      </c>
      <c r="NS178" s="40">
        <f t="shared" si="735"/>
        <v>0</v>
      </c>
      <c r="NT178" s="41">
        <f t="shared" si="735"/>
        <v>0</v>
      </c>
    </row>
    <row r="179" spans="1:384" x14ac:dyDescent="0.6">
      <c r="A179" s="141" t="s">
        <v>72</v>
      </c>
      <c r="B179" s="301"/>
      <c r="C179" s="322"/>
      <c r="D179" s="301"/>
      <c r="E179" s="53">
        <v>24</v>
      </c>
      <c r="F179" s="294"/>
      <c r="G179" s="53">
        <v>34</v>
      </c>
      <c r="H179" s="46">
        <v>626</v>
      </c>
      <c r="I179" s="6">
        <f t="shared" si="687"/>
        <v>388</v>
      </c>
      <c r="J179" s="32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4">
        <v>388</v>
      </c>
      <c r="Q179" s="9">
        <v>0</v>
      </c>
      <c r="R179" s="7"/>
      <c r="S179" s="39">
        <f t="shared" ref="S179:CD179" si="736">IFERROR(+S65/$I$179,0)</f>
        <v>0.42268041237113402</v>
      </c>
      <c r="T179" s="40">
        <f t="shared" si="736"/>
        <v>0.42268041237113402</v>
      </c>
      <c r="U179" s="40">
        <f t="shared" si="736"/>
        <v>0.41494845360824745</v>
      </c>
      <c r="V179" s="40">
        <f t="shared" si="736"/>
        <v>0.42525773195876287</v>
      </c>
      <c r="W179" s="40">
        <f t="shared" si="736"/>
        <v>0.42010309278350516</v>
      </c>
      <c r="X179" s="40">
        <f t="shared" si="736"/>
        <v>0.39175257731958762</v>
      </c>
      <c r="Y179" s="40">
        <f t="shared" si="736"/>
        <v>0.38917525773195877</v>
      </c>
      <c r="Z179" s="40">
        <f t="shared" si="736"/>
        <v>0.38917525773195877</v>
      </c>
      <c r="AA179" s="40">
        <f t="shared" si="736"/>
        <v>0.43041237113402064</v>
      </c>
      <c r="AB179" s="40">
        <f t="shared" si="736"/>
        <v>0.40979381443298968</v>
      </c>
      <c r="AC179" s="40">
        <f t="shared" si="736"/>
        <v>0.43041237113402064</v>
      </c>
      <c r="AD179" s="40">
        <f t="shared" si="736"/>
        <v>0.42783505154639173</v>
      </c>
      <c r="AE179" s="40">
        <f t="shared" si="736"/>
        <v>0.4484536082474227</v>
      </c>
      <c r="AF179" s="40">
        <f t="shared" si="736"/>
        <v>0.44072164948453607</v>
      </c>
      <c r="AG179" s="40">
        <f t="shared" si="736"/>
        <v>0.44072164948453607</v>
      </c>
      <c r="AH179" s="40">
        <f t="shared" si="736"/>
        <v>0.46649484536082475</v>
      </c>
      <c r="AI179" s="40">
        <f t="shared" si="736"/>
        <v>0.51546391752577314</v>
      </c>
      <c r="AJ179" s="40">
        <f t="shared" si="736"/>
        <v>0.51546391752577314</v>
      </c>
      <c r="AK179" s="40">
        <f t="shared" si="736"/>
        <v>0.5489690721649485</v>
      </c>
      <c r="AL179" s="40">
        <f t="shared" si="736"/>
        <v>0.54381443298969068</v>
      </c>
      <c r="AM179" s="40">
        <f t="shared" si="736"/>
        <v>0.53350515463917525</v>
      </c>
      <c r="AN179" s="40">
        <f t="shared" si="736"/>
        <v>0.53350515463917525</v>
      </c>
      <c r="AO179" s="40">
        <f t="shared" si="736"/>
        <v>0.52577319587628868</v>
      </c>
      <c r="AP179" s="40">
        <f t="shared" si="736"/>
        <v>0.52577319587628868</v>
      </c>
      <c r="AQ179" s="40">
        <f t="shared" si="736"/>
        <v>0.51546391752577314</v>
      </c>
      <c r="AR179" s="40">
        <f t="shared" si="736"/>
        <v>0.51546391752577314</v>
      </c>
      <c r="AS179" s="40">
        <f t="shared" si="736"/>
        <v>0.50515463917525771</v>
      </c>
      <c r="AT179" s="40">
        <f t="shared" si="736"/>
        <v>0.49226804123711343</v>
      </c>
      <c r="AU179" s="40">
        <f t="shared" si="736"/>
        <v>0.49226804123711343</v>
      </c>
      <c r="AV179" s="40">
        <f t="shared" si="736"/>
        <v>0.48711340206185566</v>
      </c>
      <c r="AW179" s="40">
        <f t="shared" si="736"/>
        <v>0.48195876288659795</v>
      </c>
      <c r="AX179" s="40">
        <f t="shared" si="736"/>
        <v>0.46391752577319589</v>
      </c>
      <c r="AY179" s="40">
        <f t="shared" si="736"/>
        <v>0.46391752577319589</v>
      </c>
      <c r="AZ179" s="40">
        <f t="shared" si="736"/>
        <v>0.45876288659793812</v>
      </c>
      <c r="BA179" s="40">
        <f t="shared" si="736"/>
        <v>0.43814432989690721</v>
      </c>
      <c r="BB179" s="40">
        <f t="shared" si="736"/>
        <v>0.43814432989690721</v>
      </c>
      <c r="BC179" s="40">
        <f t="shared" si="736"/>
        <v>0.44072164948453607</v>
      </c>
      <c r="BD179" s="40">
        <f t="shared" si="736"/>
        <v>0.46391752577319589</v>
      </c>
      <c r="BE179" s="40">
        <f t="shared" si="736"/>
        <v>0.54123711340206182</v>
      </c>
      <c r="BF179" s="40">
        <f t="shared" si="736"/>
        <v>0.53608247422680411</v>
      </c>
      <c r="BG179" s="40">
        <f t="shared" si="736"/>
        <v>0.52835051546391754</v>
      </c>
      <c r="BH179" s="40">
        <f t="shared" si="736"/>
        <v>0.52835051546391754</v>
      </c>
      <c r="BI179" s="40">
        <f t="shared" si="736"/>
        <v>0.52835051546391754</v>
      </c>
      <c r="BJ179" s="40">
        <f t="shared" si="736"/>
        <v>0.52061855670103097</v>
      </c>
      <c r="BK179" s="40">
        <f t="shared" si="736"/>
        <v>0.51804123711340211</v>
      </c>
      <c r="BL179" s="40">
        <f t="shared" si="736"/>
        <v>0.53092783505154639</v>
      </c>
      <c r="BM179" s="40">
        <f t="shared" si="736"/>
        <v>0.58505154639175261</v>
      </c>
      <c r="BN179" s="40">
        <f t="shared" si="736"/>
        <v>0.59793814432989689</v>
      </c>
      <c r="BO179" s="40">
        <f t="shared" si="736"/>
        <v>0.57989690721649489</v>
      </c>
      <c r="BP179" s="40">
        <f t="shared" si="736"/>
        <v>0.57989690721649489</v>
      </c>
      <c r="BQ179" s="40">
        <f t="shared" si="736"/>
        <v>0.57989690721649489</v>
      </c>
      <c r="BR179" s="40">
        <f t="shared" si="736"/>
        <v>0.59536082474226804</v>
      </c>
      <c r="BS179" s="40">
        <f t="shared" si="736"/>
        <v>0.62113402061855671</v>
      </c>
      <c r="BT179" s="40">
        <f t="shared" si="736"/>
        <v>0.64432989690721654</v>
      </c>
      <c r="BU179" s="40">
        <f t="shared" si="736"/>
        <v>0.63144329896907214</v>
      </c>
      <c r="BV179" s="40">
        <f t="shared" si="736"/>
        <v>0.62371134020618557</v>
      </c>
      <c r="BW179" s="40">
        <f t="shared" si="736"/>
        <v>0.62371134020618557</v>
      </c>
      <c r="BX179" s="40">
        <f t="shared" si="736"/>
        <v>0.64175257731958768</v>
      </c>
      <c r="BY179" s="40">
        <f t="shared" si="736"/>
        <v>0.64175257731958768</v>
      </c>
      <c r="BZ179" s="40">
        <f t="shared" si="736"/>
        <v>0.634020618556701</v>
      </c>
      <c r="CA179" s="40">
        <f t="shared" si="736"/>
        <v>0.634020618556701</v>
      </c>
      <c r="CB179" s="40">
        <f t="shared" si="736"/>
        <v>0.615979381443299</v>
      </c>
      <c r="CC179" s="40">
        <f t="shared" si="736"/>
        <v>0.60567010309278346</v>
      </c>
      <c r="CD179" s="40">
        <f t="shared" si="736"/>
        <v>0.60567010309278346</v>
      </c>
      <c r="CE179" s="40">
        <f t="shared" ref="CE179:EP179" si="737">IFERROR(+CE65/$I$179,0)</f>
        <v>0.61082474226804129</v>
      </c>
      <c r="CF179" s="40">
        <f t="shared" si="737"/>
        <v>0.61855670103092786</v>
      </c>
      <c r="CG179" s="40">
        <f t="shared" si="737"/>
        <v>0.615979381443299</v>
      </c>
      <c r="CH179" s="40">
        <f t="shared" si="737"/>
        <v>0.59793814432989689</v>
      </c>
      <c r="CI179" s="40">
        <f t="shared" si="737"/>
        <v>0.59536082474226804</v>
      </c>
      <c r="CJ179" s="40">
        <f t="shared" si="737"/>
        <v>0.58505154639175261</v>
      </c>
      <c r="CK179" s="40">
        <f t="shared" si="737"/>
        <v>0.58505154639175261</v>
      </c>
      <c r="CL179" s="40">
        <f t="shared" si="737"/>
        <v>0.62113402061855671</v>
      </c>
      <c r="CM179" s="40">
        <f t="shared" si="737"/>
        <v>0.81185567010309279</v>
      </c>
      <c r="CN179" s="40">
        <f t="shared" si="737"/>
        <v>0.80670103092783507</v>
      </c>
      <c r="CO179" s="40">
        <f t="shared" si="737"/>
        <v>0.80412371134020622</v>
      </c>
      <c r="CP179" s="40">
        <f t="shared" si="737"/>
        <v>0.80154639175257736</v>
      </c>
      <c r="CQ179" s="40">
        <f t="shared" si="737"/>
        <v>0.79381443298969068</v>
      </c>
      <c r="CR179" s="40">
        <f t="shared" si="737"/>
        <v>0.79381443298969068</v>
      </c>
      <c r="CS179" s="40">
        <f t="shared" si="737"/>
        <v>0.7989690721649485</v>
      </c>
      <c r="CT179" s="40">
        <f t="shared" si="737"/>
        <v>0.79381443298969068</v>
      </c>
      <c r="CU179" s="40">
        <f t="shared" si="737"/>
        <v>0.79123711340206182</v>
      </c>
      <c r="CV179" s="40">
        <f t="shared" si="737"/>
        <v>0.78608247422680411</v>
      </c>
      <c r="CW179" s="40">
        <f t="shared" si="737"/>
        <v>0.78608247422680411</v>
      </c>
      <c r="CX179" s="40">
        <f t="shared" si="737"/>
        <v>0.78092783505154639</v>
      </c>
      <c r="CY179" s="40">
        <f t="shared" si="737"/>
        <v>0.78092783505154639</v>
      </c>
      <c r="CZ179" s="40">
        <f t="shared" si="737"/>
        <v>0.77319587628865982</v>
      </c>
      <c r="DA179" s="40">
        <f t="shared" si="737"/>
        <v>0.79639175257731953</v>
      </c>
      <c r="DB179" s="40">
        <f t="shared" si="737"/>
        <v>0.79639175257731953</v>
      </c>
      <c r="DC179" s="40">
        <f t="shared" si="737"/>
        <v>0.80927835051546393</v>
      </c>
      <c r="DD179" s="40">
        <f t="shared" si="737"/>
        <v>0.87113402061855671</v>
      </c>
      <c r="DE179" s="40">
        <f t="shared" si="737"/>
        <v>0.84793814432989689</v>
      </c>
      <c r="DF179" s="40">
        <f t="shared" si="737"/>
        <v>0.84793814432989689</v>
      </c>
      <c r="DG179" s="40">
        <f t="shared" si="737"/>
        <v>0.85309278350515461</v>
      </c>
      <c r="DH179" s="40">
        <f t="shared" si="737"/>
        <v>0.84536082474226804</v>
      </c>
      <c r="DI179" s="40">
        <f t="shared" si="737"/>
        <v>0.86082474226804129</v>
      </c>
      <c r="DJ179" s="40">
        <f t="shared" si="737"/>
        <v>0.85567010309278346</v>
      </c>
      <c r="DK179" s="40">
        <f t="shared" si="737"/>
        <v>0.85567010309278346</v>
      </c>
      <c r="DL179" s="40">
        <f t="shared" si="737"/>
        <v>0.83247422680412375</v>
      </c>
      <c r="DM179" s="40">
        <f t="shared" si="737"/>
        <v>0.83247422680412375</v>
      </c>
      <c r="DN179" s="40">
        <f t="shared" si="737"/>
        <v>0.84793814432989689</v>
      </c>
      <c r="DO179" s="40">
        <f t="shared" si="737"/>
        <v>0.83762886597938147</v>
      </c>
      <c r="DP179" s="40">
        <f t="shared" si="737"/>
        <v>0.82989690721649489</v>
      </c>
      <c r="DQ179" s="40">
        <f t="shared" si="737"/>
        <v>0.90979381443298968</v>
      </c>
      <c r="DR179" s="40">
        <f t="shared" si="737"/>
        <v>0.91494845360824739</v>
      </c>
      <c r="DS179" s="40">
        <f t="shared" si="737"/>
        <v>0.87113402061855671</v>
      </c>
      <c r="DT179" s="40">
        <f t="shared" si="737"/>
        <v>0.87113402061855671</v>
      </c>
      <c r="DU179" s="40">
        <f t="shared" si="737"/>
        <v>0.88917525773195871</v>
      </c>
      <c r="DV179" s="40">
        <f t="shared" si="737"/>
        <v>0.89690721649484539</v>
      </c>
      <c r="DW179" s="40">
        <f t="shared" si="737"/>
        <v>0.91237113402061853</v>
      </c>
      <c r="DX179" s="40">
        <f t="shared" si="737"/>
        <v>0.90206185567010311</v>
      </c>
      <c r="DY179" s="40">
        <f t="shared" si="737"/>
        <v>0.88144329896907214</v>
      </c>
      <c r="DZ179" s="40">
        <f t="shared" si="737"/>
        <v>0.85567010309278346</v>
      </c>
      <c r="EA179" s="40">
        <f t="shared" si="737"/>
        <v>0.85567010309278346</v>
      </c>
      <c r="EB179" s="40">
        <f t="shared" si="737"/>
        <v>0.81443298969072164</v>
      </c>
      <c r="EC179" s="40">
        <f t="shared" si="737"/>
        <v>0.78350515463917525</v>
      </c>
      <c r="ED179" s="40">
        <f t="shared" si="737"/>
        <v>0.78092783505154639</v>
      </c>
      <c r="EE179" s="40">
        <f t="shared" si="737"/>
        <v>0.78608247422680411</v>
      </c>
      <c r="EF179" s="40">
        <f t="shared" si="737"/>
        <v>0.81958762886597936</v>
      </c>
      <c r="EG179" s="40">
        <f t="shared" si="737"/>
        <v>0.81185567010309279</v>
      </c>
      <c r="EH179" s="40">
        <f t="shared" si="737"/>
        <v>0.81185567010309279</v>
      </c>
      <c r="EI179" s="40">
        <f t="shared" si="737"/>
        <v>0.79123711340206182</v>
      </c>
      <c r="EJ179" s="40">
        <f t="shared" si="737"/>
        <v>0.85309278350515461</v>
      </c>
      <c r="EK179" s="40">
        <f t="shared" si="737"/>
        <v>0.82731958762886593</v>
      </c>
      <c r="EL179" s="40">
        <f t="shared" si="737"/>
        <v>0.86855670103092786</v>
      </c>
      <c r="EM179" s="40">
        <f t="shared" si="737"/>
        <v>0.84536082474226804</v>
      </c>
      <c r="EN179" s="40">
        <f t="shared" si="737"/>
        <v>0.81958762886597936</v>
      </c>
      <c r="EO179" s="40">
        <f t="shared" si="737"/>
        <v>0.81958762886597936</v>
      </c>
      <c r="EP179" s="40">
        <f t="shared" si="737"/>
        <v>0.78092783505154639</v>
      </c>
      <c r="EQ179" s="40">
        <f t="shared" ref="EQ179:HB179" si="738">IFERROR(+EQ65/$I$179,0)</f>
        <v>0.77061855670103097</v>
      </c>
      <c r="ER179" s="40">
        <f t="shared" si="738"/>
        <v>0.77577319587628868</v>
      </c>
      <c r="ES179" s="40">
        <f t="shared" si="738"/>
        <v>0.86855670103092786</v>
      </c>
      <c r="ET179" s="40">
        <f t="shared" si="738"/>
        <v>0.87113402061855671</v>
      </c>
      <c r="EU179" s="40">
        <f t="shared" si="738"/>
        <v>0.84278350515463918</v>
      </c>
      <c r="EV179" s="40">
        <f t="shared" si="738"/>
        <v>0.84278350515463918</v>
      </c>
      <c r="EW179" s="40">
        <f t="shared" si="738"/>
        <v>0.86855670103092786</v>
      </c>
      <c r="EX179" s="40">
        <f t="shared" si="738"/>
        <v>0.87371134020618557</v>
      </c>
      <c r="EY179" s="40">
        <f t="shared" si="738"/>
        <v>0.86855670103092786</v>
      </c>
      <c r="EZ179" s="40">
        <f t="shared" si="738"/>
        <v>0.93041237113402064</v>
      </c>
      <c r="FA179" s="40">
        <f t="shared" si="738"/>
        <v>0.92010309278350511</v>
      </c>
      <c r="FB179" s="40">
        <f t="shared" si="738"/>
        <v>0.89690721649484539</v>
      </c>
      <c r="FC179" s="40">
        <f t="shared" si="738"/>
        <v>0.89690721649484539</v>
      </c>
      <c r="FD179" s="40">
        <f t="shared" si="738"/>
        <v>0.88917525773195871</v>
      </c>
      <c r="FE179" s="40">
        <f t="shared" si="738"/>
        <v>0.92525773195876293</v>
      </c>
      <c r="FF179" s="40">
        <f t="shared" si="738"/>
        <v>0.93556701030927836</v>
      </c>
      <c r="FG179" s="40">
        <f t="shared" si="738"/>
        <v>0.96134020618556704</v>
      </c>
      <c r="FH179" s="40">
        <f t="shared" si="738"/>
        <v>0.96134020618556704</v>
      </c>
      <c r="FI179" s="40">
        <f t="shared" si="738"/>
        <v>0.94845360824742264</v>
      </c>
      <c r="FJ179" s="40">
        <f t="shared" si="738"/>
        <v>0.94845360824742264</v>
      </c>
      <c r="FK179" s="40">
        <f t="shared" si="738"/>
        <v>0.92525773195876293</v>
      </c>
      <c r="FL179" s="40">
        <f t="shared" si="738"/>
        <v>0.92783505154639179</v>
      </c>
      <c r="FM179" s="40">
        <f t="shared" si="738"/>
        <v>0.91494845360824739</v>
      </c>
      <c r="FN179" s="40">
        <f t="shared" si="738"/>
        <v>0.87886597938144329</v>
      </c>
      <c r="FO179" s="40">
        <f t="shared" si="738"/>
        <v>0.85824742268041232</v>
      </c>
      <c r="FP179" s="40">
        <f t="shared" si="738"/>
        <v>0.83762886597938147</v>
      </c>
      <c r="FQ179" s="40">
        <f t="shared" si="738"/>
        <v>0.83762886597938147</v>
      </c>
      <c r="FR179" s="40">
        <f t="shared" si="738"/>
        <v>0.78865979381443296</v>
      </c>
      <c r="FS179" s="40">
        <f t="shared" si="738"/>
        <v>0.77319587628865982</v>
      </c>
      <c r="FT179" s="40">
        <f t="shared" si="738"/>
        <v>0.73969072164948457</v>
      </c>
      <c r="FU179" s="40">
        <f t="shared" si="738"/>
        <v>0.72422680412371132</v>
      </c>
      <c r="FV179" s="40">
        <f t="shared" si="738"/>
        <v>0.65721649484536082</v>
      </c>
      <c r="FW179" s="40">
        <f t="shared" si="738"/>
        <v>0.634020618556701</v>
      </c>
      <c r="FX179" s="40">
        <f t="shared" si="738"/>
        <v>0.634020618556701</v>
      </c>
      <c r="FY179" s="40">
        <f t="shared" si="738"/>
        <v>0.62113402061855671</v>
      </c>
      <c r="FZ179" s="40">
        <f t="shared" si="738"/>
        <v>0.62113402061855671</v>
      </c>
      <c r="GA179" s="40">
        <f t="shared" si="738"/>
        <v>0.62113402061855671</v>
      </c>
      <c r="GB179" s="40">
        <f t="shared" si="738"/>
        <v>0.634020618556701</v>
      </c>
      <c r="GC179" s="40">
        <f t="shared" si="738"/>
        <v>0.62628865979381443</v>
      </c>
      <c r="GD179" s="40">
        <f t="shared" si="738"/>
        <v>0.58762886597938147</v>
      </c>
      <c r="GE179" s="40">
        <f t="shared" si="738"/>
        <v>0.58762886597938147</v>
      </c>
      <c r="GF179" s="40">
        <f t="shared" si="738"/>
        <v>0.61082474226804129</v>
      </c>
      <c r="GG179" s="40">
        <f t="shared" si="738"/>
        <v>0.60051546391752575</v>
      </c>
      <c r="GH179" s="40">
        <f t="shared" si="738"/>
        <v>0.65721649484536082</v>
      </c>
      <c r="GI179" s="40">
        <f t="shared" si="738"/>
        <v>0.67783505154639179</v>
      </c>
      <c r="GJ179" s="40">
        <f t="shared" si="738"/>
        <v>0.64948453608247425</v>
      </c>
      <c r="GK179" s="40">
        <f t="shared" si="738"/>
        <v>0.66237113402061853</v>
      </c>
      <c r="GL179" s="40">
        <f t="shared" si="738"/>
        <v>0.66237113402061853</v>
      </c>
      <c r="GM179" s="40">
        <f t="shared" si="738"/>
        <v>0.72680412371134018</v>
      </c>
      <c r="GN179" s="40">
        <f t="shared" si="738"/>
        <v>0.71907216494845361</v>
      </c>
      <c r="GO179" s="40">
        <f t="shared" si="738"/>
        <v>0.74226804123711343</v>
      </c>
      <c r="GP179" s="40">
        <f t="shared" si="738"/>
        <v>0.73195876288659789</v>
      </c>
      <c r="GQ179" s="40">
        <f t="shared" si="738"/>
        <v>0.76288659793814428</v>
      </c>
      <c r="GR179" s="40">
        <f t="shared" si="738"/>
        <v>0.75515463917525771</v>
      </c>
      <c r="GS179" s="40">
        <f t="shared" si="738"/>
        <v>0.75515463917525771</v>
      </c>
      <c r="GT179" s="40">
        <f t="shared" si="738"/>
        <v>0.75515463917525771</v>
      </c>
      <c r="GU179" s="40">
        <f t="shared" si="738"/>
        <v>0.75515463917525771</v>
      </c>
      <c r="GV179" s="40">
        <f t="shared" si="738"/>
        <v>0.75257731958762886</v>
      </c>
      <c r="GW179" s="40">
        <f t="shared" si="738"/>
        <v>0.75257731958762886</v>
      </c>
      <c r="GX179" s="40">
        <f t="shared" si="738"/>
        <v>0.77835051546391754</v>
      </c>
      <c r="GY179" s="40">
        <f t="shared" si="738"/>
        <v>0.76804123711340211</v>
      </c>
      <c r="GZ179" s="40">
        <f t="shared" si="738"/>
        <v>0.76804123711340211</v>
      </c>
      <c r="HA179" s="40">
        <f t="shared" si="738"/>
        <v>0.75257731958762886</v>
      </c>
      <c r="HB179" s="40">
        <f t="shared" si="738"/>
        <v>0.74484536082474229</v>
      </c>
      <c r="HC179" s="40">
        <f t="shared" ref="HC179:JN179" si="739">IFERROR(+HC65/$I$179,0)</f>
        <v>0.75257731958762886</v>
      </c>
      <c r="HD179" s="40">
        <f t="shared" si="739"/>
        <v>0.75</v>
      </c>
      <c r="HE179" s="40">
        <f t="shared" si="739"/>
        <v>0.79639175257731953</v>
      </c>
      <c r="HF179" s="40">
        <f t="shared" si="739"/>
        <v>0.80154639175257736</v>
      </c>
      <c r="HG179" s="40">
        <f t="shared" si="739"/>
        <v>0.80154639175257736</v>
      </c>
      <c r="HH179" s="40">
        <f t="shared" si="739"/>
        <v>0.78865979381443296</v>
      </c>
      <c r="HI179" s="40">
        <f t="shared" si="739"/>
        <v>0.80670103092783507</v>
      </c>
      <c r="HJ179" s="40">
        <f t="shared" si="739"/>
        <v>0.79639175257731953</v>
      </c>
      <c r="HK179" s="40">
        <f t="shared" si="739"/>
        <v>0.79639175257731953</v>
      </c>
      <c r="HL179" s="40">
        <f t="shared" si="739"/>
        <v>0.78608247422680411</v>
      </c>
      <c r="HM179" s="40">
        <f t="shared" si="739"/>
        <v>0.77319587628865982</v>
      </c>
      <c r="HN179" s="40">
        <f t="shared" si="739"/>
        <v>0.77319587628865982</v>
      </c>
      <c r="HO179" s="40">
        <f t="shared" si="739"/>
        <v>0.80670103092783507</v>
      </c>
      <c r="HP179" s="40">
        <f t="shared" si="739"/>
        <v>0.84020618556701032</v>
      </c>
      <c r="HQ179" s="40">
        <f t="shared" si="739"/>
        <v>0.85824742268041232</v>
      </c>
      <c r="HR179" s="40">
        <f t="shared" si="739"/>
        <v>0.85309278350515461</v>
      </c>
      <c r="HS179" s="40">
        <f t="shared" si="739"/>
        <v>0.84020618556701032</v>
      </c>
      <c r="HT179" s="40">
        <f t="shared" si="739"/>
        <v>0.84020618556701032</v>
      </c>
      <c r="HU179" s="40">
        <f t="shared" si="739"/>
        <v>0.84020618556701032</v>
      </c>
      <c r="HV179" s="40">
        <f t="shared" si="739"/>
        <v>0.83505154639175261</v>
      </c>
      <c r="HW179" s="40">
        <f t="shared" si="739"/>
        <v>0.83505154639175261</v>
      </c>
      <c r="HX179" s="40">
        <f t="shared" si="739"/>
        <v>0.82989690721649489</v>
      </c>
      <c r="HY179" s="40">
        <f t="shared" si="739"/>
        <v>0.81958762886597936</v>
      </c>
      <c r="HZ179" s="40">
        <f t="shared" si="739"/>
        <v>0.80927835051546393</v>
      </c>
      <c r="IA179" s="40">
        <f t="shared" si="739"/>
        <v>0.80154639175257736</v>
      </c>
      <c r="IB179" s="40">
        <f t="shared" si="739"/>
        <v>0.80154639175257736</v>
      </c>
      <c r="IC179" s="40">
        <f t="shared" si="739"/>
        <v>0.77319587628865982</v>
      </c>
      <c r="ID179" s="40">
        <f t="shared" si="739"/>
        <v>0.84278350515463918</v>
      </c>
      <c r="IE179" s="40">
        <f t="shared" si="739"/>
        <v>0.86082474226804129</v>
      </c>
      <c r="IF179" s="40">
        <f t="shared" si="739"/>
        <v>0.86340206185567014</v>
      </c>
      <c r="IG179" s="40">
        <f t="shared" si="739"/>
        <v>0.84536082474226804</v>
      </c>
      <c r="IH179" s="40">
        <f t="shared" si="739"/>
        <v>0.84020618556701032</v>
      </c>
      <c r="II179" s="40">
        <f t="shared" si="739"/>
        <v>0.84020618556701032</v>
      </c>
      <c r="IJ179" s="40">
        <f t="shared" si="739"/>
        <v>0.84020618556701032</v>
      </c>
      <c r="IK179" s="40">
        <f t="shared" si="739"/>
        <v>0.97164948453608246</v>
      </c>
      <c r="IL179" s="40">
        <f t="shared" si="739"/>
        <v>0</v>
      </c>
      <c r="IM179" s="40">
        <f t="shared" si="739"/>
        <v>0</v>
      </c>
      <c r="IN179" s="40">
        <f t="shared" si="739"/>
        <v>0</v>
      </c>
      <c r="IO179" s="40">
        <f t="shared" si="739"/>
        <v>0</v>
      </c>
      <c r="IP179" s="40">
        <f t="shared" si="739"/>
        <v>0</v>
      </c>
      <c r="IQ179" s="40">
        <f t="shared" si="739"/>
        <v>0</v>
      </c>
      <c r="IR179" s="40">
        <f t="shared" si="739"/>
        <v>0</v>
      </c>
      <c r="IS179" s="40">
        <f t="shared" si="739"/>
        <v>0</v>
      </c>
      <c r="IT179" s="40">
        <f t="shared" si="739"/>
        <v>0</v>
      </c>
      <c r="IU179" s="40">
        <f t="shared" si="739"/>
        <v>0</v>
      </c>
      <c r="IV179" s="40">
        <f t="shared" si="739"/>
        <v>0</v>
      </c>
      <c r="IW179" s="40">
        <f t="shared" si="739"/>
        <v>0</v>
      </c>
      <c r="IX179" s="40">
        <f t="shared" si="739"/>
        <v>0</v>
      </c>
      <c r="IY179" s="40">
        <f t="shared" si="739"/>
        <v>0</v>
      </c>
      <c r="IZ179" s="40">
        <f t="shared" si="739"/>
        <v>0</v>
      </c>
      <c r="JA179" s="40">
        <f t="shared" si="739"/>
        <v>0</v>
      </c>
      <c r="JB179" s="40">
        <f t="shared" si="739"/>
        <v>0</v>
      </c>
      <c r="JC179" s="40">
        <f t="shared" si="739"/>
        <v>0</v>
      </c>
      <c r="JD179" s="40">
        <f t="shared" si="739"/>
        <v>0</v>
      </c>
      <c r="JE179" s="40">
        <f t="shared" si="739"/>
        <v>0</v>
      </c>
      <c r="JF179" s="40">
        <f t="shared" si="739"/>
        <v>0</v>
      </c>
      <c r="JG179" s="40">
        <f t="shared" si="739"/>
        <v>0</v>
      </c>
      <c r="JH179" s="40">
        <f t="shared" si="739"/>
        <v>0</v>
      </c>
      <c r="JI179" s="40">
        <f t="shared" si="739"/>
        <v>0</v>
      </c>
      <c r="JJ179" s="40">
        <f t="shared" si="739"/>
        <v>0</v>
      </c>
      <c r="JK179" s="40">
        <f t="shared" si="739"/>
        <v>0</v>
      </c>
      <c r="JL179" s="40">
        <f t="shared" si="739"/>
        <v>0</v>
      </c>
      <c r="JM179" s="40">
        <f t="shared" si="739"/>
        <v>0</v>
      </c>
      <c r="JN179" s="40">
        <f t="shared" si="739"/>
        <v>0</v>
      </c>
      <c r="JO179" s="40">
        <f t="shared" ref="JO179:LZ179" si="740">IFERROR(+JO65/$I$179,0)</f>
        <v>0</v>
      </c>
      <c r="JP179" s="40">
        <f t="shared" si="740"/>
        <v>0</v>
      </c>
      <c r="JQ179" s="40">
        <f t="shared" si="740"/>
        <v>0</v>
      </c>
      <c r="JR179" s="40">
        <f t="shared" si="740"/>
        <v>0</v>
      </c>
      <c r="JS179" s="40">
        <f t="shared" si="740"/>
        <v>0</v>
      </c>
      <c r="JT179" s="40">
        <f t="shared" si="740"/>
        <v>0</v>
      </c>
      <c r="JU179" s="40">
        <f t="shared" si="740"/>
        <v>0</v>
      </c>
      <c r="JV179" s="40">
        <f t="shared" si="740"/>
        <v>0</v>
      </c>
      <c r="JW179" s="40">
        <f t="shared" si="740"/>
        <v>0</v>
      </c>
      <c r="JX179" s="40">
        <f t="shared" si="740"/>
        <v>0</v>
      </c>
      <c r="JY179" s="40">
        <f t="shared" si="740"/>
        <v>0</v>
      </c>
      <c r="JZ179" s="40">
        <f t="shared" si="740"/>
        <v>0</v>
      </c>
      <c r="KA179" s="40">
        <f t="shared" si="740"/>
        <v>0</v>
      </c>
      <c r="KB179" s="40">
        <f t="shared" si="740"/>
        <v>0</v>
      </c>
      <c r="KC179" s="40">
        <f t="shared" si="740"/>
        <v>0</v>
      </c>
      <c r="KD179" s="40">
        <f t="shared" si="740"/>
        <v>0</v>
      </c>
      <c r="KE179" s="40">
        <f t="shared" si="740"/>
        <v>0</v>
      </c>
      <c r="KF179" s="40">
        <f t="shared" si="740"/>
        <v>0</v>
      </c>
      <c r="KG179" s="40">
        <f t="shared" si="740"/>
        <v>0</v>
      </c>
      <c r="KH179" s="40">
        <f t="shared" si="740"/>
        <v>0</v>
      </c>
      <c r="KI179" s="40">
        <f t="shared" si="740"/>
        <v>0</v>
      </c>
      <c r="KJ179" s="40">
        <f t="shared" si="740"/>
        <v>0</v>
      </c>
      <c r="KK179" s="40">
        <f t="shared" si="740"/>
        <v>0</v>
      </c>
      <c r="KL179" s="40">
        <f t="shared" si="740"/>
        <v>0</v>
      </c>
      <c r="KM179" s="40">
        <f t="shared" si="740"/>
        <v>0</v>
      </c>
      <c r="KN179" s="40">
        <f t="shared" si="740"/>
        <v>0</v>
      </c>
      <c r="KO179" s="40">
        <f t="shared" si="740"/>
        <v>0</v>
      </c>
      <c r="KP179" s="40">
        <f t="shared" si="740"/>
        <v>0</v>
      </c>
      <c r="KQ179" s="40">
        <f t="shared" si="740"/>
        <v>0</v>
      </c>
      <c r="KR179" s="40">
        <f t="shared" si="740"/>
        <v>0</v>
      </c>
      <c r="KS179" s="40">
        <f t="shared" si="740"/>
        <v>0</v>
      </c>
      <c r="KT179" s="40">
        <f t="shared" si="740"/>
        <v>0</v>
      </c>
      <c r="KU179" s="40">
        <f t="shared" si="740"/>
        <v>0</v>
      </c>
      <c r="KV179" s="40">
        <f t="shared" si="740"/>
        <v>0</v>
      </c>
      <c r="KW179" s="40">
        <f t="shared" si="740"/>
        <v>0</v>
      </c>
      <c r="KX179" s="40">
        <f t="shared" si="740"/>
        <v>0</v>
      </c>
      <c r="KY179" s="40">
        <f t="shared" si="740"/>
        <v>0</v>
      </c>
      <c r="KZ179" s="40">
        <f t="shared" si="740"/>
        <v>0</v>
      </c>
      <c r="LA179" s="40">
        <f t="shared" si="740"/>
        <v>0</v>
      </c>
      <c r="LB179" s="40">
        <f t="shared" si="740"/>
        <v>0</v>
      </c>
      <c r="LC179" s="40">
        <f t="shared" si="740"/>
        <v>0</v>
      </c>
      <c r="LD179" s="40">
        <f t="shared" si="740"/>
        <v>0</v>
      </c>
      <c r="LE179" s="40">
        <f t="shared" si="740"/>
        <v>0</v>
      </c>
      <c r="LF179" s="40">
        <f t="shared" si="740"/>
        <v>0</v>
      </c>
      <c r="LG179" s="40">
        <f t="shared" si="740"/>
        <v>0</v>
      </c>
      <c r="LH179" s="40">
        <f t="shared" si="740"/>
        <v>0</v>
      </c>
      <c r="LI179" s="40">
        <f t="shared" si="740"/>
        <v>0</v>
      </c>
      <c r="LJ179" s="40">
        <f t="shared" si="740"/>
        <v>0</v>
      </c>
      <c r="LK179" s="40">
        <f t="shared" si="740"/>
        <v>0</v>
      </c>
      <c r="LL179" s="40">
        <f t="shared" si="740"/>
        <v>0</v>
      </c>
      <c r="LM179" s="40">
        <f t="shared" si="740"/>
        <v>0</v>
      </c>
      <c r="LN179" s="40">
        <f t="shared" si="740"/>
        <v>0</v>
      </c>
      <c r="LO179" s="40">
        <f t="shared" si="740"/>
        <v>0</v>
      </c>
      <c r="LP179" s="40">
        <f t="shared" si="740"/>
        <v>0</v>
      </c>
      <c r="LQ179" s="40">
        <f t="shared" si="740"/>
        <v>0</v>
      </c>
      <c r="LR179" s="40">
        <f t="shared" si="740"/>
        <v>0</v>
      </c>
      <c r="LS179" s="40">
        <f t="shared" si="740"/>
        <v>0</v>
      </c>
      <c r="LT179" s="40">
        <f t="shared" si="740"/>
        <v>0</v>
      </c>
      <c r="LU179" s="40">
        <f t="shared" si="740"/>
        <v>0</v>
      </c>
      <c r="LV179" s="40">
        <f t="shared" si="740"/>
        <v>0</v>
      </c>
      <c r="LW179" s="40">
        <f t="shared" si="740"/>
        <v>0</v>
      </c>
      <c r="LX179" s="40">
        <f t="shared" si="740"/>
        <v>0</v>
      </c>
      <c r="LY179" s="40">
        <f t="shared" si="740"/>
        <v>0</v>
      </c>
      <c r="LZ179" s="40">
        <f t="shared" si="740"/>
        <v>0</v>
      </c>
      <c r="MA179" s="40">
        <f t="shared" ref="MA179:NT179" si="741">IFERROR(+MA65/$I$179,0)</f>
        <v>0</v>
      </c>
      <c r="MB179" s="40">
        <f t="shared" si="741"/>
        <v>0</v>
      </c>
      <c r="MC179" s="40">
        <f t="shared" si="741"/>
        <v>0</v>
      </c>
      <c r="MD179" s="40">
        <f t="shared" si="741"/>
        <v>0</v>
      </c>
      <c r="ME179" s="40">
        <f t="shared" si="741"/>
        <v>0</v>
      </c>
      <c r="MF179" s="40">
        <f t="shared" si="741"/>
        <v>0</v>
      </c>
      <c r="MG179" s="40">
        <f t="shared" si="741"/>
        <v>0</v>
      </c>
      <c r="MH179" s="40">
        <f t="shared" si="741"/>
        <v>0</v>
      </c>
      <c r="MI179" s="40">
        <f t="shared" si="741"/>
        <v>0</v>
      </c>
      <c r="MJ179" s="40">
        <f t="shared" si="741"/>
        <v>0</v>
      </c>
      <c r="MK179" s="40">
        <f t="shared" si="741"/>
        <v>0</v>
      </c>
      <c r="ML179" s="40">
        <f t="shared" si="741"/>
        <v>0</v>
      </c>
      <c r="MM179" s="40">
        <f t="shared" si="741"/>
        <v>0</v>
      </c>
      <c r="MN179" s="40">
        <f t="shared" si="741"/>
        <v>0</v>
      </c>
      <c r="MO179" s="40">
        <f t="shared" si="741"/>
        <v>0</v>
      </c>
      <c r="MP179" s="40">
        <f t="shared" si="741"/>
        <v>0</v>
      </c>
      <c r="MQ179" s="40">
        <f t="shared" si="741"/>
        <v>0</v>
      </c>
      <c r="MR179" s="40">
        <f t="shared" si="741"/>
        <v>0</v>
      </c>
      <c r="MS179" s="40">
        <f t="shared" si="741"/>
        <v>0</v>
      </c>
      <c r="MT179" s="40">
        <f t="shared" si="741"/>
        <v>0</v>
      </c>
      <c r="MU179" s="40">
        <f t="shared" si="741"/>
        <v>0</v>
      </c>
      <c r="MV179" s="40">
        <f t="shared" si="741"/>
        <v>0</v>
      </c>
      <c r="MW179" s="40">
        <f t="shared" si="741"/>
        <v>0</v>
      </c>
      <c r="MX179" s="40">
        <f t="shared" si="741"/>
        <v>0</v>
      </c>
      <c r="MY179" s="40">
        <f t="shared" si="741"/>
        <v>0</v>
      </c>
      <c r="MZ179" s="40">
        <f t="shared" si="741"/>
        <v>0</v>
      </c>
      <c r="NA179" s="40">
        <f t="shared" si="741"/>
        <v>0</v>
      </c>
      <c r="NB179" s="40">
        <f t="shared" si="741"/>
        <v>0</v>
      </c>
      <c r="NC179" s="40">
        <f t="shared" si="741"/>
        <v>0</v>
      </c>
      <c r="ND179" s="40">
        <f t="shared" si="741"/>
        <v>0</v>
      </c>
      <c r="NE179" s="40">
        <f t="shared" si="741"/>
        <v>0</v>
      </c>
      <c r="NF179" s="40">
        <f t="shared" si="741"/>
        <v>0</v>
      </c>
      <c r="NG179" s="40">
        <f t="shared" si="741"/>
        <v>0</v>
      </c>
      <c r="NH179" s="40">
        <f t="shared" si="741"/>
        <v>0</v>
      </c>
      <c r="NI179" s="40">
        <f t="shared" si="741"/>
        <v>0</v>
      </c>
      <c r="NJ179" s="40">
        <f t="shared" si="741"/>
        <v>0</v>
      </c>
      <c r="NK179" s="40">
        <f t="shared" si="741"/>
        <v>0</v>
      </c>
      <c r="NL179" s="40">
        <f t="shared" si="741"/>
        <v>0</v>
      </c>
      <c r="NM179" s="40">
        <f t="shared" si="741"/>
        <v>0</v>
      </c>
      <c r="NN179" s="40">
        <f t="shared" si="741"/>
        <v>0</v>
      </c>
      <c r="NO179" s="40">
        <f t="shared" si="741"/>
        <v>0</v>
      </c>
      <c r="NP179" s="40">
        <f t="shared" si="741"/>
        <v>0</v>
      </c>
      <c r="NQ179" s="40">
        <f t="shared" si="741"/>
        <v>0</v>
      </c>
      <c r="NR179" s="40">
        <f t="shared" si="741"/>
        <v>0</v>
      </c>
      <c r="NS179" s="40">
        <f t="shared" si="741"/>
        <v>0</v>
      </c>
      <c r="NT179" s="41">
        <f t="shared" si="741"/>
        <v>0</v>
      </c>
    </row>
    <row r="180" spans="1:384" x14ac:dyDescent="0.6">
      <c r="A180" s="141" t="s">
        <v>72</v>
      </c>
      <c r="B180" s="301"/>
      <c r="C180" s="322"/>
      <c r="D180" s="299"/>
      <c r="E180" s="53">
        <v>30</v>
      </c>
      <c r="F180" s="294"/>
      <c r="G180" s="53">
        <v>34</v>
      </c>
      <c r="H180" s="46">
        <v>626</v>
      </c>
      <c r="I180" s="6">
        <f t="shared" si="687"/>
        <v>0</v>
      </c>
      <c r="J180" s="32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4">
        <v>0</v>
      </c>
      <c r="Q180" s="9">
        <v>0</v>
      </c>
      <c r="R180" s="7"/>
      <c r="S180" s="39">
        <f t="shared" ref="S180:CD180" si="742">IFERROR(+S66/$I$180,0)</f>
        <v>0</v>
      </c>
      <c r="T180" s="40">
        <f t="shared" si="742"/>
        <v>0</v>
      </c>
      <c r="U180" s="40">
        <f t="shared" si="742"/>
        <v>0</v>
      </c>
      <c r="V180" s="40">
        <f t="shared" si="742"/>
        <v>0</v>
      </c>
      <c r="W180" s="40">
        <f t="shared" si="742"/>
        <v>0</v>
      </c>
      <c r="X180" s="40">
        <f t="shared" si="742"/>
        <v>0</v>
      </c>
      <c r="Y180" s="40">
        <f t="shared" si="742"/>
        <v>0</v>
      </c>
      <c r="Z180" s="40">
        <f t="shared" si="742"/>
        <v>0</v>
      </c>
      <c r="AA180" s="40">
        <f t="shared" si="742"/>
        <v>0</v>
      </c>
      <c r="AB180" s="40">
        <f t="shared" si="742"/>
        <v>0</v>
      </c>
      <c r="AC180" s="40">
        <f t="shared" si="742"/>
        <v>0</v>
      </c>
      <c r="AD180" s="40">
        <f t="shared" si="742"/>
        <v>0</v>
      </c>
      <c r="AE180" s="40">
        <f t="shared" si="742"/>
        <v>0</v>
      </c>
      <c r="AF180" s="40">
        <f t="shared" si="742"/>
        <v>0</v>
      </c>
      <c r="AG180" s="40">
        <f t="shared" si="742"/>
        <v>0</v>
      </c>
      <c r="AH180" s="40">
        <f t="shared" si="742"/>
        <v>0</v>
      </c>
      <c r="AI180" s="40">
        <f t="shared" si="742"/>
        <v>0</v>
      </c>
      <c r="AJ180" s="40">
        <f t="shared" si="742"/>
        <v>0</v>
      </c>
      <c r="AK180" s="40">
        <f t="shared" si="742"/>
        <v>0</v>
      </c>
      <c r="AL180" s="40">
        <f t="shared" si="742"/>
        <v>0</v>
      </c>
      <c r="AM180" s="40">
        <f t="shared" si="742"/>
        <v>0</v>
      </c>
      <c r="AN180" s="40">
        <f t="shared" si="742"/>
        <v>0</v>
      </c>
      <c r="AO180" s="40">
        <f t="shared" si="742"/>
        <v>0</v>
      </c>
      <c r="AP180" s="40">
        <f t="shared" si="742"/>
        <v>0</v>
      </c>
      <c r="AQ180" s="40">
        <f t="shared" si="742"/>
        <v>0</v>
      </c>
      <c r="AR180" s="40">
        <f t="shared" si="742"/>
        <v>0</v>
      </c>
      <c r="AS180" s="40">
        <f t="shared" si="742"/>
        <v>0</v>
      </c>
      <c r="AT180" s="40">
        <f t="shared" si="742"/>
        <v>0</v>
      </c>
      <c r="AU180" s="40">
        <f t="shared" si="742"/>
        <v>0</v>
      </c>
      <c r="AV180" s="40">
        <f t="shared" si="742"/>
        <v>0</v>
      </c>
      <c r="AW180" s="40">
        <f t="shared" si="742"/>
        <v>0</v>
      </c>
      <c r="AX180" s="40">
        <f t="shared" si="742"/>
        <v>0</v>
      </c>
      <c r="AY180" s="40">
        <f t="shared" si="742"/>
        <v>0</v>
      </c>
      <c r="AZ180" s="40">
        <f t="shared" si="742"/>
        <v>0</v>
      </c>
      <c r="BA180" s="40">
        <f t="shared" si="742"/>
        <v>0</v>
      </c>
      <c r="BB180" s="40">
        <f t="shared" si="742"/>
        <v>0</v>
      </c>
      <c r="BC180" s="40">
        <f t="shared" si="742"/>
        <v>0</v>
      </c>
      <c r="BD180" s="40">
        <f t="shared" si="742"/>
        <v>0</v>
      </c>
      <c r="BE180" s="40">
        <f t="shared" si="742"/>
        <v>0</v>
      </c>
      <c r="BF180" s="40">
        <f t="shared" si="742"/>
        <v>0</v>
      </c>
      <c r="BG180" s="40">
        <f t="shared" si="742"/>
        <v>0</v>
      </c>
      <c r="BH180" s="40">
        <f t="shared" si="742"/>
        <v>0</v>
      </c>
      <c r="BI180" s="40">
        <f t="shared" si="742"/>
        <v>0</v>
      </c>
      <c r="BJ180" s="40">
        <f t="shared" si="742"/>
        <v>0</v>
      </c>
      <c r="BK180" s="40">
        <f t="shared" si="742"/>
        <v>0</v>
      </c>
      <c r="BL180" s="40">
        <f t="shared" si="742"/>
        <v>0</v>
      </c>
      <c r="BM180" s="40">
        <f t="shared" si="742"/>
        <v>0</v>
      </c>
      <c r="BN180" s="40">
        <f t="shared" si="742"/>
        <v>0</v>
      </c>
      <c r="BO180" s="40">
        <f t="shared" si="742"/>
        <v>0</v>
      </c>
      <c r="BP180" s="40">
        <f t="shared" si="742"/>
        <v>0</v>
      </c>
      <c r="BQ180" s="40">
        <f t="shared" si="742"/>
        <v>0</v>
      </c>
      <c r="BR180" s="40">
        <f t="shared" si="742"/>
        <v>0</v>
      </c>
      <c r="BS180" s="40">
        <f t="shared" si="742"/>
        <v>0</v>
      </c>
      <c r="BT180" s="40">
        <f t="shared" si="742"/>
        <v>0</v>
      </c>
      <c r="BU180" s="40">
        <f t="shared" si="742"/>
        <v>0</v>
      </c>
      <c r="BV180" s="40">
        <f t="shared" si="742"/>
        <v>0</v>
      </c>
      <c r="BW180" s="40">
        <f t="shared" si="742"/>
        <v>0</v>
      </c>
      <c r="BX180" s="40">
        <f t="shared" si="742"/>
        <v>0</v>
      </c>
      <c r="BY180" s="40">
        <f t="shared" si="742"/>
        <v>0</v>
      </c>
      <c r="BZ180" s="40">
        <f t="shared" si="742"/>
        <v>0</v>
      </c>
      <c r="CA180" s="40">
        <f t="shared" si="742"/>
        <v>0</v>
      </c>
      <c r="CB180" s="40">
        <f t="shared" si="742"/>
        <v>0</v>
      </c>
      <c r="CC180" s="40">
        <f t="shared" si="742"/>
        <v>0</v>
      </c>
      <c r="CD180" s="40">
        <f t="shared" si="742"/>
        <v>0</v>
      </c>
      <c r="CE180" s="40">
        <f t="shared" ref="CE180:EP180" si="743">IFERROR(+CE66/$I$180,0)</f>
        <v>0</v>
      </c>
      <c r="CF180" s="40">
        <f t="shared" si="743"/>
        <v>0</v>
      </c>
      <c r="CG180" s="40">
        <f t="shared" si="743"/>
        <v>0</v>
      </c>
      <c r="CH180" s="40">
        <f t="shared" si="743"/>
        <v>0</v>
      </c>
      <c r="CI180" s="40">
        <f t="shared" si="743"/>
        <v>0</v>
      </c>
      <c r="CJ180" s="40">
        <f t="shared" si="743"/>
        <v>0</v>
      </c>
      <c r="CK180" s="40">
        <f t="shared" si="743"/>
        <v>0</v>
      </c>
      <c r="CL180" s="40">
        <f t="shared" si="743"/>
        <v>0</v>
      </c>
      <c r="CM180" s="40">
        <f t="shared" si="743"/>
        <v>0</v>
      </c>
      <c r="CN180" s="40">
        <f t="shared" si="743"/>
        <v>0</v>
      </c>
      <c r="CO180" s="40">
        <f t="shared" si="743"/>
        <v>0</v>
      </c>
      <c r="CP180" s="40">
        <f t="shared" si="743"/>
        <v>0</v>
      </c>
      <c r="CQ180" s="40">
        <f t="shared" si="743"/>
        <v>0</v>
      </c>
      <c r="CR180" s="40">
        <f t="shared" si="743"/>
        <v>0</v>
      </c>
      <c r="CS180" s="40">
        <f t="shared" si="743"/>
        <v>0</v>
      </c>
      <c r="CT180" s="40">
        <f t="shared" si="743"/>
        <v>0</v>
      </c>
      <c r="CU180" s="40">
        <f t="shared" si="743"/>
        <v>0</v>
      </c>
      <c r="CV180" s="40">
        <f t="shared" si="743"/>
        <v>0</v>
      </c>
      <c r="CW180" s="40">
        <f t="shared" si="743"/>
        <v>0</v>
      </c>
      <c r="CX180" s="40">
        <f t="shared" si="743"/>
        <v>0</v>
      </c>
      <c r="CY180" s="40">
        <f t="shared" si="743"/>
        <v>0</v>
      </c>
      <c r="CZ180" s="40">
        <f t="shared" si="743"/>
        <v>0</v>
      </c>
      <c r="DA180" s="40">
        <f t="shared" si="743"/>
        <v>0</v>
      </c>
      <c r="DB180" s="40">
        <f t="shared" si="743"/>
        <v>0</v>
      </c>
      <c r="DC180" s="40">
        <f t="shared" si="743"/>
        <v>0</v>
      </c>
      <c r="DD180" s="40">
        <f t="shared" si="743"/>
        <v>0</v>
      </c>
      <c r="DE180" s="40">
        <f t="shared" si="743"/>
        <v>0</v>
      </c>
      <c r="DF180" s="40">
        <f t="shared" si="743"/>
        <v>0</v>
      </c>
      <c r="DG180" s="40">
        <f t="shared" si="743"/>
        <v>0</v>
      </c>
      <c r="DH180" s="40">
        <f t="shared" si="743"/>
        <v>0</v>
      </c>
      <c r="DI180" s="40">
        <f t="shared" si="743"/>
        <v>0</v>
      </c>
      <c r="DJ180" s="40">
        <f t="shared" si="743"/>
        <v>0</v>
      </c>
      <c r="DK180" s="40">
        <f t="shared" si="743"/>
        <v>0</v>
      </c>
      <c r="DL180" s="40">
        <f t="shared" si="743"/>
        <v>0</v>
      </c>
      <c r="DM180" s="40">
        <f t="shared" si="743"/>
        <v>0</v>
      </c>
      <c r="DN180" s="40">
        <f t="shared" si="743"/>
        <v>0</v>
      </c>
      <c r="DO180" s="40">
        <f t="shared" si="743"/>
        <v>0</v>
      </c>
      <c r="DP180" s="40">
        <f t="shared" si="743"/>
        <v>0</v>
      </c>
      <c r="DQ180" s="40">
        <f t="shared" si="743"/>
        <v>0</v>
      </c>
      <c r="DR180" s="40">
        <f t="shared" si="743"/>
        <v>0</v>
      </c>
      <c r="DS180" s="40">
        <f t="shared" si="743"/>
        <v>0</v>
      </c>
      <c r="DT180" s="40">
        <f t="shared" si="743"/>
        <v>0</v>
      </c>
      <c r="DU180" s="40">
        <f t="shared" si="743"/>
        <v>0</v>
      </c>
      <c r="DV180" s="40">
        <f t="shared" si="743"/>
        <v>0</v>
      </c>
      <c r="DW180" s="40">
        <f t="shared" si="743"/>
        <v>0</v>
      </c>
      <c r="DX180" s="40">
        <f t="shared" si="743"/>
        <v>0</v>
      </c>
      <c r="DY180" s="40">
        <f t="shared" si="743"/>
        <v>0</v>
      </c>
      <c r="DZ180" s="40">
        <f t="shared" si="743"/>
        <v>0</v>
      </c>
      <c r="EA180" s="40">
        <f t="shared" si="743"/>
        <v>0</v>
      </c>
      <c r="EB180" s="40">
        <f t="shared" si="743"/>
        <v>0</v>
      </c>
      <c r="EC180" s="40">
        <f t="shared" si="743"/>
        <v>0</v>
      </c>
      <c r="ED180" s="40">
        <f t="shared" si="743"/>
        <v>0</v>
      </c>
      <c r="EE180" s="40">
        <f t="shared" si="743"/>
        <v>0</v>
      </c>
      <c r="EF180" s="40">
        <f t="shared" si="743"/>
        <v>0</v>
      </c>
      <c r="EG180" s="40">
        <f t="shared" si="743"/>
        <v>0</v>
      </c>
      <c r="EH180" s="40">
        <f t="shared" si="743"/>
        <v>0</v>
      </c>
      <c r="EI180" s="40">
        <f t="shared" si="743"/>
        <v>0</v>
      </c>
      <c r="EJ180" s="40">
        <f t="shared" si="743"/>
        <v>0</v>
      </c>
      <c r="EK180" s="40">
        <f t="shared" si="743"/>
        <v>0</v>
      </c>
      <c r="EL180" s="40">
        <f t="shared" si="743"/>
        <v>0</v>
      </c>
      <c r="EM180" s="40">
        <f t="shared" si="743"/>
        <v>0</v>
      </c>
      <c r="EN180" s="40">
        <f t="shared" si="743"/>
        <v>0</v>
      </c>
      <c r="EO180" s="40">
        <f t="shared" si="743"/>
        <v>0</v>
      </c>
      <c r="EP180" s="40">
        <f t="shared" si="743"/>
        <v>0</v>
      </c>
      <c r="EQ180" s="40">
        <f t="shared" ref="EQ180:HB180" si="744">IFERROR(+EQ66/$I$180,0)</f>
        <v>0</v>
      </c>
      <c r="ER180" s="40">
        <f t="shared" si="744"/>
        <v>0</v>
      </c>
      <c r="ES180" s="40">
        <f t="shared" si="744"/>
        <v>0</v>
      </c>
      <c r="ET180" s="40">
        <f t="shared" si="744"/>
        <v>0</v>
      </c>
      <c r="EU180" s="40">
        <f t="shared" si="744"/>
        <v>0</v>
      </c>
      <c r="EV180" s="40">
        <f t="shared" si="744"/>
        <v>0</v>
      </c>
      <c r="EW180" s="40">
        <f t="shared" si="744"/>
        <v>0</v>
      </c>
      <c r="EX180" s="40">
        <f t="shared" si="744"/>
        <v>0</v>
      </c>
      <c r="EY180" s="40">
        <f t="shared" si="744"/>
        <v>0</v>
      </c>
      <c r="EZ180" s="40">
        <f t="shared" si="744"/>
        <v>0</v>
      </c>
      <c r="FA180" s="40">
        <f t="shared" si="744"/>
        <v>0</v>
      </c>
      <c r="FB180" s="40">
        <f t="shared" si="744"/>
        <v>0</v>
      </c>
      <c r="FC180" s="40">
        <f t="shared" si="744"/>
        <v>0</v>
      </c>
      <c r="FD180" s="40">
        <f t="shared" si="744"/>
        <v>0</v>
      </c>
      <c r="FE180" s="40">
        <f t="shared" si="744"/>
        <v>0</v>
      </c>
      <c r="FF180" s="40">
        <f t="shared" si="744"/>
        <v>0</v>
      </c>
      <c r="FG180" s="40">
        <f t="shared" si="744"/>
        <v>0</v>
      </c>
      <c r="FH180" s="40">
        <f t="shared" si="744"/>
        <v>0</v>
      </c>
      <c r="FI180" s="40">
        <f t="shared" si="744"/>
        <v>0</v>
      </c>
      <c r="FJ180" s="40">
        <f t="shared" si="744"/>
        <v>0</v>
      </c>
      <c r="FK180" s="40">
        <f t="shared" si="744"/>
        <v>0</v>
      </c>
      <c r="FL180" s="40">
        <f t="shared" si="744"/>
        <v>0</v>
      </c>
      <c r="FM180" s="40">
        <f t="shared" si="744"/>
        <v>0</v>
      </c>
      <c r="FN180" s="40">
        <f t="shared" si="744"/>
        <v>0</v>
      </c>
      <c r="FO180" s="40">
        <f t="shared" si="744"/>
        <v>0</v>
      </c>
      <c r="FP180" s="40">
        <f t="shared" si="744"/>
        <v>0</v>
      </c>
      <c r="FQ180" s="40">
        <f t="shared" si="744"/>
        <v>0</v>
      </c>
      <c r="FR180" s="40">
        <f t="shared" si="744"/>
        <v>0</v>
      </c>
      <c r="FS180" s="40">
        <f t="shared" si="744"/>
        <v>0</v>
      </c>
      <c r="FT180" s="40">
        <f t="shared" si="744"/>
        <v>0</v>
      </c>
      <c r="FU180" s="40">
        <f t="shared" si="744"/>
        <v>0</v>
      </c>
      <c r="FV180" s="40">
        <f t="shared" si="744"/>
        <v>0</v>
      </c>
      <c r="FW180" s="40">
        <f t="shared" si="744"/>
        <v>0</v>
      </c>
      <c r="FX180" s="40">
        <f t="shared" si="744"/>
        <v>0</v>
      </c>
      <c r="FY180" s="40">
        <f t="shared" si="744"/>
        <v>0</v>
      </c>
      <c r="FZ180" s="40">
        <f t="shared" si="744"/>
        <v>0</v>
      </c>
      <c r="GA180" s="40">
        <f t="shared" si="744"/>
        <v>0</v>
      </c>
      <c r="GB180" s="40">
        <f t="shared" si="744"/>
        <v>0</v>
      </c>
      <c r="GC180" s="40">
        <f t="shared" si="744"/>
        <v>0</v>
      </c>
      <c r="GD180" s="40">
        <f t="shared" si="744"/>
        <v>0</v>
      </c>
      <c r="GE180" s="40">
        <f t="shared" si="744"/>
        <v>0</v>
      </c>
      <c r="GF180" s="40">
        <f t="shared" si="744"/>
        <v>0</v>
      </c>
      <c r="GG180" s="40">
        <f t="shared" si="744"/>
        <v>0</v>
      </c>
      <c r="GH180" s="40">
        <f t="shared" si="744"/>
        <v>0</v>
      </c>
      <c r="GI180" s="40">
        <f t="shared" si="744"/>
        <v>0</v>
      </c>
      <c r="GJ180" s="40">
        <f t="shared" si="744"/>
        <v>0</v>
      </c>
      <c r="GK180" s="40">
        <f t="shared" si="744"/>
        <v>0</v>
      </c>
      <c r="GL180" s="40">
        <f t="shared" si="744"/>
        <v>0</v>
      </c>
      <c r="GM180" s="40">
        <f t="shared" si="744"/>
        <v>0</v>
      </c>
      <c r="GN180" s="40">
        <f t="shared" si="744"/>
        <v>0</v>
      </c>
      <c r="GO180" s="40">
        <f t="shared" si="744"/>
        <v>0</v>
      </c>
      <c r="GP180" s="40">
        <f t="shared" si="744"/>
        <v>0</v>
      </c>
      <c r="GQ180" s="40">
        <f t="shared" si="744"/>
        <v>0</v>
      </c>
      <c r="GR180" s="40">
        <f t="shared" si="744"/>
        <v>0</v>
      </c>
      <c r="GS180" s="40">
        <f t="shared" si="744"/>
        <v>0</v>
      </c>
      <c r="GT180" s="40">
        <f t="shared" si="744"/>
        <v>0</v>
      </c>
      <c r="GU180" s="40">
        <f t="shared" si="744"/>
        <v>0</v>
      </c>
      <c r="GV180" s="40">
        <f t="shared" si="744"/>
        <v>0</v>
      </c>
      <c r="GW180" s="40">
        <f t="shared" si="744"/>
        <v>0</v>
      </c>
      <c r="GX180" s="40">
        <f t="shared" si="744"/>
        <v>0</v>
      </c>
      <c r="GY180" s="40">
        <f t="shared" si="744"/>
        <v>0</v>
      </c>
      <c r="GZ180" s="40">
        <f t="shared" si="744"/>
        <v>0</v>
      </c>
      <c r="HA180" s="40">
        <f t="shared" si="744"/>
        <v>0</v>
      </c>
      <c r="HB180" s="40">
        <f t="shared" si="744"/>
        <v>0</v>
      </c>
      <c r="HC180" s="40">
        <f t="shared" ref="HC180:JN180" si="745">IFERROR(+HC66/$I$180,0)</f>
        <v>0</v>
      </c>
      <c r="HD180" s="40">
        <f t="shared" si="745"/>
        <v>0</v>
      </c>
      <c r="HE180" s="40">
        <f t="shared" si="745"/>
        <v>0</v>
      </c>
      <c r="HF180" s="40">
        <f t="shared" si="745"/>
        <v>0</v>
      </c>
      <c r="HG180" s="40">
        <f t="shared" si="745"/>
        <v>0</v>
      </c>
      <c r="HH180" s="40">
        <f t="shared" si="745"/>
        <v>0</v>
      </c>
      <c r="HI180" s="40">
        <f t="shared" si="745"/>
        <v>0</v>
      </c>
      <c r="HJ180" s="40">
        <f t="shared" si="745"/>
        <v>0</v>
      </c>
      <c r="HK180" s="40">
        <f t="shared" si="745"/>
        <v>0</v>
      </c>
      <c r="HL180" s="40">
        <f t="shared" si="745"/>
        <v>0</v>
      </c>
      <c r="HM180" s="40">
        <f t="shared" si="745"/>
        <v>0</v>
      </c>
      <c r="HN180" s="40">
        <f t="shared" si="745"/>
        <v>0</v>
      </c>
      <c r="HO180" s="40">
        <f t="shared" si="745"/>
        <v>0</v>
      </c>
      <c r="HP180" s="40">
        <f t="shared" si="745"/>
        <v>0</v>
      </c>
      <c r="HQ180" s="40">
        <f t="shared" si="745"/>
        <v>0</v>
      </c>
      <c r="HR180" s="40">
        <f t="shared" si="745"/>
        <v>0</v>
      </c>
      <c r="HS180" s="40">
        <f t="shared" si="745"/>
        <v>0</v>
      </c>
      <c r="HT180" s="40">
        <f t="shared" si="745"/>
        <v>0</v>
      </c>
      <c r="HU180" s="40">
        <f t="shared" si="745"/>
        <v>0</v>
      </c>
      <c r="HV180" s="40">
        <f t="shared" si="745"/>
        <v>0</v>
      </c>
      <c r="HW180" s="40">
        <f t="shared" si="745"/>
        <v>0</v>
      </c>
      <c r="HX180" s="40">
        <f t="shared" si="745"/>
        <v>0</v>
      </c>
      <c r="HY180" s="40">
        <f t="shared" si="745"/>
        <v>0</v>
      </c>
      <c r="HZ180" s="40">
        <f t="shared" si="745"/>
        <v>0</v>
      </c>
      <c r="IA180" s="40">
        <f t="shared" si="745"/>
        <v>0</v>
      </c>
      <c r="IB180" s="40">
        <f t="shared" si="745"/>
        <v>0</v>
      </c>
      <c r="IC180" s="40">
        <f t="shared" si="745"/>
        <v>0</v>
      </c>
      <c r="ID180" s="40">
        <f t="shared" si="745"/>
        <v>0</v>
      </c>
      <c r="IE180" s="40">
        <f t="shared" si="745"/>
        <v>0</v>
      </c>
      <c r="IF180" s="40">
        <f t="shared" si="745"/>
        <v>0</v>
      </c>
      <c r="IG180" s="40">
        <f t="shared" si="745"/>
        <v>0</v>
      </c>
      <c r="IH180" s="40">
        <f t="shared" si="745"/>
        <v>0</v>
      </c>
      <c r="II180" s="40">
        <f t="shared" si="745"/>
        <v>0</v>
      </c>
      <c r="IJ180" s="40">
        <f t="shared" si="745"/>
        <v>0</v>
      </c>
      <c r="IK180" s="40">
        <f t="shared" si="745"/>
        <v>0</v>
      </c>
      <c r="IL180" s="40">
        <f t="shared" si="745"/>
        <v>0</v>
      </c>
      <c r="IM180" s="40">
        <f t="shared" si="745"/>
        <v>0</v>
      </c>
      <c r="IN180" s="40">
        <f t="shared" si="745"/>
        <v>0</v>
      </c>
      <c r="IO180" s="40">
        <f t="shared" si="745"/>
        <v>0</v>
      </c>
      <c r="IP180" s="40">
        <f t="shared" si="745"/>
        <v>0</v>
      </c>
      <c r="IQ180" s="40">
        <f t="shared" si="745"/>
        <v>0</v>
      </c>
      <c r="IR180" s="40">
        <f t="shared" si="745"/>
        <v>0</v>
      </c>
      <c r="IS180" s="40">
        <f t="shared" si="745"/>
        <v>0</v>
      </c>
      <c r="IT180" s="40">
        <f t="shared" si="745"/>
        <v>0</v>
      </c>
      <c r="IU180" s="40">
        <f t="shared" si="745"/>
        <v>0</v>
      </c>
      <c r="IV180" s="40">
        <f t="shared" si="745"/>
        <v>0</v>
      </c>
      <c r="IW180" s="40">
        <f t="shared" si="745"/>
        <v>0</v>
      </c>
      <c r="IX180" s="40">
        <f t="shared" si="745"/>
        <v>0</v>
      </c>
      <c r="IY180" s="40">
        <f t="shared" si="745"/>
        <v>0</v>
      </c>
      <c r="IZ180" s="40">
        <f t="shared" si="745"/>
        <v>0</v>
      </c>
      <c r="JA180" s="40">
        <f t="shared" si="745"/>
        <v>0</v>
      </c>
      <c r="JB180" s="40">
        <f t="shared" si="745"/>
        <v>0</v>
      </c>
      <c r="JC180" s="40">
        <f t="shared" si="745"/>
        <v>0</v>
      </c>
      <c r="JD180" s="40">
        <f t="shared" si="745"/>
        <v>0</v>
      </c>
      <c r="JE180" s="40">
        <f t="shared" si="745"/>
        <v>0</v>
      </c>
      <c r="JF180" s="40">
        <f t="shared" si="745"/>
        <v>0</v>
      </c>
      <c r="JG180" s="40">
        <f t="shared" si="745"/>
        <v>0</v>
      </c>
      <c r="JH180" s="40">
        <f t="shared" si="745"/>
        <v>0</v>
      </c>
      <c r="JI180" s="40">
        <f t="shared" si="745"/>
        <v>0</v>
      </c>
      <c r="JJ180" s="40">
        <f t="shared" si="745"/>
        <v>0</v>
      </c>
      <c r="JK180" s="40">
        <f t="shared" si="745"/>
        <v>0</v>
      </c>
      <c r="JL180" s="40">
        <f t="shared" si="745"/>
        <v>0</v>
      </c>
      <c r="JM180" s="40">
        <f t="shared" si="745"/>
        <v>0</v>
      </c>
      <c r="JN180" s="40">
        <f t="shared" si="745"/>
        <v>0</v>
      </c>
      <c r="JO180" s="40">
        <f t="shared" ref="JO180:LZ180" si="746">IFERROR(+JO66/$I$180,0)</f>
        <v>0</v>
      </c>
      <c r="JP180" s="40">
        <f t="shared" si="746"/>
        <v>0</v>
      </c>
      <c r="JQ180" s="40">
        <f t="shared" si="746"/>
        <v>0</v>
      </c>
      <c r="JR180" s="40">
        <f t="shared" si="746"/>
        <v>0</v>
      </c>
      <c r="JS180" s="40">
        <f t="shared" si="746"/>
        <v>0</v>
      </c>
      <c r="JT180" s="40">
        <f t="shared" si="746"/>
        <v>0</v>
      </c>
      <c r="JU180" s="40">
        <f t="shared" si="746"/>
        <v>0</v>
      </c>
      <c r="JV180" s="40">
        <f t="shared" si="746"/>
        <v>0</v>
      </c>
      <c r="JW180" s="40">
        <f t="shared" si="746"/>
        <v>0</v>
      </c>
      <c r="JX180" s="40">
        <f t="shared" si="746"/>
        <v>0</v>
      </c>
      <c r="JY180" s="40">
        <f t="shared" si="746"/>
        <v>0</v>
      </c>
      <c r="JZ180" s="40">
        <f t="shared" si="746"/>
        <v>0</v>
      </c>
      <c r="KA180" s="40">
        <f t="shared" si="746"/>
        <v>0</v>
      </c>
      <c r="KB180" s="40">
        <f t="shared" si="746"/>
        <v>0</v>
      </c>
      <c r="KC180" s="40">
        <f t="shared" si="746"/>
        <v>0</v>
      </c>
      <c r="KD180" s="40">
        <f t="shared" si="746"/>
        <v>0</v>
      </c>
      <c r="KE180" s="40">
        <f t="shared" si="746"/>
        <v>0</v>
      </c>
      <c r="KF180" s="40">
        <f t="shared" si="746"/>
        <v>0</v>
      </c>
      <c r="KG180" s="40">
        <f t="shared" si="746"/>
        <v>0</v>
      </c>
      <c r="KH180" s="40">
        <f t="shared" si="746"/>
        <v>0</v>
      </c>
      <c r="KI180" s="40">
        <f t="shared" si="746"/>
        <v>0</v>
      </c>
      <c r="KJ180" s="40">
        <f t="shared" si="746"/>
        <v>0</v>
      </c>
      <c r="KK180" s="40">
        <f t="shared" si="746"/>
        <v>0</v>
      </c>
      <c r="KL180" s="40">
        <f t="shared" si="746"/>
        <v>0</v>
      </c>
      <c r="KM180" s="40">
        <f t="shared" si="746"/>
        <v>0</v>
      </c>
      <c r="KN180" s="40">
        <f t="shared" si="746"/>
        <v>0</v>
      </c>
      <c r="KO180" s="40">
        <f t="shared" si="746"/>
        <v>0</v>
      </c>
      <c r="KP180" s="40">
        <f t="shared" si="746"/>
        <v>0</v>
      </c>
      <c r="KQ180" s="40">
        <f t="shared" si="746"/>
        <v>0</v>
      </c>
      <c r="KR180" s="40">
        <f t="shared" si="746"/>
        <v>0</v>
      </c>
      <c r="KS180" s="40">
        <f t="shared" si="746"/>
        <v>0</v>
      </c>
      <c r="KT180" s="40">
        <f t="shared" si="746"/>
        <v>0</v>
      </c>
      <c r="KU180" s="40">
        <f t="shared" si="746"/>
        <v>0</v>
      </c>
      <c r="KV180" s="40">
        <f t="shared" si="746"/>
        <v>0</v>
      </c>
      <c r="KW180" s="40">
        <f t="shared" si="746"/>
        <v>0</v>
      </c>
      <c r="KX180" s="40">
        <f t="shared" si="746"/>
        <v>0</v>
      </c>
      <c r="KY180" s="40">
        <f t="shared" si="746"/>
        <v>0</v>
      </c>
      <c r="KZ180" s="40">
        <f t="shared" si="746"/>
        <v>0</v>
      </c>
      <c r="LA180" s="40">
        <f t="shared" si="746"/>
        <v>0</v>
      </c>
      <c r="LB180" s="40">
        <f t="shared" si="746"/>
        <v>0</v>
      </c>
      <c r="LC180" s="40">
        <f t="shared" si="746"/>
        <v>0</v>
      </c>
      <c r="LD180" s="40">
        <f t="shared" si="746"/>
        <v>0</v>
      </c>
      <c r="LE180" s="40">
        <f t="shared" si="746"/>
        <v>0</v>
      </c>
      <c r="LF180" s="40">
        <f t="shared" si="746"/>
        <v>0</v>
      </c>
      <c r="LG180" s="40">
        <f t="shared" si="746"/>
        <v>0</v>
      </c>
      <c r="LH180" s="40">
        <f t="shared" si="746"/>
        <v>0</v>
      </c>
      <c r="LI180" s="40">
        <f t="shared" si="746"/>
        <v>0</v>
      </c>
      <c r="LJ180" s="40">
        <f t="shared" si="746"/>
        <v>0</v>
      </c>
      <c r="LK180" s="40">
        <f t="shared" si="746"/>
        <v>0</v>
      </c>
      <c r="LL180" s="40">
        <f t="shared" si="746"/>
        <v>0</v>
      </c>
      <c r="LM180" s="40">
        <f t="shared" si="746"/>
        <v>0</v>
      </c>
      <c r="LN180" s="40">
        <f t="shared" si="746"/>
        <v>0</v>
      </c>
      <c r="LO180" s="40">
        <f t="shared" si="746"/>
        <v>0</v>
      </c>
      <c r="LP180" s="40">
        <f t="shared" si="746"/>
        <v>0</v>
      </c>
      <c r="LQ180" s="40">
        <f t="shared" si="746"/>
        <v>0</v>
      </c>
      <c r="LR180" s="40">
        <f t="shared" si="746"/>
        <v>0</v>
      </c>
      <c r="LS180" s="40">
        <f t="shared" si="746"/>
        <v>0</v>
      </c>
      <c r="LT180" s="40">
        <f t="shared" si="746"/>
        <v>0</v>
      </c>
      <c r="LU180" s="40">
        <f t="shared" si="746"/>
        <v>0</v>
      </c>
      <c r="LV180" s="40">
        <f t="shared" si="746"/>
        <v>0</v>
      </c>
      <c r="LW180" s="40">
        <f t="shared" si="746"/>
        <v>0</v>
      </c>
      <c r="LX180" s="40">
        <f t="shared" si="746"/>
        <v>0</v>
      </c>
      <c r="LY180" s="40">
        <f t="shared" si="746"/>
        <v>0</v>
      </c>
      <c r="LZ180" s="40">
        <f t="shared" si="746"/>
        <v>0</v>
      </c>
      <c r="MA180" s="40">
        <f t="shared" ref="MA180:NT180" si="747">IFERROR(+MA66/$I$180,0)</f>
        <v>0</v>
      </c>
      <c r="MB180" s="40">
        <f t="shared" si="747"/>
        <v>0</v>
      </c>
      <c r="MC180" s="40">
        <f t="shared" si="747"/>
        <v>0</v>
      </c>
      <c r="MD180" s="40">
        <f t="shared" si="747"/>
        <v>0</v>
      </c>
      <c r="ME180" s="40">
        <f t="shared" si="747"/>
        <v>0</v>
      </c>
      <c r="MF180" s="40">
        <f t="shared" si="747"/>
        <v>0</v>
      </c>
      <c r="MG180" s="40">
        <f t="shared" si="747"/>
        <v>0</v>
      </c>
      <c r="MH180" s="40">
        <f t="shared" si="747"/>
        <v>0</v>
      </c>
      <c r="MI180" s="40">
        <f t="shared" si="747"/>
        <v>0</v>
      </c>
      <c r="MJ180" s="40">
        <f t="shared" si="747"/>
        <v>0</v>
      </c>
      <c r="MK180" s="40">
        <f t="shared" si="747"/>
        <v>0</v>
      </c>
      <c r="ML180" s="40">
        <f t="shared" si="747"/>
        <v>0</v>
      </c>
      <c r="MM180" s="40">
        <f t="shared" si="747"/>
        <v>0</v>
      </c>
      <c r="MN180" s="40">
        <f t="shared" si="747"/>
        <v>0</v>
      </c>
      <c r="MO180" s="40">
        <f t="shared" si="747"/>
        <v>0</v>
      </c>
      <c r="MP180" s="40">
        <f t="shared" si="747"/>
        <v>0</v>
      </c>
      <c r="MQ180" s="40">
        <f t="shared" si="747"/>
        <v>0</v>
      </c>
      <c r="MR180" s="40">
        <f t="shared" si="747"/>
        <v>0</v>
      </c>
      <c r="MS180" s="40">
        <f t="shared" si="747"/>
        <v>0</v>
      </c>
      <c r="MT180" s="40">
        <f t="shared" si="747"/>
        <v>0</v>
      </c>
      <c r="MU180" s="40">
        <f t="shared" si="747"/>
        <v>0</v>
      </c>
      <c r="MV180" s="40">
        <f t="shared" si="747"/>
        <v>0</v>
      </c>
      <c r="MW180" s="40">
        <f t="shared" si="747"/>
        <v>0</v>
      </c>
      <c r="MX180" s="40">
        <f t="shared" si="747"/>
        <v>0</v>
      </c>
      <c r="MY180" s="40">
        <f t="shared" si="747"/>
        <v>0</v>
      </c>
      <c r="MZ180" s="40">
        <f t="shared" si="747"/>
        <v>0</v>
      </c>
      <c r="NA180" s="40">
        <f t="shared" si="747"/>
        <v>0</v>
      </c>
      <c r="NB180" s="40">
        <f t="shared" si="747"/>
        <v>0</v>
      </c>
      <c r="NC180" s="40">
        <f t="shared" si="747"/>
        <v>0</v>
      </c>
      <c r="ND180" s="40">
        <f t="shared" si="747"/>
        <v>0</v>
      </c>
      <c r="NE180" s="40">
        <f t="shared" si="747"/>
        <v>0</v>
      </c>
      <c r="NF180" s="40">
        <f t="shared" si="747"/>
        <v>0</v>
      </c>
      <c r="NG180" s="40">
        <f t="shared" si="747"/>
        <v>0</v>
      </c>
      <c r="NH180" s="40">
        <f t="shared" si="747"/>
        <v>0</v>
      </c>
      <c r="NI180" s="40">
        <f t="shared" si="747"/>
        <v>0</v>
      </c>
      <c r="NJ180" s="40">
        <f t="shared" si="747"/>
        <v>0</v>
      </c>
      <c r="NK180" s="40">
        <f t="shared" si="747"/>
        <v>0</v>
      </c>
      <c r="NL180" s="40">
        <f t="shared" si="747"/>
        <v>0</v>
      </c>
      <c r="NM180" s="40">
        <f t="shared" si="747"/>
        <v>0</v>
      </c>
      <c r="NN180" s="40">
        <f t="shared" si="747"/>
        <v>0</v>
      </c>
      <c r="NO180" s="40">
        <f t="shared" si="747"/>
        <v>0</v>
      </c>
      <c r="NP180" s="40">
        <f t="shared" si="747"/>
        <v>0</v>
      </c>
      <c r="NQ180" s="40">
        <f t="shared" si="747"/>
        <v>0</v>
      </c>
      <c r="NR180" s="40">
        <f t="shared" si="747"/>
        <v>0</v>
      </c>
      <c r="NS180" s="40">
        <f t="shared" si="747"/>
        <v>0</v>
      </c>
      <c r="NT180" s="41">
        <f t="shared" si="747"/>
        <v>0</v>
      </c>
    </row>
    <row r="181" spans="1:384" ht="17.25" thickBot="1" x14ac:dyDescent="0.65">
      <c r="A181" s="141" t="s">
        <v>72</v>
      </c>
      <c r="B181" s="301"/>
      <c r="C181" s="322"/>
      <c r="D181" s="51" t="s">
        <v>20</v>
      </c>
      <c r="E181" s="77">
        <v>25</v>
      </c>
      <c r="F181" s="295"/>
      <c r="G181" s="77">
        <v>34</v>
      </c>
      <c r="H181" s="91">
        <v>670</v>
      </c>
      <c r="I181" s="69">
        <f t="shared" si="687"/>
        <v>618</v>
      </c>
      <c r="J181" s="79">
        <v>0</v>
      </c>
      <c r="K181" s="72">
        <v>0</v>
      </c>
      <c r="L181" s="72">
        <v>0</v>
      </c>
      <c r="M181" s="72">
        <v>0</v>
      </c>
      <c r="N181" s="72">
        <v>0</v>
      </c>
      <c r="O181" s="72">
        <v>0</v>
      </c>
      <c r="P181" s="71">
        <v>618</v>
      </c>
      <c r="Q181" s="93">
        <v>0</v>
      </c>
      <c r="R181" s="7"/>
      <c r="S181" s="98">
        <f t="shared" ref="S181:CD181" si="748">IFERROR(+S67/$I$181,0)</f>
        <v>0.29773462783171523</v>
      </c>
      <c r="T181" s="99">
        <f t="shared" si="748"/>
        <v>0.29773462783171523</v>
      </c>
      <c r="U181" s="99">
        <f t="shared" si="748"/>
        <v>0.29126213592233008</v>
      </c>
      <c r="V181" s="99">
        <f t="shared" si="748"/>
        <v>0.28802588996763756</v>
      </c>
      <c r="W181" s="99">
        <f t="shared" si="748"/>
        <v>0.28802588996763756</v>
      </c>
      <c r="X181" s="99">
        <f t="shared" si="748"/>
        <v>0.28317152103559873</v>
      </c>
      <c r="Y181" s="99">
        <f t="shared" si="748"/>
        <v>0.27831715210355989</v>
      </c>
      <c r="Z181" s="99">
        <f t="shared" si="748"/>
        <v>0.27831715210355989</v>
      </c>
      <c r="AA181" s="99">
        <f t="shared" si="748"/>
        <v>0.32362459546925565</v>
      </c>
      <c r="AB181" s="99">
        <f t="shared" si="748"/>
        <v>0.3155339805825243</v>
      </c>
      <c r="AC181" s="99">
        <f t="shared" si="748"/>
        <v>0.33333333333333331</v>
      </c>
      <c r="AD181" s="99">
        <f t="shared" si="748"/>
        <v>0.33333333333333331</v>
      </c>
      <c r="AE181" s="99">
        <f t="shared" si="748"/>
        <v>0.32686084142394822</v>
      </c>
      <c r="AF181" s="99">
        <f t="shared" si="748"/>
        <v>0.32524271844660196</v>
      </c>
      <c r="AG181" s="99">
        <f t="shared" si="748"/>
        <v>0.32524271844660196</v>
      </c>
      <c r="AH181" s="99">
        <f t="shared" si="748"/>
        <v>0.31715210355987056</v>
      </c>
      <c r="AI181" s="99">
        <f t="shared" si="748"/>
        <v>0.31715210355987056</v>
      </c>
      <c r="AJ181" s="99">
        <f t="shared" si="748"/>
        <v>0.31715210355987056</v>
      </c>
      <c r="AK181" s="99">
        <f t="shared" si="748"/>
        <v>0.37540453074433655</v>
      </c>
      <c r="AL181" s="99">
        <f t="shared" si="748"/>
        <v>0.36245954692556637</v>
      </c>
      <c r="AM181" s="99">
        <f t="shared" si="748"/>
        <v>0.35598705501618122</v>
      </c>
      <c r="AN181" s="99">
        <f t="shared" si="748"/>
        <v>0.35598705501618122</v>
      </c>
      <c r="AO181" s="99">
        <f t="shared" si="748"/>
        <v>0.36569579288025889</v>
      </c>
      <c r="AP181" s="99">
        <f t="shared" si="748"/>
        <v>0.36569579288025889</v>
      </c>
      <c r="AQ181" s="99">
        <f t="shared" si="748"/>
        <v>0.36569579288025889</v>
      </c>
      <c r="AR181" s="99">
        <f t="shared" si="748"/>
        <v>0.36569579288025889</v>
      </c>
      <c r="AS181" s="99">
        <f t="shared" si="748"/>
        <v>0.36245954692556637</v>
      </c>
      <c r="AT181" s="99">
        <f t="shared" si="748"/>
        <v>0.35275080906148865</v>
      </c>
      <c r="AU181" s="99">
        <f t="shared" si="748"/>
        <v>0.35275080906148865</v>
      </c>
      <c r="AV181" s="99">
        <f t="shared" si="748"/>
        <v>0.34951456310679613</v>
      </c>
      <c r="AW181" s="99">
        <f t="shared" si="748"/>
        <v>0.34627831715210355</v>
      </c>
      <c r="AX181" s="99">
        <f t="shared" si="748"/>
        <v>0.33980582524271846</v>
      </c>
      <c r="AY181" s="99">
        <f t="shared" si="748"/>
        <v>0.3300970873786408</v>
      </c>
      <c r="AZ181" s="99">
        <f t="shared" si="748"/>
        <v>0.38025889967637538</v>
      </c>
      <c r="BA181" s="99">
        <f t="shared" si="748"/>
        <v>0.38025889967637538</v>
      </c>
      <c r="BB181" s="99">
        <f t="shared" si="748"/>
        <v>0.38025889967637538</v>
      </c>
      <c r="BC181" s="99">
        <f t="shared" si="748"/>
        <v>0.37702265372168287</v>
      </c>
      <c r="BD181" s="99">
        <f t="shared" si="748"/>
        <v>0.37864077669902912</v>
      </c>
      <c r="BE181" s="99">
        <f t="shared" si="748"/>
        <v>0.3673139158576052</v>
      </c>
      <c r="BF181" s="99">
        <f t="shared" si="748"/>
        <v>0.36407766990291263</v>
      </c>
      <c r="BG181" s="99">
        <f t="shared" si="748"/>
        <v>0.34951456310679613</v>
      </c>
      <c r="BH181" s="99">
        <f t="shared" si="748"/>
        <v>0.34951456310679613</v>
      </c>
      <c r="BI181" s="99">
        <f t="shared" si="748"/>
        <v>0.34951456310679613</v>
      </c>
      <c r="BJ181" s="99">
        <f t="shared" si="748"/>
        <v>0.34789644012944981</v>
      </c>
      <c r="BK181" s="99">
        <f t="shared" si="748"/>
        <v>0.34789644012944981</v>
      </c>
      <c r="BL181" s="99">
        <f t="shared" si="748"/>
        <v>0.46925566343042069</v>
      </c>
      <c r="BM181" s="99">
        <f t="shared" si="748"/>
        <v>0.46925566343042069</v>
      </c>
      <c r="BN181" s="99">
        <f t="shared" si="748"/>
        <v>0.47249190938511326</v>
      </c>
      <c r="BO181" s="99">
        <f t="shared" si="748"/>
        <v>0.46601941747572817</v>
      </c>
      <c r="BP181" s="99">
        <f t="shared" si="748"/>
        <v>0.46601941747572817</v>
      </c>
      <c r="BQ181" s="99">
        <f t="shared" si="748"/>
        <v>0.46601941747572817</v>
      </c>
      <c r="BR181" s="99">
        <f t="shared" si="748"/>
        <v>0.46925566343042069</v>
      </c>
      <c r="BS181" s="99">
        <f t="shared" si="748"/>
        <v>0.48867313915857608</v>
      </c>
      <c r="BT181" s="99">
        <f t="shared" si="748"/>
        <v>0.49838187702265374</v>
      </c>
      <c r="BU181" s="99">
        <f t="shared" si="748"/>
        <v>0.49352750809061491</v>
      </c>
      <c r="BV181" s="99">
        <f t="shared" si="748"/>
        <v>0.48867313915857608</v>
      </c>
      <c r="BW181" s="99">
        <f t="shared" si="748"/>
        <v>0.48867313915857608</v>
      </c>
      <c r="BX181" s="99">
        <f t="shared" si="748"/>
        <v>0.49352750809061491</v>
      </c>
      <c r="BY181" s="99">
        <f t="shared" si="748"/>
        <v>0.49029126213592233</v>
      </c>
      <c r="BZ181" s="99">
        <f t="shared" si="748"/>
        <v>0.48705501618122976</v>
      </c>
      <c r="CA181" s="99">
        <f t="shared" si="748"/>
        <v>0.48705501618122976</v>
      </c>
      <c r="CB181" s="99">
        <f t="shared" si="748"/>
        <v>0.47411003236245952</v>
      </c>
      <c r="CC181" s="99">
        <f t="shared" si="748"/>
        <v>0.46925566343042069</v>
      </c>
      <c r="CD181" s="99">
        <f t="shared" si="748"/>
        <v>0.46925566343042069</v>
      </c>
      <c r="CE181" s="99">
        <f t="shared" ref="CE181:EP181" si="749">IFERROR(+CE67/$I$181,0)</f>
        <v>0.47572815533980584</v>
      </c>
      <c r="CF181" s="99">
        <f t="shared" si="749"/>
        <v>0.48381877022653724</v>
      </c>
      <c r="CG181" s="99">
        <f t="shared" si="749"/>
        <v>0.47249190938511326</v>
      </c>
      <c r="CH181" s="99">
        <f t="shared" si="749"/>
        <v>0.470873786407767</v>
      </c>
      <c r="CI181" s="99">
        <f t="shared" si="749"/>
        <v>0.47572815533980584</v>
      </c>
      <c r="CJ181" s="99">
        <f t="shared" si="749"/>
        <v>0.470873786407767</v>
      </c>
      <c r="CK181" s="99">
        <f t="shared" si="749"/>
        <v>0.470873786407767</v>
      </c>
      <c r="CL181" s="99">
        <f t="shared" si="749"/>
        <v>0.47411003236245952</v>
      </c>
      <c r="CM181" s="99">
        <f t="shared" si="749"/>
        <v>0.47572815533980584</v>
      </c>
      <c r="CN181" s="99">
        <f t="shared" si="749"/>
        <v>0.56472491909385114</v>
      </c>
      <c r="CO181" s="99">
        <f t="shared" si="749"/>
        <v>0.58576051779935279</v>
      </c>
      <c r="CP181" s="99">
        <f t="shared" si="749"/>
        <v>0.58252427184466016</v>
      </c>
      <c r="CQ181" s="99">
        <f t="shared" si="749"/>
        <v>0.57119741100323629</v>
      </c>
      <c r="CR181" s="99">
        <f t="shared" si="749"/>
        <v>0.57119741100323629</v>
      </c>
      <c r="CS181" s="99">
        <f t="shared" si="749"/>
        <v>0.56957928802588997</v>
      </c>
      <c r="CT181" s="99">
        <f t="shared" si="749"/>
        <v>0.55825242718446599</v>
      </c>
      <c r="CU181" s="99">
        <f t="shared" si="749"/>
        <v>0.55663430420711979</v>
      </c>
      <c r="CV181" s="99">
        <f t="shared" si="749"/>
        <v>0.56472491909385114</v>
      </c>
      <c r="CW181" s="99">
        <f t="shared" si="749"/>
        <v>0.56796116504854366</v>
      </c>
      <c r="CX181" s="99">
        <f t="shared" si="749"/>
        <v>0.55987055016181231</v>
      </c>
      <c r="CY181" s="99">
        <f t="shared" si="749"/>
        <v>0.55987055016181231</v>
      </c>
      <c r="CZ181" s="99">
        <f t="shared" si="749"/>
        <v>0.54530744336569581</v>
      </c>
      <c r="DA181" s="99">
        <f t="shared" si="749"/>
        <v>0.54854368932038833</v>
      </c>
      <c r="DB181" s="99">
        <f t="shared" si="749"/>
        <v>0.53883495145631066</v>
      </c>
      <c r="DC181" s="99">
        <f t="shared" si="749"/>
        <v>0.63915857605177995</v>
      </c>
      <c r="DD181" s="99">
        <f t="shared" si="749"/>
        <v>0.64401294498381878</v>
      </c>
      <c r="DE181" s="99">
        <f t="shared" si="749"/>
        <v>0.63915857605177995</v>
      </c>
      <c r="DF181" s="99">
        <f t="shared" si="749"/>
        <v>0.63915857605177995</v>
      </c>
      <c r="DG181" s="99">
        <f t="shared" si="749"/>
        <v>0.64077669902912626</v>
      </c>
      <c r="DH181" s="99">
        <f t="shared" si="749"/>
        <v>0.6310679611650486</v>
      </c>
      <c r="DI181" s="99">
        <f t="shared" si="749"/>
        <v>0.65857605177993528</v>
      </c>
      <c r="DJ181" s="99">
        <f t="shared" si="749"/>
        <v>0.67475728155339809</v>
      </c>
      <c r="DK181" s="99">
        <f t="shared" si="749"/>
        <v>0.66666666666666663</v>
      </c>
      <c r="DL181" s="99">
        <f t="shared" si="749"/>
        <v>0.65372168284789645</v>
      </c>
      <c r="DM181" s="99">
        <f t="shared" si="749"/>
        <v>0.65372168284789645</v>
      </c>
      <c r="DN181" s="99">
        <f t="shared" si="749"/>
        <v>0.64886731391585761</v>
      </c>
      <c r="DO181" s="99">
        <f t="shared" si="749"/>
        <v>0.65048543689320393</v>
      </c>
      <c r="DP181" s="99">
        <f t="shared" si="749"/>
        <v>0.63754045307443363</v>
      </c>
      <c r="DQ181" s="99">
        <f t="shared" si="749"/>
        <v>0.62459546925566345</v>
      </c>
      <c r="DR181" s="99">
        <f t="shared" si="749"/>
        <v>0.6181229773462783</v>
      </c>
      <c r="DS181" s="99">
        <f t="shared" si="749"/>
        <v>0.60032362459546929</v>
      </c>
      <c r="DT181" s="99">
        <f t="shared" si="749"/>
        <v>0.60032362459546929</v>
      </c>
      <c r="DU181" s="99">
        <f t="shared" si="749"/>
        <v>0.63592233009708743</v>
      </c>
      <c r="DV181" s="99">
        <f t="shared" si="749"/>
        <v>0.67799352750809061</v>
      </c>
      <c r="DW181" s="99">
        <f t="shared" si="749"/>
        <v>0.69741100323624594</v>
      </c>
      <c r="DX181" s="99">
        <f t="shared" si="749"/>
        <v>0.69902912621359226</v>
      </c>
      <c r="DY181" s="99">
        <f t="shared" si="749"/>
        <v>0.67961165048543692</v>
      </c>
      <c r="DZ181" s="99">
        <f t="shared" si="749"/>
        <v>0.65533980582524276</v>
      </c>
      <c r="EA181" s="99">
        <f t="shared" si="749"/>
        <v>0.65533980582524276</v>
      </c>
      <c r="EB181" s="99">
        <f t="shared" si="749"/>
        <v>0.62135922330097082</v>
      </c>
      <c r="EC181" s="99">
        <f t="shared" si="749"/>
        <v>0.57443365695792881</v>
      </c>
      <c r="ED181" s="99">
        <f t="shared" si="749"/>
        <v>0.57119741100323629</v>
      </c>
      <c r="EE181" s="99">
        <f t="shared" si="749"/>
        <v>0.5889967637540453</v>
      </c>
      <c r="EF181" s="99">
        <f t="shared" si="749"/>
        <v>0.5889967637540453</v>
      </c>
      <c r="EG181" s="99">
        <f t="shared" si="749"/>
        <v>0.57928802588996764</v>
      </c>
      <c r="EH181" s="99">
        <f t="shared" si="749"/>
        <v>0.57928802588996764</v>
      </c>
      <c r="EI181" s="99">
        <f t="shared" si="749"/>
        <v>0.57119741100323629</v>
      </c>
      <c r="EJ181" s="99">
        <f t="shared" si="749"/>
        <v>0.56472491909385114</v>
      </c>
      <c r="EK181" s="99">
        <f t="shared" si="749"/>
        <v>0.54530744336569581</v>
      </c>
      <c r="EL181" s="99">
        <f t="shared" si="749"/>
        <v>0.56634304207119746</v>
      </c>
      <c r="EM181" s="99">
        <f t="shared" si="749"/>
        <v>0.55501618122977348</v>
      </c>
      <c r="EN181" s="99">
        <f t="shared" si="749"/>
        <v>0.54692556634304212</v>
      </c>
      <c r="EO181" s="99">
        <f t="shared" si="749"/>
        <v>0.54692556634304212</v>
      </c>
      <c r="EP181" s="99">
        <f t="shared" si="749"/>
        <v>0.51618122977346281</v>
      </c>
      <c r="EQ181" s="99">
        <f t="shared" ref="EQ181:HB181" si="750">IFERROR(+EQ67/$I$181,0)</f>
        <v>0.51132686084142398</v>
      </c>
      <c r="ER181" s="99">
        <f t="shared" si="750"/>
        <v>0.53074433656957931</v>
      </c>
      <c r="ES181" s="99">
        <f t="shared" si="750"/>
        <v>0.61974110032362462</v>
      </c>
      <c r="ET181" s="99">
        <f t="shared" si="750"/>
        <v>0.65533980582524276</v>
      </c>
      <c r="EU181" s="99">
        <f t="shared" si="750"/>
        <v>0.65048543689320393</v>
      </c>
      <c r="EV181" s="99">
        <f t="shared" si="750"/>
        <v>0.65048543689320393</v>
      </c>
      <c r="EW181" s="99">
        <f t="shared" si="750"/>
        <v>0.66990291262135926</v>
      </c>
      <c r="EX181" s="99">
        <f t="shared" si="750"/>
        <v>0.68284789644012944</v>
      </c>
      <c r="EY181" s="99">
        <f t="shared" si="750"/>
        <v>0.68284789644012944</v>
      </c>
      <c r="EZ181" s="99">
        <f t="shared" si="750"/>
        <v>0.67961165048543692</v>
      </c>
      <c r="FA181" s="99">
        <f t="shared" si="750"/>
        <v>0.67961165048543692</v>
      </c>
      <c r="FB181" s="99">
        <f t="shared" si="750"/>
        <v>0.66504854368932043</v>
      </c>
      <c r="FC181" s="99">
        <f t="shared" si="750"/>
        <v>0.66504854368932043</v>
      </c>
      <c r="FD181" s="99">
        <f t="shared" si="750"/>
        <v>0.65372168284789645</v>
      </c>
      <c r="FE181" s="99">
        <f t="shared" si="750"/>
        <v>0.63592233009708743</v>
      </c>
      <c r="FF181" s="99">
        <f t="shared" si="750"/>
        <v>0.65533980582524276</v>
      </c>
      <c r="FG181" s="99">
        <f t="shared" si="750"/>
        <v>0.70064724919093846</v>
      </c>
      <c r="FH181" s="99">
        <f t="shared" si="750"/>
        <v>0.71035598705501624</v>
      </c>
      <c r="FI181" s="99">
        <f t="shared" si="750"/>
        <v>0.68770226537216828</v>
      </c>
      <c r="FJ181" s="99">
        <f t="shared" si="750"/>
        <v>0.68770226537216828</v>
      </c>
      <c r="FK181" s="99">
        <f t="shared" si="750"/>
        <v>0.69902912621359226</v>
      </c>
      <c r="FL181" s="99">
        <f t="shared" si="750"/>
        <v>0.67961165048543692</v>
      </c>
      <c r="FM181" s="99">
        <f t="shared" si="750"/>
        <v>0.68932038834951459</v>
      </c>
      <c r="FN181" s="99">
        <f t="shared" si="750"/>
        <v>0.69417475728155342</v>
      </c>
      <c r="FO181" s="99">
        <f t="shared" si="750"/>
        <v>0.68608414239482196</v>
      </c>
      <c r="FP181" s="99">
        <f t="shared" si="750"/>
        <v>0.67799352750809061</v>
      </c>
      <c r="FQ181" s="99">
        <f t="shared" si="750"/>
        <v>0.67799352750809061</v>
      </c>
      <c r="FR181" s="99">
        <f t="shared" si="750"/>
        <v>0.67152103559870546</v>
      </c>
      <c r="FS181" s="99">
        <f t="shared" si="750"/>
        <v>0.67152103559870546</v>
      </c>
      <c r="FT181" s="99">
        <f t="shared" si="750"/>
        <v>0.67313915857605178</v>
      </c>
      <c r="FU181" s="99">
        <f t="shared" si="750"/>
        <v>0.65048543689320393</v>
      </c>
      <c r="FV181" s="99">
        <f t="shared" si="750"/>
        <v>0.66828478964401294</v>
      </c>
      <c r="FW181" s="99">
        <f t="shared" si="750"/>
        <v>0.64239482200647247</v>
      </c>
      <c r="FX181" s="99">
        <f t="shared" si="750"/>
        <v>0.64239482200647247</v>
      </c>
      <c r="FY181" s="99">
        <f t="shared" si="750"/>
        <v>0.63754045307443363</v>
      </c>
      <c r="FZ181" s="99">
        <f t="shared" si="750"/>
        <v>0.6310679611650486</v>
      </c>
      <c r="GA181" s="99">
        <f t="shared" si="750"/>
        <v>0.62944983818770228</v>
      </c>
      <c r="GB181" s="99">
        <f t="shared" si="750"/>
        <v>0.62783171521035597</v>
      </c>
      <c r="GC181" s="99">
        <f t="shared" si="750"/>
        <v>0.6181229773462783</v>
      </c>
      <c r="GD181" s="99">
        <f t="shared" si="750"/>
        <v>0.6035598705501618</v>
      </c>
      <c r="GE181" s="99">
        <f t="shared" si="750"/>
        <v>0.6035598705501618</v>
      </c>
      <c r="GF181" s="99">
        <f t="shared" si="750"/>
        <v>0.61003236245954695</v>
      </c>
      <c r="GG181" s="99">
        <f t="shared" si="750"/>
        <v>0.60194174757281549</v>
      </c>
      <c r="GH181" s="99">
        <f t="shared" si="750"/>
        <v>0.61003236245954695</v>
      </c>
      <c r="GI181" s="99">
        <f t="shared" si="750"/>
        <v>0.6472491909385113</v>
      </c>
      <c r="GJ181" s="99">
        <f t="shared" si="750"/>
        <v>0.63592233009708743</v>
      </c>
      <c r="GK181" s="99">
        <f t="shared" si="750"/>
        <v>0.6181229773462783</v>
      </c>
      <c r="GL181" s="99">
        <f t="shared" si="750"/>
        <v>0.6181229773462783</v>
      </c>
      <c r="GM181" s="99">
        <f t="shared" si="750"/>
        <v>0.69579288025889963</v>
      </c>
      <c r="GN181" s="99">
        <f t="shared" si="750"/>
        <v>0.66019417475728159</v>
      </c>
      <c r="GO181" s="99">
        <f t="shared" si="750"/>
        <v>0.66666666666666663</v>
      </c>
      <c r="GP181" s="99">
        <f t="shared" si="750"/>
        <v>0.66019417475728159</v>
      </c>
      <c r="GQ181" s="99">
        <f t="shared" si="750"/>
        <v>0.64886731391585761</v>
      </c>
      <c r="GR181" s="99">
        <f t="shared" si="750"/>
        <v>0.63754045307443363</v>
      </c>
      <c r="GS181" s="99">
        <f t="shared" si="750"/>
        <v>0.63754045307443363</v>
      </c>
      <c r="GT181" s="99">
        <f t="shared" si="750"/>
        <v>0.62944983818770228</v>
      </c>
      <c r="GU181" s="99">
        <f t="shared" si="750"/>
        <v>0.62944983818770228</v>
      </c>
      <c r="GV181" s="99">
        <f t="shared" si="750"/>
        <v>0.61974110032362462</v>
      </c>
      <c r="GW181" s="99">
        <f t="shared" si="750"/>
        <v>0.6181229773462783</v>
      </c>
      <c r="GX181" s="99">
        <f t="shared" si="750"/>
        <v>0.67152103559870546</v>
      </c>
      <c r="GY181" s="99">
        <f t="shared" si="750"/>
        <v>0.6472491909385113</v>
      </c>
      <c r="GZ181" s="99">
        <f t="shared" si="750"/>
        <v>0.6472491909385113</v>
      </c>
      <c r="HA181" s="99">
        <f t="shared" si="750"/>
        <v>0.63915857605177995</v>
      </c>
      <c r="HB181" s="99">
        <f t="shared" si="750"/>
        <v>0.62621359223300976</v>
      </c>
      <c r="HC181" s="99">
        <f t="shared" ref="HC181:JN181" si="751">IFERROR(+HC67/$I$181,0)</f>
        <v>0.65695792880258896</v>
      </c>
      <c r="HD181" s="99">
        <f t="shared" si="751"/>
        <v>0.66666666666666663</v>
      </c>
      <c r="HE181" s="99">
        <f t="shared" si="751"/>
        <v>0.69417475728155342</v>
      </c>
      <c r="HF181" s="99">
        <f t="shared" si="751"/>
        <v>0.71035598705501624</v>
      </c>
      <c r="HG181" s="99">
        <f t="shared" si="751"/>
        <v>0.71035598705501624</v>
      </c>
      <c r="HH181" s="99">
        <f t="shared" si="751"/>
        <v>0.70550161812297729</v>
      </c>
      <c r="HI181" s="99">
        <f t="shared" si="751"/>
        <v>0.70711974110032361</v>
      </c>
      <c r="HJ181" s="99">
        <f t="shared" si="751"/>
        <v>0.70550161812297729</v>
      </c>
      <c r="HK181" s="99">
        <f t="shared" si="751"/>
        <v>0.70873786407766992</v>
      </c>
      <c r="HL181" s="99">
        <f t="shared" si="751"/>
        <v>0.69417475728155342</v>
      </c>
      <c r="HM181" s="99">
        <f t="shared" si="751"/>
        <v>0.68932038834951459</v>
      </c>
      <c r="HN181" s="99">
        <f t="shared" si="751"/>
        <v>0.68932038834951459</v>
      </c>
      <c r="HO181" s="99">
        <f t="shared" si="751"/>
        <v>0.68284789644012944</v>
      </c>
      <c r="HP181" s="99">
        <f t="shared" si="751"/>
        <v>0.74271844660194175</v>
      </c>
      <c r="HQ181" s="99">
        <f t="shared" si="751"/>
        <v>0.76213592233009708</v>
      </c>
      <c r="HR181" s="99">
        <f t="shared" si="751"/>
        <v>0.76213592233009708</v>
      </c>
      <c r="HS181" s="99">
        <f t="shared" si="751"/>
        <v>0.74595469255663427</v>
      </c>
      <c r="HT181" s="99">
        <f t="shared" si="751"/>
        <v>0.73786407766990292</v>
      </c>
      <c r="HU181" s="99">
        <f t="shared" si="751"/>
        <v>0.73786407766990292</v>
      </c>
      <c r="HV181" s="99">
        <f t="shared" si="751"/>
        <v>0.72815533980582525</v>
      </c>
      <c r="HW181" s="99">
        <f t="shared" si="751"/>
        <v>0.72653721682847894</v>
      </c>
      <c r="HX181" s="99">
        <f t="shared" si="751"/>
        <v>0.72491909385113273</v>
      </c>
      <c r="HY181" s="99">
        <f t="shared" si="751"/>
        <v>0.71682847896440127</v>
      </c>
      <c r="HZ181" s="99">
        <f t="shared" si="751"/>
        <v>0.70064724919093846</v>
      </c>
      <c r="IA181" s="99">
        <f t="shared" si="751"/>
        <v>0.69093851132686079</v>
      </c>
      <c r="IB181" s="99">
        <f t="shared" si="751"/>
        <v>0.69093851132686079</v>
      </c>
      <c r="IC181" s="99">
        <f t="shared" si="751"/>
        <v>0.68122977346278313</v>
      </c>
      <c r="ID181" s="99">
        <f t="shared" si="751"/>
        <v>0.71521035598705507</v>
      </c>
      <c r="IE181" s="99">
        <f t="shared" si="751"/>
        <v>0.71035598705501624</v>
      </c>
      <c r="IF181" s="99">
        <f t="shared" si="751"/>
        <v>0.70226537216828477</v>
      </c>
      <c r="IG181" s="99">
        <f t="shared" si="751"/>
        <v>0.69255663430420711</v>
      </c>
      <c r="IH181" s="99">
        <f t="shared" si="751"/>
        <v>0.68770226537216828</v>
      </c>
      <c r="II181" s="99">
        <f t="shared" si="751"/>
        <v>0.68770226537216828</v>
      </c>
      <c r="IJ181" s="99">
        <f t="shared" si="751"/>
        <v>0.68770226537216828</v>
      </c>
      <c r="IK181" s="99">
        <f t="shared" si="751"/>
        <v>0.70873786407766992</v>
      </c>
      <c r="IL181" s="99">
        <f t="shared" si="751"/>
        <v>0</v>
      </c>
      <c r="IM181" s="99">
        <f t="shared" si="751"/>
        <v>0</v>
      </c>
      <c r="IN181" s="99">
        <f t="shared" si="751"/>
        <v>0</v>
      </c>
      <c r="IO181" s="99">
        <f t="shared" si="751"/>
        <v>0</v>
      </c>
      <c r="IP181" s="99">
        <f t="shared" si="751"/>
        <v>0</v>
      </c>
      <c r="IQ181" s="99">
        <f t="shared" si="751"/>
        <v>0</v>
      </c>
      <c r="IR181" s="99">
        <f t="shared" si="751"/>
        <v>0</v>
      </c>
      <c r="IS181" s="99">
        <f t="shared" si="751"/>
        <v>0</v>
      </c>
      <c r="IT181" s="99">
        <f t="shared" si="751"/>
        <v>0</v>
      </c>
      <c r="IU181" s="99">
        <f t="shared" si="751"/>
        <v>0</v>
      </c>
      <c r="IV181" s="99">
        <f t="shared" si="751"/>
        <v>0</v>
      </c>
      <c r="IW181" s="99">
        <f t="shared" si="751"/>
        <v>0</v>
      </c>
      <c r="IX181" s="99">
        <f t="shared" si="751"/>
        <v>0</v>
      </c>
      <c r="IY181" s="99">
        <f t="shared" si="751"/>
        <v>0</v>
      </c>
      <c r="IZ181" s="99">
        <f t="shared" si="751"/>
        <v>0</v>
      </c>
      <c r="JA181" s="99">
        <f t="shared" si="751"/>
        <v>0</v>
      </c>
      <c r="JB181" s="99">
        <f t="shared" si="751"/>
        <v>0</v>
      </c>
      <c r="JC181" s="99">
        <f t="shared" si="751"/>
        <v>0</v>
      </c>
      <c r="JD181" s="99">
        <f t="shared" si="751"/>
        <v>0</v>
      </c>
      <c r="JE181" s="99">
        <f t="shared" si="751"/>
        <v>0</v>
      </c>
      <c r="JF181" s="99">
        <f t="shared" si="751"/>
        <v>0</v>
      </c>
      <c r="JG181" s="99">
        <f t="shared" si="751"/>
        <v>0</v>
      </c>
      <c r="JH181" s="99">
        <f t="shared" si="751"/>
        <v>0</v>
      </c>
      <c r="JI181" s="99">
        <f t="shared" si="751"/>
        <v>0</v>
      </c>
      <c r="JJ181" s="99">
        <f t="shared" si="751"/>
        <v>0</v>
      </c>
      <c r="JK181" s="99">
        <f t="shared" si="751"/>
        <v>0</v>
      </c>
      <c r="JL181" s="99">
        <f t="shared" si="751"/>
        <v>0</v>
      </c>
      <c r="JM181" s="99">
        <f t="shared" si="751"/>
        <v>0</v>
      </c>
      <c r="JN181" s="99">
        <f t="shared" si="751"/>
        <v>0</v>
      </c>
      <c r="JO181" s="99">
        <f t="shared" ref="JO181:LZ181" si="752">IFERROR(+JO67/$I$181,0)</f>
        <v>0</v>
      </c>
      <c r="JP181" s="99">
        <f t="shared" si="752"/>
        <v>0</v>
      </c>
      <c r="JQ181" s="99">
        <f t="shared" si="752"/>
        <v>0</v>
      </c>
      <c r="JR181" s="99">
        <f t="shared" si="752"/>
        <v>0</v>
      </c>
      <c r="JS181" s="99">
        <f t="shared" si="752"/>
        <v>0</v>
      </c>
      <c r="JT181" s="99">
        <f t="shared" si="752"/>
        <v>0</v>
      </c>
      <c r="JU181" s="99">
        <f t="shared" si="752"/>
        <v>0</v>
      </c>
      <c r="JV181" s="99">
        <f t="shared" si="752"/>
        <v>0</v>
      </c>
      <c r="JW181" s="99">
        <f t="shared" si="752"/>
        <v>0</v>
      </c>
      <c r="JX181" s="99">
        <f t="shared" si="752"/>
        <v>0</v>
      </c>
      <c r="JY181" s="99">
        <f t="shared" si="752"/>
        <v>0</v>
      </c>
      <c r="JZ181" s="99">
        <f t="shared" si="752"/>
        <v>0</v>
      </c>
      <c r="KA181" s="99">
        <f t="shared" si="752"/>
        <v>0</v>
      </c>
      <c r="KB181" s="99">
        <f t="shared" si="752"/>
        <v>0</v>
      </c>
      <c r="KC181" s="99">
        <f t="shared" si="752"/>
        <v>0</v>
      </c>
      <c r="KD181" s="99">
        <f t="shared" si="752"/>
        <v>0</v>
      </c>
      <c r="KE181" s="99">
        <f t="shared" si="752"/>
        <v>0</v>
      </c>
      <c r="KF181" s="99">
        <f t="shared" si="752"/>
        <v>0</v>
      </c>
      <c r="KG181" s="99">
        <f t="shared" si="752"/>
        <v>0</v>
      </c>
      <c r="KH181" s="99">
        <f t="shared" si="752"/>
        <v>0</v>
      </c>
      <c r="KI181" s="99">
        <f t="shared" si="752"/>
        <v>0</v>
      </c>
      <c r="KJ181" s="99">
        <f t="shared" si="752"/>
        <v>0</v>
      </c>
      <c r="KK181" s="99">
        <f t="shared" si="752"/>
        <v>0</v>
      </c>
      <c r="KL181" s="99">
        <f t="shared" si="752"/>
        <v>0</v>
      </c>
      <c r="KM181" s="99">
        <f t="shared" si="752"/>
        <v>0</v>
      </c>
      <c r="KN181" s="99">
        <f t="shared" si="752"/>
        <v>0</v>
      </c>
      <c r="KO181" s="99">
        <f t="shared" si="752"/>
        <v>0</v>
      </c>
      <c r="KP181" s="99">
        <f t="shared" si="752"/>
        <v>0</v>
      </c>
      <c r="KQ181" s="99">
        <f t="shared" si="752"/>
        <v>0</v>
      </c>
      <c r="KR181" s="99">
        <f t="shared" si="752"/>
        <v>0</v>
      </c>
      <c r="KS181" s="99">
        <f t="shared" si="752"/>
        <v>0</v>
      </c>
      <c r="KT181" s="99">
        <f t="shared" si="752"/>
        <v>0</v>
      </c>
      <c r="KU181" s="99">
        <f t="shared" si="752"/>
        <v>0</v>
      </c>
      <c r="KV181" s="99">
        <f t="shared" si="752"/>
        <v>0</v>
      </c>
      <c r="KW181" s="99">
        <f t="shared" si="752"/>
        <v>0</v>
      </c>
      <c r="KX181" s="99">
        <f t="shared" si="752"/>
        <v>0</v>
      </c>
      <c r="KY181" s="99">
        <f t="shared" si="752"/>
        <v>0</v>
      </c>
      <c r="KZ181" s="99">
        <f t="shared" si="752"/>
        <v>0</v>
      </c>
      <c r="LA181" s="99">
        <f t="shared" si="752"/>
        <v>0</v>
      </c>
      <c r="LB181" s="99">
        <f t="shared" si="752"/>
        <v>0</v>
      </c>
      <c r="LC181" s="99">
        <f t="shared" si="752"/>
        <v>0</v>
      </c>
      <c r="LD181" s="99">
        <f t="shared" si="752"/>
        <v>0</v>
      </c>
      <c r="LE181" s="99">
        <f t="shared" si="752"/>
        <v>0</v>
      </c>
      <c r="LF181" s="99">
        <f t="shared" si="752"/>
        <v>0</v>
      </c>
      <c r="LG181" s="99">
        <f t="shared" si="752"/>
        <v>0</v>
      </c>
      <c r="LH181" s="99">
        <f t="shared" si="752"/>
        <v>0</v>
      </c>
      <c r="LI181" s="99">
        <f t="shared" si="752"/>
        <v>0</v>
      </c>
      <c r="LJ181" s="99">
        <f t="shared" si="752"/>
        <v>0</v>
      </c>
      <c r="LK181" s="99">
        <f t="shared" si="752"/>
        <v>0</v>
      </c>
      <c r="LL181" s="99">
        <f t="shared" si="752"/>
        <v>0</v>
      </c>
      <c r="LM181" s="99">
        <f t="shared" si="752"/>
        <v>0</v>
      </c>
      <c r="LN181" s="99">
        <f t="shared" si="752"/>
        <v>0</v>
      </c>
      <c r="LO181" s="99">
        <f t="shared" si="752"/>
        <v>0</v>
      </c>
      <c r="LP181" s="99">
        <f t="shared" si="752"/>
        <v>0</v>
      </c>
      <c r="LQ181" s="99">
        <f t="shared" si="752"/>
        <v>0</v>
      </c>
      <c r="LR181" s="99">
        <f t="shared" si="752"/>
        <v>0</v>
      </c>
      <c r="LS181" s="99">
        <f t="shared" si="752"/>
        <v>0</v>
      </c>
      <c r="LT181" s="99">
        <f t="shared" si="752"/>
        <v>0</v>
      </c>
      <c r="LU181" s="99">
        <f t="shared" si="752"/>
        <v>0</v>
      </c>
      <c r="LV181" s="99">
        <f t="shared" si="752"/>
        <v>0</v>
      </c>
      <c r="LW181" s="99">
        <f t="shared" si="752"/>
        <v>0</v>
      </c>
      <c r="LX181" s="99">
        <f t="shared" si="752"/>
        <v>0</v>
      </c>
      <c r="LY181" s="99">
        <f t="shared" si="752"/>
        <v>0</v>
      </c>
      <c r="LZ181" s="99">
        <f t="shared" si="752"/>
        <v>0</v>
      </c>
      <c r="MA181" s="99">
        <f t="shared" ref="MA181:NT181" si="753">IFERROR(+MA67/$I$181,0)</f>
        <v>0</v>
      </c>
      <c r="MB181" s="99">
        <f t="shared" si="753"/>
        <v>0</v>
      </c>
      <c r="MC181" s="99">
        <f t="shared" si="753"/>
        <v>0</v>
      </c>
      <c r="MD181" s="99">
        <f t="shared" si="753"/>
        <v>0</v>
      </c>
      <c r="ME181" s="99">
        <f t="shared" si="753"/>
        <v>0</v>
      </c>
      <c r="MF181" s="99">
        <f t="shared" si="753"/>
        <v>0</v>
      </c>
      <c r="MG181" s="99">
        <f t="shared" si="753"/>
        <v>0</v>
      </c>
      <c r="MH181" s="99">
        <f t="shared" si="753"/>
        <v>0</v>
      </c>
      <c r="MI181" s="99">
        <f t="shared" si="753"/>
        <v>0</v>
      </c>
      <c r="MJ181" s="99">
        <f t="shared" si="753"/>
        <v>0</v>
      </c>
      <c r="MK181" s="99">
        <f t="shared" si="753"/>
        <v>0</v>
      </c>
      <c r="ML181" s="99">
        <f t="shared" si="753"/>
        <v>0</v>
      </c>
      <c r="MM181" s="99">
        <f t="shared" si="753"/>
        <v>0</v>
      </c>
      <c r="MN181" s="99">
        <f t="shared" si="753"/>
        <v>0</v>
      </c>
      <c r="MO181" s="99">
        <f t="shared" si="753"/>
        <v>0</v>
      </c>
      <c r="MP181" s="99">
        <f t="shared" si="753"/>
        <v>0</v>
      </c>
      <c r="MQ181" s="99">
        <f t="shared" si="753"/>
        <v>0</v>
      </c>
      <c r="MR181" s="99">
        <f t="shared" si="753"/>
        <v>0</v>
      </c>
      <c r="MS181" s="99">
        <f t="shared" si="753"/>
        <v>0</v>
      </c>
      <c r="MT181" s="99">
        <f t="shared" si="753"/>
        <v>0</v>
      </c>
      <c r="MU181" s="99">
        <f t="shared" si="753"/>
        <v>0</v>
      </c>
      <c r="MV181" s="99">
        <f t="shared" si="753"/>
        <v>0</v>
      </c>
      <c r="MW181" s="99">
        <f t="shared" si="753"/>
        <v>0</v>
      </c>
      <c r="MX181" s="99">
        <f t="shared" si="753"/>
        <v>0</v>
      </c>
      <c r="MY181" s="99">
        <f t="shared" si="753"/>
        <v>0</v>
      </c>
      <c r="MZ181" s="99">
        <f t="shared" si="753"/>
        <v>0</v>
      </c>
      <c r="NA181" s="99">
        <f t="shared" si="753"/>
        <v>0</v>
      </c>
      <c r="NB181" s="99">
        <f t="shared" si="753"/>
        <v>0</v>
      </c>
      <c r="NC181" s="99">
        <f t="shared" si="753"/>
        <v>0</v>
      </c>
      <c r="ND181" s="99">
        <f t="shared" si="753"/>
        <v>0</v>
      </c>
      <c r="NE181" s="99">
        <f t="shared" si="753"/>
        <v>0</v>
      </c>
      <c r="NF181" s="99">
        <f t="shared" si="753"/>
        <v>0</v>
      </c>
      <c r="NG181" s="99">
        <f t="shared" si="753"/>
        <v>0</v>
      </c>
      <c r="NH181" s="99">
        <f t="shared" si="753"/>
        <v>0</v>
      </c>
      <c r="NI181" s="99">
        <f t="shared" si="753"/>
        <v>0</v>
      </c>
      <c r="NJ181" s="99">
        <f t="shared" si="753"/>
        <v>0</v>
      </c>
      <c r="NK181" s="99">
        <f t="shared" si="753"/>
        <v>0</v>
      </c>
      <c r="NL181" s="99">
        <f t="shared" si="753"/>
        <v>0</v>
      </c>
      <c r="NM181" s="99">
        <f t="shared" si="753"/>
        <v>0</v>
      </c>
      <c r="NN181" s="99">
        <f t="shared" si="753"/>
        <v>0</v>
      </c>
      <c r="NO181" s="99">
        <f t="shared" si="753"/>
        <v>0</v>
      </c>
      <c r="NP181" s="99">
        <f t="shared" si="753"/>
        <v>0</v>
      </c>
      <c r="NQ181" s="99">
        <f t="shared" si="753"/>
        <v>0</v>
      </c>
      <c r="NR181" s="99">
        <f t="shared" si="753"/>
        <v>0</v>
      </c>
      <c r="NS181" s="99">
        <f t="shared" si="753"/>
        <v>0</v>
      </c>
      <c r="NT181" s="100">
        <f t="shared" si="753"/>
        <v>0</v>
      </c>
    </row>
    <row r="182" spans="1:384" ht="17.25" thickBot="1" x14ac:dyDescent="0.65">
      <c r="A182" s="141" t="s">
        <v>72</v>
      </c>
      <c r="B182" s="301"/>
      <c r="C182" s="322"/>
      <c r="D182" s="318" t="s">
        <v>23</v>
      </c>
      <c r="E182" s="319"/>
      <c r="F182" s="319"/>
      <c r="G182" s="320"/>
      <c r="H182" s="142">
        <f>SUM(H158:H181)</f>
        <v>15996</v>
      </c>
      <c r="I182" s="143">
        <f>SUM(I158:I181)</f>
        <v>7936</v>
      </c>
      <c r="J182" s="144">
        <f t="shared" ref="J182:Q182" si="754">SUM(J158:J180)</f>
        <v>507</v>
      </c>
      <c r="K182" s="145">
        <f t="shared" si="754"/>
        <v>507</v>
      </c>
      <c r="L182" s="145">
        <f t="shared" si="754"/>
        <v>889</v>
      </c>
      <c r="M182" s="145">
        <f t="shared" si="754"/>
        <v>43</v>
      </c>
      <c r="N182" s="145">
        <f t="shared" si="754"/>
        <v>1696</v>
      </c>
      <c r="O182" s="145">
        <f t="shared" si="754"/>
        <v>0</v>
      </c>
      <c r="P182" s="145">
        <f t="shared" si="754"/>
        <v>3590</v>
      </c>
      <c r="Q182" s="146">
        <f t="shared" si="754"/>
        <v>86</v>
      </c>
      <c r="R182" s="7"/>
      <c r="S182" s="147">
        <f t="shared" ref="S182:CD182" si="755">+S$68/$I$182</f>
        <v>0.49899193548387094</v>
      </c>
      <c r="T182" s="148">
        <f t="shared" si="755"/>
        <v>0.49899193548387094</v>
      </c>
      <c r="U182" s="148">
        <f t="shared" si="755"/>
        <v>0.49155745967741937</v>
      </c>
      <c r="V182" s="148">
        <f t="shared" si="755"/>
        <v>0.50617439516129037</v>
      </c>
      <c r="W182" s="148">
        <f t="shared" si="755"/>
        <v>0.51247479838709675</v>
      </c>
      <c r="X182" s="148">
        <f t="shared" si="755"/>
        <v>0.50705645161290325</v>
      </c>
      <c r="Y182" s="148">
        <f t="shared" si="755"/>
        <v>0.49571572580645162</v>
      </c>
      <c r="Z182" s="148">
        <f t="shared" si="755"/>
        <v>0.49571572580645162</v>
      </c>
      <c r="AA182" s="148">
        <f t="shared" si="755"/>
        <v>0.51953125</v>
      </c>
      <c r="AB182" s="148">
        <f t="shared" si="755"/>
        <v>0.528351814516129</v>
      </c>
      <c r="AC182" s="148">
        <f t="shared" si="755"/>
        <v>0.534148185483871</v>
      </c>
      <c r="AD182" s="148">
        <f t="shared" si="755"/>
        <v>0.53780241935483875</v>
      </c>
      <c r="AE182" s="148">
        <f t="shared" si="755"/>
        <v>0.53893649193548387</v>
      </c>
      <c r="AF182" s="148">
        <f t="shared" si="755"/>
        <v>0.53162802419354838</v>
      </c>
      <c r="AG182" s="148">
        <f t="shared" si="755"/>
        <v>0.53162802419354838</v>
      </c>
      <c r="AH182" s="148">
        <f t="shared" si="755"/>
        <v>0.53440020161290325</v>
      </c>
      <c r="AI182" s="148">
        <f t="shared" si="755"/>
        <v>0.55531754032258063</v>
      </c>
      <c r="AJ182" s="148">
        <f t="shared" si="755"/>
        <v>0.56665826612903225</v>
      </c>
      <c r="AK182" s="148">
        <f t="shared" si="755"/>
        <v>0.58127520161290325</v>
      </c>
      <c r="AL182" s="148">
        <f t="shared" si="755"/>
        <v>0.57988911290322576</v>
      </c>
      <c r="AM182" s="148">
        <f t="shared" si="755"/>
        <v>0.57182459677419351</v>
      </c>
      <c r="AN182" s="148">
        <f t="shared" si="755"/>
        <v>0.57182459677419351</v>
      </c>
      <c r="AO182" s="148">
        <f t="shared" si="755"/>
        <v>0.57258064516129037</v>
      </c>
      <c r="AP182" s="148">
        <f t="shared" si="755"/>
        <v>0.57258064516129037</v>
      </c>
      <c r="AQ182" s="148">
        <f t="shared" si="755"/>
        <v>0.56968245967741937</v>
      </c>
      <c r="AR182" s="148">
        <f t="shared" si="755"/>
        <v>0.56968245967741937</v>
      </c>
      <c r="AS182" s="148">
        <f t="shared" si="755"/>
        <v>0.57774697580645162</v>
      </c>
      <c r="AT182" s="148">
        <f t="shared" si="755"/>
        <v>0.5659022177419355</v>
      </c>
      <c r="AU182" s="148">
        <f t="shared" si="755"/>
        <v>0.5659022177419355</v>
      </c>
      <c r="AV182" s="148">
        <f t="shared" si="755"/>
        <v>0.56136592741935487</v>
      </c>
      <c r="AW182" s="148">
        <f t="shared" si="755"/>
        <v>0.573210685483871</v>
      </c>
      <c r="AX182" s="148">
        <f t="shared" si="755"/>
        <v>0.5815272177419355</v>
      </c>
      <c r="AY182" s="148">
        <f t="shared" si="755"/>
        <v>0.59551411290322576</v>
      </c>
      <c r="AZ182" s="148">
        <f t="shared" si="755"/>
        <v>0.59992439516129037</v>
      </c>
      <c r="BA182" s="148">
        <f t="shared" si="755"/>
        <v>0.59185987903225812</v>
      </c>
      <c r="BB182" s="148">
        <f t="shared" si="755"/>
        <v>0.59185987903225812</v>
      </c>
      <c r="BC182" s="148">
        <f t="shared" si="755"/>
        <v>0.59072580645161288</v>
      </c>
      <c r="BD182" s="148">
        <f t="shared" si="755"/>
        <v>0.60471270161290325</v>
      </c>
      <c r="BE182" s="148">
        <f t="shared" si="755"/>
        <v>0.61529737903225812</v>
      </c>
      <c r="BF182" s="148">
        <f t="shared" si="755"/>
        <v>0.61869959677419351</v>
      </c>
      <c r="BG182" s="148">
        <f t="shared" si="755"/>
        <v>0.609375</v>
      </c>
      <c r="BH182" s="148">
        <f t="shared" si="755"/>
        <v>0.609375</v>
      </c>
      <c r="BI182" s="148">
        <f t="shared" si="755"/>
        <v>0.609375</v>
      </c>
      <c r="BJ182" s="148">
        <f t="shared" si="755"/>
        <v>0.60244455645161288</v>
      </c>
      <c r="BK182" s="148">
        <f t="shared" si="755"/>
        <v>0.59790826612903225</v>
      </c>
      <c r="BL182" s="148">
        <f t="shared" si="755"/>
        <v>0.625</v>
      </c>
      <c r="BM182" s="148">
        <f t="shared" si="755"/>
        <v>0.63558467741935487</v>
      </c>
      <c r="BN182" s="148">
        <f t="shared" si="755"/>
        <v>0.65108366935483875</v>
      </c>
      <c r="BO182" s="148">
        <f t="shared" si="755"/>
        <v>0.6450352822580645</v>
      </c>
      <c r="BP182" s="148">
        <f t="shared" si="755"/>
        <v>0.6450352822580645</v>
      </c>
      <c r="BQ182" s="148">
        <f t="shared" si="755"/>
        <v>0.64541330645161288</v>
      </c>
      <c r="BR182" s="148">
        <f t="shared" si="755"/>
        <v>0.65801411290322576</v>
      </c>
      <c r="BS182" s="148">
        <f t="shared" si="755"/>
        <v>0.66166834677419351</v>
      </c>
      <c r="BT182" s="148">
        <f t="shared" si="755"/>
        <v>0.66217237903225812</v>
      </c>
      <c r="BU182" s="148">
        <f t="shared" si="755"/>
        <v>0.65486391129032262</v>
      </c>
      <c r="BV182" s="148">
        <f t="shared" si="755"/>
        <v>0.64919354838709675</v>
      </c>
      <c r="BW182" s="148">
        <f t="shared" si="755"/>
        <v>0.64919354838709675</v>
      </c>
      <c r="BX182" s="148">
        <f t="shared" si="755"/>
        <v>0.649445564516129</v>
      </c>
      <c r="BY182" s="148">
        <f t="shared" si="755"/>
        <v>0.64982358870967738</v>
      </c>
      <c r="BZ182" s="148">
        <f t="shared" si="755"/>
        <v>0.64339717741935487</v>
      </c>
      <c r="CA182" s="148">
        <f t="shared" si="755"/>
        <v>0.64327116935483875</v>
      </c>
      <c r="CB182" s="148">
        <f t="shared" si="755"/>
        <v>0.63319052419354838</v>
      </c>
      <c r="CC182" s="148">
        <f t="shared" si="755"/>
        <v>0.62676411290322576</v>
      </c>
      <c r="CD182" s="148">
        <f t="shared" si="755"/>
        <v>0.62676411290322576</v>
      </c>
      <c r="CE182" s="148">
        <f t="shared" ref="CE182:EP182" si="756">+CE$68/$I$182</f>
        <v>0.62966229838709675</v>
      </c>
      <c r="CF182" s="148">
        <f t="shared" si="756"/>
        <v>0.63558467741935487</v>
      </c>
      <c r="CG182" s="148">
        <f t="shared" si="756"/>
        <v>0.62878024193548387</v>
      </c>
      <c r="CH182" s="148">
        <f t="shared" si="756"/>
        <v>0.62537802419354838</v>
      </c>
      <c r="CI182" s="148">
        <f t="shared" si="756"/>
        <v>0.64566532258064513</v>
      </c>
      <c r="CJ182" s="148">
        <f t="shared" si="756"/>
        <v>0.63558467741935487</v>
      </c>
      <c r="CK182" s="148">
        <f t="shared" si="756"/>
        <v>0.63558467741935487</v>
      </c>
      <c r="CL182" s="148">
        <f t="shared" si="756"/>
        <v>0.63911290322580649</v>
      </c>
      <c r="CM182" s="148">
        <f t="shared" si="756"/>
        <v>0.65171370967741937</v>
      </c>
      <c r="CN182" s="148">
        <f t="shared" si="756"/>
        <v>0.66834677419354838</v>
      </c>
      <c r="CO182" s="148">
        <f t="shared" si="756"/>
        <v>0.66796875</v>
      </c>
      <c r="CP182" s="148">
        <f t="shared" si="756"/>
        <v>0.66998487903225812</v>
      </c>
      <c r="CQ182" s="148">
        <f t="shared" si="756"/>
        <v>0.66015625</v>
      </c>
      <c r="CR182" s="148">
        <f t="shared" si="756"/>
        <v>0.66015625</v>
      </c>
      <c r="CS182" s="148">
        <f t="shared" si="756"/>
        <v>0.65587197580645162</v>
      </c>
      <c r="CT182" s="148">
        <f t="shared" si="756"/>
        <v>0.65322580645161288</v>
      </c>
      <c r="CU182" s="148">
        <f t="shared" si="756"/>
        <v>0.66229838709677424</v>
      </c>
      <c r="CV182" s="148">
        <f t="shared" si="756"/>
        <v>0.67225302419354838</v>
      </c>
      <c r="CW182" s="148">
        <f t="shared" si="756"/>
        <v>0.66935483870967738</v>
      </c>
      <c r="CX182" s="148">
        <f t="shared" si="756"/>
        <v>0.66431451612903225</v>
      </c>
      <c r="CY182" s="148">
        <f t="shared" si="756"/>
        <v>0.66431451612903225</v>
      </c>
      <c r="CZ182" s="148">
        <f t="shared" si="756"/>
        <v>0.657258064516129</v>
      </c>
      <c r="DA182" s="148">
        <f t="shared" si="756"/>
        <v>0.663054435483871</v>
      </c>
      <c r="DB182" s="148">
        <f t="shared" si="756"/>
        <v>0.66267641129032262</v>
      </c>
      <c r="DC182" s="148">
        <f t="shared" si="756"/>
        <v>0.67439516129032262</v>
      </c>
      <c r="DD182" s="148">
        <f t="shared" si="756"/>
        <v>0.67691532258064513</v>
      </c>
      <c r="DE182" s="148">
        <f t="shared" si="756"/>
        <v>0.670866935483871</v>
      </c>
      <c r="DF182" s="148">
        <f t="shared" si="756"/>
        <v>0.670866935483871</v>
      </c>
      <c r="DG182" s="148">
        <f t="shared" si="756"/>
        <v>0.67212701612903225</v>
      </c>
      <c r="DH182" s="148">
        <f t="shared" si="756"/>
        <v>0.66532258064516125</v>
      </c>
      <c r="DI182" s="148">
        <f t="shared" si="756"/>
        <v>0.67225302419354838</v>
      </c>
      <c r="DJ182" s="148">
        <f t="shared" si="756"/>
        <v>0.67716733870967738</v>
      </c>
      <c r="DK182" s="148">
        <f t="shared" si="756"/>
        <v>0.67338709677419351</v>
      </c>
      <c r="DL182" s="148">
        <f t="shared" si="756"/>
        <v>0.66003024193548387</v>
      </c>
      <c r="DM182" s="148">
        <f t="shared" si="756"/>
        <v>0.66003024193548387</v>
      </c>
      <c r="DN182" s="148">
        <f t="shared" si="756"/>
        <v>0.657258064516129</v>
      </c>
      <c r="DO182" s="148">
        <f t="shared" si="756"/>
        <v>0.65700604838709675</v>
      </c>
      <c r="DP182" s="148">
        <f t="shared" si="756"/>
        <v>0.64705141129032262</v>
      </c>
      <c r="DQ182" s="148">
        <f t="shared" si="756"/>
        <v>0.66570060483870963</v>
      </c>
      <c r="DR182" s="148">
        <f t="shared" si="756"/>
        <v>0.66658266129032262</v>
      </c>
      <c r="DS182" s="148">
        <f t="shared" si="756"/>
        <v>0.65120967741935487</v>
      </c>
      <c r="DT182" s="148">
        <f t="shared" si="756"/>
        <v>0.65120967741935487</v>
      </c>
      <c r="DU182" s="148">
        <f t="shared" si="756"/>
        <v>0.65209173387096775</v>
      </c>
      <c r="DV182" s="148">
        <f t="shared" si="756"/>
        <v>0.66091229838709675</v>
      </c>
      <c r="DW182" s="148">
        <f t="shared" si="756"/>
        <v>0.68296370967741937</v>
      </c>
      <c r="DX182" s="148">
        <f t="shared" si="756"/>
        <v>0.68737399193548387</v>
      </c>
      <c r="DY182" s="148">
        <f t="shared" si="756"/>
        <v>0.678679435483871</v>
      </c>
      <c r="DZ182" s="148">
        <f t="shared" si="756"/>
        <v>0.66154233870967738</v>
      </c>
      <c r="EA182" s="148">
        <f t="shared" si="756"/>
        <v>0.66154233870967738</v>
      </c>
      <c r="EB182" s="148">
        <f t="shared" si="756"/>
        <v>0.64579133064516125</v>
      </c>
      <c r="EC182" s="148">
        <f t="shared" si="756"/>
        <v>0.63684475806451613</v>
      </c>
      <c r="ED182" s="148">
        <f t="shared" si="756"/>
        <v>0.63092237903225812</v>
      </c>
      <c r="EE182" s="148">
        <f t="shared" si="756"/>
        <v>0.64931955645161288</v>
      </c>
      <c r="EF182" s="148">
        <f t="shared" si="756"/>
        <v>0.661164314516129</v>
      </c>
      <c r="EG182" s="148">
        <f t="shared" si="756"/>
        <v>0.64339717741935487</v>
      </c>
      <c r="EH182" s="148">
        <f t="shared" si="756"/>
        <v>0.64339717741935487</v>
      </c>
      <c r="EI182" s="148">
        <f t="shared" si="756"/>
        <v>0.63873487903225812</v>
      </c>
      <c r="EJ182" s="148">
        <f t="shared" si="756"/>
        <v>0.65045362903225812</v>
      </c>
      <c r="EK182" s="148">
        <f t="shared" si="756"/>
        <v>0.63558467741935487</v>
      </c>
      <c r="EL182" s="148">
        <f t="shared" si="756"/>
        <v>0.63860887096774188</v>
      </c>
      <c r="EM182" s="148">
        <f t="shared" si="756"/>
        <v>0.62827620967741937</v>
      </c>
      <c r="EN182" s="148">
        <f t="shared" si="756"/>
        <v>0.60761088709677424</v>
      </c>
      <c r="EO182" s="148">
        <f t="shared" si="756"/>
        <v>0.60761088709677424</v>
      </c>
      <c r="EP182" s="148">
        <f t="shared" si="756"/>
        <v>0.58316532258064513</v>
      </c>
      <c r="EQ182" s="148">
        <f t="shared" ref="EQ182:HB182" si="757">+EQ$68/$I$182</f>
        <v>0.5932459677419355</v>
      </c>
      <c r="ER182" s="148">
        <f t="shared" si="757"/>
        <v>0.59803427419354838</v>
      </c>
      <c r="ES182" s="148">
        <f t="shared" si="757"/>
        <v>0.63596270161290325</v>
      </c>
      <c r="ET182" s="148">
        <f t="shared" si="757"/>
        <v>0.64717741935483875</v>
      </c>
      <c r="EU182" s="148">
        <f t="shared" si="757"/>
        <v>0.63306451612903225</v>
      </c>
      <c r="EV182" s="148">
        <f t="shared" si="757"/>
        <v>0.63306451612903225</v>
      </c>
      <c r="EW182" s="148">
        <f t="shared" si="757"/>
        <v>0.63356854838709675</v>
      </c>
      <c r="EX182" s="148">
        <f t="shared" si="757"/>
        <v>0.64818548387096775</v>
      </c>
      <c r="EY182" s="148">
        <f t="shared" si="757"/>
        <v>0.63823084677419351</v>
      </c>
      <c r="EZ182" s="148">
        <f t="shared" si="757"/>
        <v>0.64415322580645162</v>
      </c>
      <c r="FA182" s="148">
        <f t="shared" si="757"/>
        <v>0.64969758064516125</v>
      </c>
      <c r="FB182" s="148">
        <f t="shared" si="757"/>
        <v>0.63545866935483875</v>
      </c>
      <c r="FC182" s="148">
        <f t="shared" si="757"/>
        <v>0.63545866935483875</v>
      </c>
      <c r="FD182" s="148">
        <f t="shared" si="757"/>
        <v>0.63482862903225812</v>
      </c>
      <c r="FE182" s="148">
        <f t="shared" si="757"/>
        <v>0.65221774193548387</v>
      </c>
      <c r="FF182" s="148">
        <f t="shared" si="757"/>
        <v>0.65751008064516125</v>
      </c>
      <c r="FG182" s="148">
        <f t="shared" si="757"/>
        <v>0.68384576612903225</v>
      </c>
      <c r="FH182" s="148">
        <f t="shared" si="757"/>
        <v>0.69203629032258063</v>
      </c>
      <c r="FI182" s="148">
        <f t="shared" si="757"/>
        <v>0.66809475806451613</v>
      </c>
      <c r="FJ182" s="148">
        <f t="shared" si="757"/>
        <v>0.66809475806451613</v>
      </c>
      <c r="FK182" s="148">
        <f t="shared" si="757"/>
        <v>0.67338709677419351</v>
      </c>
      <c r="FL182" s="148">
        <f t="shared" si="757"/>
        <v>0.68724798387096775</v>
      </c>
      <c r="FM182" s="148">
        <f t="shared" si="757"/>
        <v>0.6909022177419355</v>
      </c>
      <c r="FN182" s="148">
        <f t="shared" si="757"/>
        <v>0.694304435483871</v>
      </c>
      <c r="FO182" s="148">
        <f t="shared" si="757"/>
        <v>0.67200100806451613</v>
      </c>
      <c r="FP182" s="148">
        <f t="shared" si="757"/>
        <v>0.64037298387096775</v>
      </c>
      <c r="FQ182" s="148">
        <f t="shared" si="757"/>
        <v>0.64037298387096775</v>
      </c>
      <c r="FR182" s="148">
        <f t="shared" si="757"/>
        <v>0.61932963709677424</v>
      </c>
      <c r="FS182" s="148">
        <f t="shared" si="757"/>
        <v>0.61970766129032262</v>
      </c>
      <c r="FT182" s="148">
        <f t="shared" si="757"/>
        <v>0.62777217741935487</v>
      </c>
      <c r="FU182" s="148">
        <f t="shared" si="757"/>
        <v>0.61882560483870963</v>
      </c>
      <c r="FV182" s="148">
        <f t="shared" si="757"/>
        <v>0.59727822580645162</v>
      </c>
      <c r="FW182" s="148">
        <f t="shared" si="757"/>
        <v>0.58291330645161288</v>
      </c>
      <c r="FX182" s="148">
        <f t="shared" si="757"/>
        <v>0.58291330645161288</v>
      </c>
      <c r="FY182" s="148">
        <f t="shared" si="757"/>
        <v>0.57598286290322576</v>
      </c>
      <c r="FZ182" s="148">
        <f t="shared" si="757"/>
        <v>0.60420866935483875</v>
      </c>
      <c r="GA182" s="148">
        <f t="shared" si="757"/>
        <v>0.60433467741935487</v>
      </c>
      <c r="GB182" s="148">
        <f t="shared" si="757"/>
        <v>0.639616935483871</v>
      </c>
      <c r="GC182" s="148">
        <f t="shared" si="757"/>
        <v>0.64616935483870963</v>
      </c>
      <c r="GD182" s="148">
        <f t="shared" si="757"/>
        <v>0.62361391129032262</v>
      </c>
      <c r="GE182" s="148">
        <f t="shared" si="757"/>
        <v>0.62361391129032262</v>
      </c>
      <c r="GF182" s="148">
        <f t="shared" si="757"/>
        <v>0.62487399193548387</v>
      </c>
      <c r="GG182" s="148">
        <f t="shared" si="757"/>
        <v>0.62285786290322576</v>
      </c>
      <c r="GH182" s="148">
        <f t="shared" si="757"/>
        <v>0.62903225806451613</v>
      </c>
      <c r="GI182" s="148">
        <f t="shared" si="757"/>
        <v>0.64566532258064513</v>
      </c>
      <c r="GJ182" s="148">
        <f t="shared" si="757"/>
        <v>0.63482862903225812</v>
      </c>
      <c r="GK182" s="148">
        <f t="shared" si="757"/>
        <v>0.62336189516129037</v>
      </c>
      <c r="GL182" s="148">
        <f t="shared" si="757"/>
        <v>0.62336189516129037</v>
      </c>
      <c r="GM182" s="148">
        <f t="shared" si="757"/>
        <v>0.64037298387096775</v>
      </c>
      <c r="GN182" s="148">
        <f t="shared" si="757"/>
        <v>0.65398185483870963</v>
      </c>
      <c r="GO182" s="148">
        <f t="shared" si="757"/>
        <v>0.66267641129032262</v>
      </c>
      <c r="GP182" s="148">
        <f t="shared" si="757"/>
        <v>0.67212701612903225</v>
      </c>
      <c r="GQ182" s="148">
        <f t="shared" si="757"/>
        <v>0.6684727822580645</v>
      </c>
      <c r="GR182" s="148">
        <f t="shared" si="757"/>
        <v>0.65713205645161288</v>
      </c>
      <c r="GS182" s="148">
        <f t="shared" si="757"/>
        <v>0.65713205645161288</v>
      </c>
      <c r="GT182" s="148">
        <f t="shared" si="757"/>
        <v>0.67275705645161288</v>
      </c>
      <c r="GU182" s="148">
        <f t="shared" si="757"/>
        <v>0.67439516129032262</v>
      </c>
      <c r="GV182" s="148">
        <f t="shared" si="757"/>
        <v>0.67174899193548387</v>
      </c>
      <c r="GW182" s="148">
        <f t="shared" si="757"/>
        <v>0.67124495967741937</v>
      </c>
      <c r="GX182" s="148">
        <f t="shared" si="757"/>
        <v>0.69493447580645162</v>
      </c>
      <c r="GY182" s="148">
        <f t="shared" si="757"/>
        <v>0.68082157258064513</v>
      </c>
      <c r="GZ182" s="148">
        <f t="shared" si="757"/>
        <v>0.68082157258064513</v>
      </c>
      <c r="HA182" s="148">
        <f t="shared" si="757"/>
        <v>0.66809475806451613</v>
      </c>
      <c r="HB182" s="148">
        <f t="shared" si="757"/>
        <v>0.68485383064516125</v>
      </c>
      <c r="HC182" s="148">
        <f t="shared" ref="HC182:JN182" si="758">+HC$68/$I$182</f>
        <v>0.69833669354838712</v>
      </c>
      <c r="HD182" s="148">
        <f t="shared" si="758"/>
        <v>0.72404233870967738</v>
      </c>
      <c r="HE182" s="148">
        <f t="shared" si="758"/>
        <v>0.721648185483871</v>
      </c>
      <c r="HF182" s="148">
        <f t="shared" si="758"/>
        <v>0.70866935483870963</v>
      </c>
      <c r="HG182" s="148">
        <f t="shared" si="758"/>
        <v>0.70866935483870963</v>
      </c>
      <c r="HH182" s="148">
        <f t="shared" si="758"/>
        <v>0.723664314516129</v>
      </c>
      <c r="HI182" s="148">
        <f t="shared" si="758"/>
        <v>0.75995463709677424</v>
      </c>
      <c r="HJ182" s="148">
        <f t="shared" si="758"/>
        <v>0.75743447580645162</v>
      </c>
      <c r="HK182" s="148">
        <f t="shared" si="758"/>
        <v>0.76285282258064513</v>
      </c>
      <c r="HL182" s="148">
        <f t="shared" si="758"/>
        <v>0.76285282258064513</v>
      </c>
      <c r="HM182" s="148">
        <f t="shared" si="758"/>
        <v>0.74836189516129037</v>
      </c>
      <c r="HN182" s="148">
        <f t="shared" si="758"/>
        <v>0.74836189516129037</v>
      </c>
      <c r="HO182" s="148">
        <f t="shared" si="758"/>
        <v>0.76625504032258063</v>
      </c>
      <c r="HP182" s="148">
        <f t="shared" si="758"/>
        <v>0.77986391129032262</v>
      </c>
      <c r="HQ182" s="148">
        <f t="shared" si="758"/>
        <v>0.797883064516129</v>
      </c>
      <c r="HR182" s="148">
        <f t="shared" si="758"/>
        <v>0.82144657258064513</v>
      </c>
      <c r="HS182" s="148">
        <f t="shared" si="758"/>
        <v>0.81968245967741937</v>
      </c>
      <c r="HT182" s="148">
        <f t="shared" si="758"/>
        <v>0.81237399193548387</v>
      </c>
      <c r="HU182" s="148">
        <f t="shared" si="758"/>
        <v>0.81237399193548387</v>
      </c>
      <c r="HV182" s="148">
        <f t="shared" si="758"/>
        <v>0.81010584677419351</v>
      </c>
      <c r="HW182" s="148">
        <f t="shared" si="758"/>
        <v>0.8208165322580645</v>
      </c>
      <c r="HX182" s="148">
        <f t="shared" si="758"/>
        <v>0.82951108870967738</v>
      </c>
      <c r="HY182" s="148">
        <f t="shared" si="758"/>
        <v>0.8276209677419355</v>
      </c>
      <c r="HZ182" s="148">
        <f t="shared" si="758"/>
        <v>0.82333669354838712</v>
      </c>
      <c r="IA182" s="148">
        <f t="shared" si="758"/>
        <v>0.81174395161290325</v>
      </c>
      <c r="IB182" s="148">
        <f t="shared" si="758"/>
        <v>0.81174395161290325</v>
      </c>
      <c r="IC182" s="148">
        <f t="shared" si="758"/>
        <v>0.81854838709677424</v>
      </c>
      <c r="ID182" s="148">
        <f t="shared" si="758"/>
        <v>0.83291330645161288</v>
      </c>
      <c r="IE182" s="148">
        <f t="shared" si="758"/>
        <v>0.83719758064516125</v>
      </c>
      <c r="IF182" s="148">
        <f t="shared" si="758"/>
        <v>0.8442540322580645</v>
      </c>
      <c r="IG182" s="148">
        <f t="shared" si="758"/>
        <v>0.83316532258064513</v>
      </c>
      <c r="IH182" s="148">
        <f t="shared" si="758"/>
        <v>0.82799899193548387</v>
      </c>
      <c r="II182" s="148">
        <f t="shared" si="758"/>
        <v>0.82799899193548387</v>
      </c>
      <c r="IJ182" s="148">
        <f t="shared" si="758"/>
        <v>0.82573084677419351</v>
      </c>
      <c r="IK182" s="148">
        <f t="shared" si="758"/>
        <v>0.84601814516129037</v>
      </c>
      <c r="IL182" s="148">
        <f t="shared" si="758"/>
        <v>0</v>
      </c>
      <c r="IM182" s="148">
        <f t="shared" si="758"/>
        <v>0</v>
      </c>
      <c r="IN182" s="148">
        <f t="shared" si="758"/>
        <v>0</v>
      </c>
      <c r="IO182" s="148">
        <f t="shared" si="758"/>
        <v>0</v>
      </c>
      <c r="IP182" s="148">
        <f t="shared" si="758"/>
        <v>0</v>
      </c>
      <c r="IQ182" s="148">
        <f t="shared" si="758"/>
        <v>0</v>
      </c>
      <c r="IR182" s="148">
        <f t="shared" si="758"/>
        <v>0</v>
      </c>
      <c r="IS182" s="148">
        <f t="shared" si="758"/>
        <v>0</v>
      </c>
      <c r="IT182" s="148">
        <f t="shared" si="758"/>
        <v>0</v>
      </c>
      <c r="IU182" s="148">
        <f t="shared" si="758"/>
        <v>0</v>
      </c>
      <c r="IV182" s="148">
        <f t="shared" si="758"/>
        <v>0</v>
      </c>
      <c r="IW182" s="148">
        <f t="shared" si="758"/>
        <v>0</v>
      </c>
      <c r="IX182" s="148">
        <f t="shared" si="758"/>
        <v>0</v>
      </c>
      <c r="IY182" s="148">
        <f t="shared" si="758"/>
        <v>0</v>
      </c>
      <c r="IZ182" s="148">
        <f t="shared" si="758"/>
        <v>0</v>
      </c>
      <c r="JA182" s="148">
        <f t="shared" si="758"/>
        <v>0</v>
      </c>
      <c r="JB182" s="148">
        <f t="shared" si="758"/>
        <v>0</v>
      </c>
      <c r="JC182" s="148">
        <f t="shared" si="758"/>
        <v>0</v>
      </c>
      <c r="JD182" s="148">
        <f t="shared" si="758"/>
        <v>0</v>
      </c>
      <c r="JE182" s="148">
        <f t="shared" si="758"/>
        <v>0</v>
      </c>
      <c r="JF182" s="148">
        <f t="shared" si="758"/>
        <v>0</v>
      </c>
      <c r="JG182" s="148">
        <f t="shared" si="758"/>
        <v>0</v>
      </c>
      <c r="JH182" s="148">
        <f t="shared" si="758"/>
        <v>0</v>
      </c>
      <c r="JI182" s="148">
        <f t="shared" si="758"/>
        <v>0</v>
      </c>
      <c r="JJ182" s="148">
        <f t="shared" si="758"/>
        <v>0</v>
      </c>
      <c r="JK182" s="148">
        <f t="shared" si="758"/>
        <v>0</v>
      </c>
      <c r="JL182" s="148">
        <f t="shared" si="758"/>
        <v>0</v>
      </c>
      <c r="JM182" s="148">
        <f t="shared" si="758"/>
        <v>0</v>
      </c>
      <c r="JN182" s="148">
        <f t="shared" si="758"/>
        <v>0</v>
      </c>
      <c r="JO182" s="148">
        <f t="shared" ref="JO182:LZ182" si="759">+JO$68/$I$182</f>
        <v>0</v>
      </c>
      <c r="JP182" s="148">
        <f t="shared" si="759"/>
        <v>0</v>
      </c>
      <c r="JQ182" s="148">
        <f t="shared" si="759"/>
        <v>0</v>
      </c>
      <c r="JR182" s="148">
        <f t="shared" si="759"/>
        <v>0</v>
      </c>
      <c r="JS182" s="148">
        <f t="shared" si="759"/>
        <v>0</v>
      </c>
      <c r="JT182" s="148">
        <f t="shared" si="759"/>
        <v>0</v>
      </c>
      <c r="JU182" s="148">
        <f t="shared" si="759"/>
        <v>0</v>
      </c>
      <c r="JV182" s="148">
        <f t="shared" si="759"/>
        <v>0</v>
      </c>
      <c r="JW182" s="148">
        <f t="shared" si="759"/>
        <v>0</v>
      </c>
      <c r="JX182" s="148">
        <f t="shared" si="759"/>
        <v>0</v>
      </c>
      <c r="JY182" s="148">
        <f t="shared" si="759"/>
        <v>0</v>
      </c>
      <c r="JZ182" s="148">
        <f t="shared" si="759"/>
        <v>0</v>
      </c>
      <c r="KA182" s="148">
        <f t="shared" si="759"/>
        <v>0</v>
      </c>
      <c r="KB182" s="148">
        <f t="shared" si="759"/>
        <v>0</v>
      </c>
      <c r="KC182" s="148">
        <f t="shared" si="759"/>
        <v>0</v>
      </c>
      <c r="KD182" s="148">
        <f t="shared" si="759"/>
        <v>0</v>
      </c>
      <c r="KE182" s="148">
        <f t="shared" si="759"/>
        <v>0</v>
      </c>
      <c r="KF182" s="148">
        <f t="shared" si="759"/>
        <v>0</v>
      </c>
      <c r="KG182" s="148">
        <f t="shared" si="759"/>
        <v>0</v>
      </c>
      <c r="KH182" s="148">
        <f t="shared" si="759"/>
        <v>0</v>
      </c>
      <c r="KI182" s="148">
        <f t="shared" si="759"/>
        <v>0</v>
      </c>
      <c r="KJ182" s="148">
        <f t="shared" si="759"/>
        <v>0</v>
      </c>
      <c r="KK182" s="148">
        <f t="shared" si="759"/>
        <v>0</v>
      </c>
      <c r="KL182" s="148">
        <f t="shared" si="759"/>
        <v>0</v>
      </c>
      <c r="KM182" s="148">
        <f t="shared" si="759"/>
        <v>0</v>
      </c>
      <c r="KN182" s="148">
        <f t="shared" si="759"/>
        <v>0</v>
      </c>
      <c r="KO182" s="148">
        <f t="shared" si="759"/>
        <v>0</v>
      </c>
      <c r="KP182" s="148">
        <f t="shared" si="759"/>
        <v>0</v>
      </c>
      <c r="KQ182" s="148">
        <f t="shared" si="759"/>
        <v>0</v>
      </c>
      <c r="KR182" s="148">
        <f t="shared" si="759"/>
        <v>0</v>
      </c>
      <c r="KS182" s="148">
        <f t="shared" si="759"/>
        <v>0</v>
      </c>
      <c r="KT182" s="148">
        <f t="shared" si="759"/>
        <v>0</v>
      </c>
      <c r="KU182" s="148">
        <f t="shared" si="759"/>
        <v>0</v>
      </c>
      <c r="KV182" s="148">
        <f t="shared" si="759"/>
        <v>0</v>
      </c>
      <c r="KW182" s="148">
        <f t="shared" si="759"/>
        <v>0</v>
      </c>
      <c r="KX182" s="148">
        <f t="shared" si="759"/>
        <v>0</v>
      </c>
      <c r="KY182" s="148">
        <f t="shared" si="759"/>
        <v>0</v>
      </c>
      <c r="KZ182" s="148">
        <f t="shared" si="759"/>
        <v>0</v>
      </c>
      <c r="LA182" s="148">
        <f t="shared" si="759"/>
        <v>0</v>
      </c>
      <c r="LB182" s="148">
        <f t="shared" si="759"/>
        <v>0</v>
      </c>
      <c r="LC182" s="148">
        <f t="shared" si="759"/>
        <v>0</v>
      </c>
      <c r="LD182" s="148">
        <f t="shared" si="759"/>
        <v>0</v>
      </c>
      <c r="LE182" s="148">
        <f t="shared" si="759"/>
        <v>0</v>
      </c>
      <c r="LF182" s="148">
        <f t="shared" si="759"/>
        <v>0</v>
      </c>
      <c r="LG182" s="148">
        <f t="shared" si="759"/>
        <v>0</v>
      </c>
      <c r="LH182" s="148">
        <f t="shared" si="759"/>
        <v>0</v>
      </c>
      <c r="LI182" s="148">
        <f t="shared" si="759"/>
        <v>0</v>
      </c>
      <c r="LJ182" s="148">
        <f t="shared" si="759"/>
        <v>0</v>
      </c>
      <c r="LK182" s="148">
        <f t="shared" si="759"/>
        <v>0</v>
      </c>
      <c r="LL182" s="148">
        <f t="shared" si="759"/>
        <v>0</v>
      </c>
      <c r="LM182" s="148">
        <f t="shared" si="759"/>
        <v>0</v>
      </c>
      <c r="LN182" s="148">
        <f t="shared" si="759"/>
        <v>0</v>
      </c>
      <c r="LO182" s="148">
        <f t="shared" si="759"/>
        <v>0</v>
      </c>
      <c r="LP182" s="148">
        <f t="shared" si="759"/>
        <v>0</v>
      </c>
      <c r="LQ182" s="148">
        <f t="shared" si="759"/>
        <v>0</v>
      </c>
      <c r="LR182" s="148">
        <f t="shared" si="759"/>
        <v>0</v>
      </c>
      <c r="LS182" s="148">
        <f t="shared" si="759"/>
        <v>0</v>
      </c>
      <c r="LT182" s="148">
        <f t="shared" si="759"/>
        <v>0</v>
      </c>
      <c r="LU182" s="148">
        <f t="shared" si="759"/>
        <v>0</v>
      </c>
      <c r="LV182" s="148">
        <f t="shared" si="759"/>
        <v>0</v>
      </c>
      <c r="LW182" s="148">
        <f t="shared" si="759"/>
        <v>0</v>
      </c>
      <c r="LX182" s="148">
        <f t="shared" si="759"/>
        <v>0</v>
      </c>
      <c r="LY182" s="148">
        <f t="shared" si="759"/>
        <v>0</v>
      </c>
      <c r="LZ182" s="148">
        <f t="shared" si="759"/>
        <v>0</v>
      </c>
      <c r="MA182" s="148">
        <f t="shared" ref="MA182:NT182" si="760">+MA$68/$I$182</f>
        <v>0</v>
      </c>
      <c r="MB182" s="148">
        <f t="shared" si="760"/>
        <v>0</v>
      </c>
      <c r="MC182" s="148">
        <f t="shared" si="760"/>
        <v>0</v>
      </c>
      <c r="MD182" s="148">
        <f t="shared" si="760"/>
        <v>0</v>
      </c>
      <c r="ME182" s="148">
        <f t="shared" si="760"/>
        <v>0</v>
      </c>
      <c r="MF182" s="148">
        <f t="shared" si="760"/>
        <v>0</v>
      </c>
      <c r="MG182" s="148">
        <f t="shared" si="760"/>
        <v>0</v>
      </c>
      <c r="MH182" s="148">
        <f t="shared" si="760"/>
        <v>0</v>
      </c>
      <c r="MI182" s="148">
        <f t="shared" si="760"/>
        <v>0</v>
      </c>
      <c r="MJ182" s="148">
        <f t="shared" si="760"/>
        <v>0</v>
      </c>
      <c r="MK182" s="148">
        <f t="shared" si="760"/>
        <v>0</v>
      </c>
      <c r="ML182" s="148">
        <f t="shared" si="760"/>
        <v>0</v>
      </c>
      <c r="MM182" s="148">
        <f t="shared" si="760"/>
        <v>0</v>
      </c>
      <c r="MN182" s="148">
        <f t="shared" si="760"/>
        <v>0</v>
      </c>
      <c r="MO182" s="148">
        <f t="shared" si="760"/>
        <v>0</v>
      </c>
      <c r="MP182" s="148">
        <f t="shared" si="760"/>
        <v>0</v>
      </c>
      <c r="MQ182" s="148">
        <f t="shared" si="760"/>
        <v>0</v>
      </c>
      <c r="MR182" s="148">
        <f t="shared" si="760"/>
        <v>0</v>
      </c>
      <c r="MS182" s="148">
        <f t="shared" si="760"/>
        <v>0</v>
      </c>
      <c r="MT182" s="148">
        <f t="shared" si="760"/>
        <v>0</v>
      </c>
      <c r="MU182" s="148">
        <f t="shared" si="760"/>
        <v>0</v>
      </c>
      <c r="MV182" s="148">
        <f t="shared" si="760"/>
        <v>0</v>
      </c>
      <c r="MW182" s="148">
        <f t="shared" si="760"/>
        <v>0</v>
      </c>
      <c r="MX182" s="148">
        <f t="shared" si="760"/>
        <v>0</v>
      </c>
      <c r="MY182" s="148">
        <f t="shared" si="760"/>
        <v>0</v>
      </c>
      <c r="MZ182" s="148">
        <f t="shared" si="760"/>
        <v>0</v>
      </c>
      <c r="NA182" s="148">
        <f t="shared" si="760"/>
        <v>0</v>
      </c>
      <c r="NB182" s="148">
        <f t="shared" si="760"/>
        <v>0</v>
      </c>
      <c r="NC182" s="148">
        <f t="shared" si="760"/>
        <v>0</v>
      </c>
      <c r="ND182" s="148">
        <f t="shared" si="760"/>
        <v>0</v>
      </c>
      <c r="NE182" s="148">
        <f t="shared" si="760"/>
        <v>0</v>
      </c>
      <c r="NF182" s="148">
        <f t="shared" si="760"/>
        <v>0</v>
      </c>
      <c r="NG182" s="148">
        <f t="shared" si="760"/>
        <v>0</v>
      </c>
      <c r="NH182" s="148">
        <f t="shared" si="760"/>
        <v>0</v>
      </c>
      <c r="NI182" s="148">
        <f t="shared" si="760"/>
        <v>0</v>
      </c>
      <c r="NJ182" s="148">
        <f t="shared" si="760"/>
        <v>0</v>
      </c>
      <c r="NK182" s="148">
        <f t="shared" si="760"/>
        <v>0</v>
      </c>
      <c r="NL182" s="148">
        <f t="shared" si="760"/>
        <v>0</v>
      </c>
      <c r="NM182" s="148">
        <f t="shared" si="760"/>
        <v>0</v>
      </c>
      <c r="NN182" s="148">
        <f t="shared" si="760"/>
        <v>0</v>
      </c>
      <c r="NO182" s="148">
        <f t="shared" si="760"/>
        <v>0</v>
      </c>
      <c r="NP182" s="148">
        <f t="shared" si="760"/>
        <v>0</v>
      </c>
      <c r="NQ182" s="148">
        <f t="shared" si="760"/>
        <v>0</v>
      </c>
      <c r="NR182" s="148">
        <f t="shared" si="760"/>
        <v>0</v>
      </c>
      <c r="NS182" s="148">
        <f t="shared" si="760"/>
        <v>0</v>
      </c>
      <c r="NT182" s="149">
        <f t="shared" si="760"/>
        <v>0</v>
      </c>
    </row>
    <row r="183" spans="1:384" ht="17.25" thickBot="1" x14ac:dyDescent="0.65">
      <c r="A183" s="141" t="s">
        <v>72</v>
      </c>
      <c r="B183" s="323"/>
      <c r="C183" s="307" t="s">
        <v>25</v>
      </c>
      <c r="D183" s="308"/>
      <c r="E183" s="308"/>
      <c r="F183" s="308"/>
      <c r="G183" s="309"/>
      <c r="H183" s="154">
        <f t="shared" ref="H183:Q183" si="761">SUM(H182,H157)</f>
        <v>28083</v>
      </c>
      <c r="I183" s="155">
        <f t="shared" si="761"/>
        <v>17210</v>
      </c>
      <c r="J183" s="156">
        <f t="shared" si="761"/>
        <v>1319</v>
      </c>
      <c r="K183" s="157">
        <f t="shared" si="761"/>
        <v>1309</v>
      </c>
      <c r="L183" s="157">
        <f t="shared" si="761"/>
        <v>1843</v>
      </c>
      <c r="M183" s="157">
        <f t="shared" si="761"/>
        <v>148</v>
      </c>
      <c r="N183" s="157">
        <f t="shared" si="761"/>
        <v>2056</v>
      </c>
      <c r="O183" s="157">
        <f t="shared" si="761"/>
        <v>320</v>
      </c>
      <c r="P183" s="157">
        <f t="shared" si="761"/>
        <v>9034</v>
      </c>
      <c r="Q183" s="158">
        <f t="shared" si="761"/>
        <v>563</v>
      </c>
      <c r="R183" s="7"/>
      <c r="S183" s="249">
        <f t="shared" ref="S183:CD183" si="762">+S69/$I$183</f>
        <v>0.51069145845438702</v>
      </c>
      <c r="T183" s="250">
        <f t="shared" si="762"/>
        <v>0.51069145845438702</v>
      </c>
      <c r="U183" s="250">
        <f t="shared" si="762"/>
        <v>0.50714700755374786</v>
      </c>
      <c r="V183" s="250">
        <f t="shared" si="762"/>
        <v>0.52481115630447417</v>
      </c>
      <c r="W183" s="250">
        <f t="shared" si="762"/>
        <v>0.53463102847181876</v>
      </c>
      <c r="X183" s="250">
        <f t="shared" si="762"/>
        <v>0.52155723416618249</v>
      </c>
      <c r="Y183" s="250">
        <f t="shared" si="762"/>
        <v>0.5094131319000581</v>
      </c>
      <c r="Z183" s="250">
        <f t="shared" si="762"/>
        <v>0.5094131319000581</v>
      </c>
      <c r="AA183" s="250">
        <f t="shared" si="762"/>
        <v>0.52085996513654853</v>
      </c>
      <c r="AB183" s="250">
        <f t="shared" si="762"/>
        <v>0.53794305636257989</v>
      </c>
      <c r="AC183" s="250">
        <f t="shared" si="762"/>
        <v>0.53712957582800702</v>
      </c>
      <c r="AD183" s="250">
        <f t="shared" si="762"/>
        <v>0.5403834979662987</v>
      </c>
      <c r="AE183" s="250">
        <f t="shared" si="762"/>
        <v>0.55363160952934343</v>
      </c>
      <c r="AF183" s="250">
        <f t="shared" si="762"/>
        <v>0.54079023823358507</v>
      </c>
      <c r="AG183" s="250">
        <f t="shared" si="762"/>
        <v>0.54079023823358507</v>
      </c>
      <c r="AH183" s="250">
        <f t="shared" si="762"/>
        <v>0.55188843695525858</v>
      </c>
      <c r="AI183" s="250">
        <f t="shared" si="762"/>
        <v>0.56600813480534573</v>
      </c>
      <c r="AJ183" s="250">
        <f t="shared" si="762"/>
        <v>0.579081929110982</v>
      </c>
      <c r="AK183" s="250">
        <f t="shared" si="762"/>
        <v>0.59436374201045905</v>
      </c>
      <c r="AL183" s="250">
        <f t="shared" si="762"/>
        <v>0.58692620569436371</v>
      </c>
      <c r="AM183" s="250">
        <f t="shared" si="762"/>
        <v>0.57733875653689715</v>
      </c>
      <c r="AN183" s="250">
        <f t="shared" si="762"/>
        <v>0.57733875653689715</v>
      </c>
      <c r="AO183" s="250">
        <f t="shared" si="762"/>
        <v>0.58163858221963971</v>
      </c>
      <c r="AP183" s="250">
        <f t="shared" si="762"/>
        <v>0.58163858221963971</v>
      </c>
      <c r="AQ183" s="250">
        <f t="shared" si="762"/>
        <v>0.58332364904125511</v>
      </c>
      <c r="AR183" s="250">
        <f t="shared" si="762"/>
        <v>0.58332364904125511</v>
      </c>
      <c r="AS183" s="250">
        <f t="shared" si="762"/>
        <v>0.58454386984311446</v>
      </c>
      <c r="AT183" s="250">
        <f t="shared" si="762"/>
        <v>0.57501452643811735</v>
      </c>
      <c r="AU183" s="250">
        <f t="shared" si="762"/>
        <v>0.57501452643811735</v>
      </c>
      <c r="AV183" s="250">
        <f t="shared" si="762"/>
        <v>0.57222545031958161</v>
      </c>
      <c r="AW183" s="250">
        <f t="shared" si="762"/>
        <v>0.58349796629866357</v>
      </c>
      <c r="AX183" s="250">
        <f t="shared" si="762"/>
        <v>0.59285299244625222</v>
      </c>
      <c r="AY183" s="250">
        <f t="shared" si="762"/>
        <v>0.6025566531086578</v>
      </c>
      <c r="AZ183" s="250">
        <f t="shared" si="762"/>
        <v>0.6013945380592679</v>
      </c>
      <c r="BA183" s="250">
        <f t="shared" si="762"/>
        <v>0.5937826844857641</v>
      </c>
      <c r="BB183" s="250">
        <f t="shared" si="762"/>
        <v>0.5937826844857641</v>
      </c>
      <c r="BC183" s="250">
        <f t="shared" si="762"/>
        <v>0.59657176060429984</v>
      </c>
      <c r="BD183" s="250">
        <f t="shared" si="762"/>
        <v>0.61150493898895986</v>
      </c>
      <c r="BE183" s="250">
        <f t="shared" si="762"/>
        <v>0.62940151074956419</v>
      </c>
      <c r="BF183" s="250">
        <f t="shared" si="762"/>
        <v>0.63393375944218477</v>
      </c>
      <c r="BG183" s="250">
        <f t="shared" si="762"/>
        <v>0.62405578152237073</v>
      </c>
      <c r="BH183" s="250">
        <f t="shared" si="762"/>
        <v>0.62405578152237073</v>
      </c>
      <c r="BI183" s="250">
        <f t="shared" si="762"/>
        <v>0.62405578152237073</v>
      </c>
      <c r="BJ183" s="250">
        <f t="shared" si="762"/>
        <v>0.61586287042417198</v>
      </c>
      <c r="BK183" s="250">
        <f t="shared" si="762"/>
        <v>0.61243463102847184</v>
      </c>
      <c r="BL183" s="250">
        <f t="shared" si="762"/>
        <v>0.63492155723416621</v>
      </c>
      <c r="BM183" s="250">
        <f t="shared" si="762"/>
        <v>0.64619407321324807</v>
      </c>
      <c r="BN183" s="250">
        <f t="shared" si="762"/>
        <v>0.64631028471818708</v>
      </c>
      <c r="BO183" s="250">
        <f t="shared" si="762"/>
        <v>0.63765252760023239</v>
      </c>
      <c r="BP183" s="250">
        <f t="shared" si="762"/>
        <v>0.63765252760023239</v>
      </c>
      <c r="BQ183" s="250">
        <f t="shared" si="762"/>
        <v>0.63637420104590359</v>
      </c>
      <c r="BR183" s="250">
        <f t="shared" si="762"/>
        <v>0.65432887855897737</v>
      </c>
      <c r="BS183" s="250">
        <f t="shared" si="762"/>
        <v>0.66827425915165606</v>
      </c>
      <c r="BT183" s="250">
        <f t="shared" si="762"/>
        <v>0.67513073794305634</v>
      </c>
      <c r="BU183" s="250">
        <f t="shared" si="762"/>
        <v>0.66449738524113888</v>
      </c>
      <c r="BV183" s="250">
        <f t="shared" si="762"/>
        <v>0.65601394538059266</v>
      </c>
      <c r="BW183" s="250">
        <f t="shared" si="762"/>
        <v>0.65601394538059266</v>
      </c>
      <c r="BX183" s="250">
        <f t="shared" si="762"/>
        <v>0.65671121441022662</v>
      </c>
      <c r="BY183" s="250">
        <f t="shared" si="762"/>
        <v>0.65915165601394543</v>
      </c>
      <c r="BZ183" s="250">
        <f t="shared" si="762"/>
        <v>0.6495061011040093</v>
      </c>
      <c r="CA183" s="250">
        <f t="shared" si="762"/>
        <v>0.64851830331202787</v>
      </c>
      <c r="CB183" s="250">
        <f t="shared" si="762"/>
        <v>0.62963393375944221</v>
      </c>
      <c r="CC183" s="250">
        <f t="shared" si="762"/>
        <v>0.61708309122603133</v>
      </c>
      <c r="CD183" s="250">
        <f t="shared" si="762"/>
        <v>0.61708309122603133</v>
      </c>
      <c r="CE183" s="250">
        <f t="shared" ref="CE183:EP183" si="763">+CE69/$I$183</f>
        <v>0.61487507263219054</v>
      </c>
      <c r="CF183" s="250">
        <f t="shared" si="763"/>
        <v>0.62550842533410811</v>
      </c>
      <c r="CG183" s="250">
        <f t="shared" si="763"/>
        <v>0.61301568855316679</v>
      </c>
      <c r="CH183" s="250">
        <f t="shared" si="763"/>
        <v>0.6078442765833818</v>
      </c>
      <c r="CI183" s="250">
        <f t="shared" si="763"/>
        <v>0.61156304474142942</v>
      </c>
      <c r="CJ183" s="250">
        <f t="shared" si="763"/>
        <v>0.60040674026728647</v>
      </c>
      <c r="CK183" s="250">
        <f t="shared" si="763"/>
        <v>0.60040674026728647</v>
      </c>
      <c r="CL183" s="250">
        <f t="shared" si="763"/>
        <v>0.60900639163277159</v>
      </c>
      <c r="CM183" s="250">
        <f t="shared" si="763"/>
        <v>0.62393957001743172</v>
      </c>
      <c r="CN183" s="250">
        <f t="shared" si="763"/>
        <v>0.62812318419523527</v>
      </c>
      <c r="CO183" s="250">
        <f t="shared" si="763"/>
        <v>0.6277164439279489</v>
      </c>
      <c r="CP183" s="250">
        <f t="shared" si="763"/>
        <v>0.62510168506682162</v>
      </c>
      <c r="CQ183" s="250">
        <f t="shared" si="763"/>
        <v>0.61621150493898891</v>
      </c>
      <c r="CR183" s="250">
        <f t="shared" si="763"/>
        <v>0.61621150493898891</v>
      </c>
      <c r="CS183" s="250">
        <f t="shared" si="763"/>
        <v>0.61138872748402096</v>
      </c>
      <c r="CT183" s="250">
        <f t="shared" si="763"/>
        <v>0.61272515979081932</v>
      </c>
      <c r="CU183" s="250">
        <f t="shared" si="763"/>
        <v>0.61069145845438699</v>
      </c>
      <c r="CV183" s="250">
        <f t="shared" si="763"/>
        <v>0.62062754212667059</v>
      </c>
      <c r="CW183" s="250">
        <f t="shared" si="763"/>
        <v>0.6189424753050552</v>
      </c>
      <c r="CX183" s="250">
        <f t="shared" si="763"/>
        <v>0.61237652527600228</v>
      </c>
      <c r="CY183" s="250">
        <f t="shared" si="763"/>
        <v>0.61237652527600228</v>
      </c>
      <c r="CZ183" s="250">
        <f t="shared" si="763"/>
        <v>0.60894828588030214</v>
      </c>
      <c r="DA183" s="250">
        <f t="shared" si="763"/>
        <v>0.61429401510749559</v>
      </c>
      <c r="DB183" s="250">
        <f t="shared" si="763"/>
        <v>0.60830912260313774</v>
      </c>
      <c r="DC183" s="250">
        <f t="shared" si="763"/>
        <v>0.6184195235328297</v>
      </c>
      <c r="DD183" s="250">
        <f t="shared" si="763"/>
        <v>0.61098198721673447</v>
      </c>
      <c r="DE183" s="250">
        <f t="shared" si="763"/>
        <v>0.60244044160371879</v>
      </c>
      <c r="DF183" s="250">
        <f t="shared" si="763"/>
        <v>0.60244044160371879</v>
      </c>
      <c r="DG183" s="250">
        <f t="shared" si="763"/>
        <v>0.5997094712376525</v>
      </c>
      <c r="DH183" s="250">
        <f t="shared" si="763"/>
        <v>0.59645554909936083</v>
      </c>
      <c r="DI183" s="250">
        <f t="shared" si="763"/>
        <v>0.59936083672283558</v>
      </c>
      <c r="DJ183" s="250">
        <f t="shared" si="763"/>
        <v>0.6031958163858222</v>
      </c>
      <c r="DK183" s="250">
        <f t="shared" si="763"/>
        <v>0.59349215572341663</v>
      </c>
      <c r="DL183" s="250">
        <f t="shared" si="763"/>
        <v>0.57867518884369551</v>
      </c>
      <c r="DM183" s="250">
        <f t="shared" si="763"/>
        <v>0.57867518884369551</v>
      </c>
      <c r="DN183" s="250">
        <f t="shared" si="763"/>
        <v>0.57635095874491571</v>
      </c>
      <c r="DO183" s="250">
        <f t="shared" si="763"/>
        <v>0.5861708309122603</v>
      </c>
      <c r="DP183" s="250">
        <f t="shared" si="763"/>
        <v>0.57332945961650206</v>
      </c>
      <c r="DQ183" s="250">
        <f t="shared" si="763"/>
        <v>0.58977338756536901</v>
      </c>
      <c r="DR183" s="250">
        <f t="shared" si="763"/>
        <v>0.58803021499128416</v>
      </c>
      <c r="DS183" s="250">
        <f t="shared" si="763"/>
        <v>0.57147007553747819</v>
      </c>
      <c r="DT183" s="250">
        <f t="shared" si="763"/>
        <v>0.57147007553747819</v>
      </c>
      <c r="DU183" s="250">
        <f t="shared" si="763"/>
        <v>0.56693782684485761</v>
      </c>
      <c r="DV183" s="250">
        <f t="shared" si="763"/>
        <v>0.58036025566531091</v>
      </c>
      <c r="DW183" s="250">
        <f t="shared" si="763"/>
        <v>0.58890180127832659</v>
      </c>
      <c r="DX183" s="250">
        <f t="shared" si="763"/>
        <v>0.59401510749564201</v>
      </c>
      <c r="DY183" s="250">
        <f t="shared" si="763"/>
        <v>0.5814061592097618</v>
      </c>
      <c r="DZ183" s="250">
        <f t="shared" si="763"/>
        <v>0.56728646135967464</v>
      </c>
      <c r="EA183" s="250">
        <f t="shared" si="763"/>
        <v>0.56728646135967464</v>
      </c>
      <c r="EB183" s="250">
        <f t="shared" si="763"/>
        <v>0.55427077280650783</v>
      </c>
      <c r="EC183" s="250">
        <f t="shared" si="763"/>
        <v>0.56287042417199307</v>
      </c>
      <c r="ED183" s="250">
        <f t="shared" si="763"/>
        <v>0.55845438698431149</v>
      </c>
      <c r="EE183" s="250">
        <f t="shared" si="763"/>
        <v>0.57623474723997681</v>
      </c>
      <c r="EF183" s="250">
        <f t="shared" si="763"/>
        <v>0.579081929110982</v>
      </c>
      <c r="EG183" s="250">
        <f t="shared" si="763"/>
        <v>0.55653689715281818</v>
      </c>
      <c r="EH183" s="250">
        <f t="shared" si="763"/>
        <v>0.55653689715281818</v>
      </c>
      <c r="EI183" s="250">
        <f t="shared" si="763"/>
        <v>0.55415456130156882</v>
      </c>
      <c r="EJ183" s="250">
        <f t="shared" si="763"/>
        <v>0.57199302730970369</v>
      </c>
      <c r="EK183" s="250">
        <f t="shared" si="763"/>
        <v>0.55671121441022664</v>
      </c>
      <c r="EL183" s="250">
        <f t="shared" si="763"/>
        <v>0.55700174317257412</v>
      </c>
      <c r="EM183" s="250">
        <f t="shared" si="763"/>
        <v>0.53864032539221385</v>
      </c>
      <c r="EN183" s="250">
        <f t="shared" si="763"/>
        <v>0.52423009877977922</v>
      </c>
      <c r="EO183" s="250">
        <f t="shared" si="763"/>
        <v>0.52423009877977922</v>
      </c>
      <c r="EP183" s="250">
        <f t="shared" si="763"/>
        <v>0.50557815223707148</v>
      </c>
      <c r="EQ183" s="250">
        <f t="shared" ref="EQ183:HB183" si="764">+EQ69/$I$183</f>
        <v>0.51150493898895988</v>
      </c>
      <c r="ER183" s="250">
        <f t="shared" si="764"/>
        <v>0.51539802440441607</v>
      </c>
      <c r="ES183" s="250">
        <f t="shared" si="764"/>
        <v>0.53794305636257989</v>
      </c>
      <c r="ET183" s="250">
        <f t="shared" si="764"/>
        <v>0.54520627542126665</v>
      </c>
      <c r="EU183" s="250">
        <f t="shared" si="764"/>
        <v>0.53149331783846598</v>
      </c>
      <c r="EV183" s="250">
        <f t="shared" si="764"/>
        <v>0.53149331783846598</v>
      </c>
      <c r="EW183" s="250">
        <f t="shared" si="764"/>
        <v>0.5386984311446833</v>
      </c>
      <c r="EX183" s="250">
        <f t="shared" si="764"/>
        <v>0.55601394538059268</v>
      </c>
      <c r="EY183" s="250">
        <f t="shared" si="764"/>
        <v>0.54636839047065655</v>
      </c>
      <c r="EZ183" s="250">
        <f t="shared" si="764"/>
        <v>0.55020337013364318</v>
      </c>
      <c r="FA183" s="250">
        <f t="shared" si="764"/>
        <v>0.55066821615339923</v>
      </c>
      <c r="FB183" s="250">
        <f t="shared" si="764"/>
        <v>0.53916327716443924</v>
      </c>
      <c r="FC183" s="250">
        <f t="shared" si="764"/>
        <v>0.53916327716443924</v>
      </c>
      <c r="FD183" s="250">
        <f t="shared" si="764"/>
        <v>0.53997675769901221</v>
      </c>
      <c r="FE183" s="250">
        <f t="shared" si="764"/>
        <v>0.55787332945961654</v>
      </c>
      <c r="FF183" s="250">
        <f t="shared" si="764"/>
        <v>0.55618826263800114</v>
      </c>
      <c r="FG183" s="250">
        <f t="shared" si="764"/>
        <v>0.57088901801278324</v>
      </c>
      <c r="FH183" s="250">
        <f t="shared" si="764"/>
        <v>0.57176060429982567</v>
      </c>
      <c r="FI183" s="250">
        <f t="shared" si="764"/>
        <v>0.55148169668797209</v>
      </c>
      <c r="FJ183" s="250">
        <f t="shared" si="764"/>
        <v>0.55148169668797209</v>
      </c>
      <c r="FK183" s="250">
        <f t="shared" si="764"/>
        <v>0.55833817547937248</v>
      </c>
      <c r="FL183" s="250">
        <f t="shared" si="764"/>
        <v>0.57623474723997681</v>
      </c>
      <c r="FM183" s="250">
        <f t="shared" si="764"/>
        <v>0.58221963974433466</v>
      </c>
      <c r="FN183" s="250">
        <f t="shared" si="764"/>
        <v>0.5779198140615921</v>
      </c>
      <c r="FO183" s="250">
        <f t="shared" si="764"/>
        <v>0.56687972109238816</v>
      </c>
      <c r="FP183" s="250">
        <f t="shared" si="764"/>
        <v>0.5468332364904126</v>
      </c>
      <c r="FQ183" s="250">
        <f t="shared" si="764"/>
        <v>0.5468332364904126</v>
      </c>
      <c r="FR183" s="250">
        <f t="shared" si="764"/>
        <v>0.54259151656013949</v>
      </c>
      <c r="FS183" s="250">
        <f t="shared" si="764"/>
        <v>0.54485764090644973</v>
      </c>
      <c r="FT183" s="250">
        <f t="shared" si="764"/>
        <v>0.55008715862870428</v>
      </c>
      <c r="FU183" s="250">
        <f t="shared" si="764"/>
        <v>0.54404416037187686</v>
      </c>
      <c r="FV183" s="250">
        <f t="shared" si="764"/>
        <v>0.5257989540964555</v>
      </c>
      <c r="FW183" s="250">
        <f t="shared" si="764"/>
        <v>0.51243463102847187</v>
      </c>
      <c r="FX183" s="250">
        <f t="shared" si="764"/>
        <v>0.51243463102847187</v>
      </c>
      <c r="FY183" s="250">
        <f t="shared" si="764"/>
        <v>0.51231841952353285</v>
      </c>
      <c r="FZ183" s="250">
        <f t="shared" si="764"/>
        <v>0.5310865775711795</v>
      </c>
      <c r="GA183" s="250">
        <f t="shared" si="764"/>
        <v>0.53765252760023241</v>
      </c>
      <c r="GB183" s="250">
        <f t="shared" si="764"/>
        <v>0.56263800116211504</v>
      </c>
      <c r="GC183" s="250">
        <f t="shared" si="764"/>
        <v>0.57530505520046482</v>
      </c>
      <c r="GD183" s="250">
        <f t="shared" si="764"/>
        <v>0.5592097617664149</v>
      </c>
      <c r="GE183" s="250">
        <f t="shared" si="764"/>
        <v>0.5592097617664149</v>
      </c>
      <c r="GF183" s="250">
        <f t="shared" si="764"/>
        <v>0.56821615339918652</v>
      </c>
      <c r="GG183" s="250">
        <f t="shared" si="764"/>
        <v>0.58070889018012783</v>
      </c>
      <c r="GH183" s="250">
        <f t="shared" si="764"/>
        <v>0.58396281231841951</v>
      </c>
      <c r="GI183" s="250">
        <f t="shared" si="764"/>
        <v>0.59296920395119113</v>
      </c>
      <c r="GJ183" s="250">
        <f t="shared" si="764"/>
        <v>0.58146426496223125</v>
      </c>
      <c r="GK183" s="250">
        <f t="shared" si="764"/>
        <v>0.57176060429982567</v>
      </c>
      <c r="GL183" s="250">
        <f t="shared" si="764"/>
        <v>0.57176060429982567</v>
      </c>
      <c r="GM183" s="250">
        <f t="shared" si="764"/>
        <v>0.58477629285299249</v>
      </c>
      <c r="GN183" s="250">
        <f t="shared" si="764"/>
        <v>0.61191167925624634</v>
      </c>
      <c r="GO183" s="250">
        <f t="shared" si="764"/>
        <v>0.62393957001743172</v>
      </c>
      <c r="GP183" s="250">
        <f t="shared" si="764"/>
        <v>0.64032539221382911</v>
      </c>
      <c r="GQ183" s="250">
        <f t="shared" si="764"/>
        <v>0.62934340499709474</v>
      </c>
      <c r="GR183" s="250">
        <f t="shared" si="764"/>
        <v>0.61911679256246366</v>
      </c>
      <c r="GS183" s="250">
        <f t="shared" si="764"/>
        <v>0.61911679256246366</v>
      </c>
      <c r="GT183" s="250">
        <f t="shared" si="764"/>
        <v>0.62707728065078439</v>
      </c>
      <c r="GU183" s="250">
        <f t="shared" si="764"/>
        <v>0.64462521789657179</v>
      </c>
      <c r="GV183" s="250">
        <f t="shared" si="764"/>
        <v>0.64968041836141777</v>
      </c>
      <c r="GW183" s="250">
        <f t="shared" si="764"/>
        <v>0.64851830331202787</v>
      </c>
      <c r="GX183" s="250">
        <f t="shared" si="764"/>
        <v>0.65496804183614177</v>
      </c>
      <c r="GY183" s="250">
        <f t="shared" si="764"/>
        <v>0.64392794886693783</v>
      </c>
      <c r="GZ183" s="250">
        <f t="shared" si="764"/>
        <v>0.64392794886693783</v>
      </c>
      <c r="HA183" s="250">
        <f t="shared" si="764"/>
        <v>0.64526438117373619</v>
      </c>
      <c r="HB183" s="250">
        <f t="shared" si="764"/>
        <v>0.66560139453805922</v>
      </c>
      <c r="HC183" s="250">
        <f t="shared" ref="HC183:JN183" si="765">+HC69/$I$183</f>
        <v>0.67396862289366644</v>
      </c>
      <c r="HD183" s="250">
        <f t="shared" si="765"/>
        <v>0.69651365485183037</v>
      </c>
      <c r="HE183" s="250">
        <f t="shared" si="765"/>
        <v>0.69430563625798958</v>
      </c>
      <c r="HF183" s="250">
        <f t="shared" si="765"/>
        <v>0.68128994770482276</v>
      </c>
      <c r="HG183" s="250">
        <f t="shared" si="765"/>
        <v>0.68128994770482276</v>
      </c>
      <c r="HH183" s="250">
        <f t="shared" si="765"/>
        <v>0.69151656013945384</v>
      </c>
      <c r="HI183" s="250">
        <f t="shared" si="765"/>
        <v>0.71394538059267865</v>
      </c>
      <c r="HJ183" s="250">
        <f t="shared" si="765"/>
        <v>0.71830331202789077</v>
      </c>
      <c r="HK183" s="250">
        <f t="shared" si="765"/>
        <v>0.72283556072051136</v>
      </c>
      <c r="HL183" s="250">
        <f t="shared" si="765"/>
        <v>0.71626961069145845</v>
      </c>
      <c r="HM183" s="250">
        <f t="shared" si="765"/>
        <v>0.70412550842533406</v>
      </c>
      <c r="HN183" s="250">
        <f t="shared" si="765"/>
        <v>0.70412550842533406</v>
      </c>
      <c r="HO183" s="250">
        <f t="shared" si="765"/>
        <v>0.71963974433468914</v>
      </c>
      <c r="HP183" s="250">
        <f t="shared" si="765"/>
        <v>0.73114468332364901</v>
      </c>
      <c r="HQ183" s="250">
        <f t="shared" si="765"/>
        <v>0.74718187100522948</v>
      </c>
      <c r="HR183" s="250">
        <f t="shared" si="765"/>
        <v>0.76879721092388142</v>
      </c>
      <c r="HS183" s="250">
        <f t="shared" si="765"/>
        <v>0.76577571179546777</v>
      </c>
      <c r="HT183" s="250">
        <f t="shared" si="765"/>
        <v>0.75793143521208595</v>
      </c>
      <c r="HU183" s="250">
        <f t="shared" si="765"/>
        <v>0.75793143521208595</v>
      </c>
      <c r="HV183" s="250">
        <f t="shared" si="765"/>
        <v>0.75665310865775715</v>
      </c>
      <c r="HW183" s="250">
        <f t="shared" si="765"/>
        <v>0.76600813480534569</v>
      </c>
      <c r="HX183" s="250">
        <f t="shared" si="765"/>
        <v>0.77704822777454963</v>
      </c>
      <c r="HY183" s="250">
        <f t="shared" si="765"/>
        <v>0.78878558977338753</v>
      </c>
      <c r="HZ183" s="250">
        <f t="shared" si="765"/>
        <v>0.77960488088320745</v>
      </c>
      <c r="IA183" s="250">
        <f t="shared" si="765"/>
        <v>0.77048227774549682</v>
      </c>
      <c r="IB183" s="250">
        <f t="shared" si="765"/>
        <v>0.77048227774549682</v>
      </c>
      <c r="IC183" s="250">
        <f t="shared" si="765"/>
        <v>0.77762928529924458</v>
      </c>
      <c r="ID183" s="250">
        <f t="shared" si="765"/>
        <v>0.79047065659500293</v>
      </c>
      <c r="IE183" s="250">
        <f t="shared" si="765"/>
        <v>0.78919233004067402</v>
      </c>
      <c r="IF183" s="250">
        <f t="shared" si="765"/>
        <v>0.80505520046484602</v>
      </c>
      <c r="IG183" s="250">
        <f t="shared" si="765"/>
        <v>0.79430563625798956</v>
      </c>
      <c r="IH183" s="250">
        <f t="shared" si="765"/>
        <v>0.78948285880302149</v>
      </c>
      <c r="II183" s="250">
        <f t="shared" si="765"/>
        <v>0.78948285880302149</v>
      </c>
      <c r="IJ183" s="250">
        <f t="shared" si="765"/>
        <v>0.78983149331783842</v>
      </c>
      <c r="IK183" s="250">
        <f t="shared" si="765"/>
        <v>0.81173736199883784</v>
      </c>
      <c r="IL183" s="250">
        <f t="shared" si="765"/>
        <v>0</v>
      </c>
      <c r="IM183" s="250">
        <f t="shared" si="765"/>
        <v>0</v>
      </c>
      <c r="IN183" s="250">
        <f t="shared" si="765"/>
        <v>0</v>
      </c>
      <c r="IO183" s="250">
        <f t="shared" si="765"/>
        <v>0</v>
      </c>
      <c r="IP183" s="250">
        <f t="shared" si="765"/>
        <v>0</v>
      </c>
      <c r="IQ183" s="250">
        <f t="shared" si="765"/>
        <v>0</v>
      </c>
      <c r="IR183" s="250">
        <f t="shared" si="765"/>
        <v>0</v>
      </c>
      <c r="IS183" s="250">
        <f t="shared" si="765"/>
        <v>0</v>
      </c>
      <c r="IT183" s="250">
        <f t="shared" si="765"/>
        <v>0</v>
      </c>
      <c r="IU183" s="250">
        <f t="shared" si="765"/>
        <v>0</v>
      </c>
      <c r="IV183" s="250">
        <f t="shared" si="765"/>
        <v>0</v>
      </c>
      <c r="IW183" s="250">
        <f t="shared" si="765"/>
        <v>0</v>
      </c>
      <c r="IX183" s="250">
        <f t="shared" si="765"/>
        <v>0</v>
      </c>
      <c r="IY183" s="250">
        <f t="shared" si="765"/>
        <v>0</v>
      </c>
      <c r="IZ183" s="250">
        <f t="shared" si="765"/>
        <v>0</v>
      </c>
      <c r="JA183" s="250">
        <f t="shared" si="765"/>
        <v>0</v>
      </c>
      <c r="JB183" s="250">
        <f t="shared" si="765"/>
        <v>0</v>
      </c>
      <c r="JC183" s="250">
        <f t="shared" si="765"/>
        <v>0</v>
      </c>
      <c r="JD183" s="250">
        <f t="shared" si="765"/>
        <v>0</v>
      </c>
      <c r="JE183" s="250">
        <f t="shared" si="765"/>
        <v>0</v>
      </c>
      <c r="JF183" s="250">
        <f t="shared" si="765"/>
        <v>0</v>
      </c>
      <c r="JG183" s="250">
        <f t="shared" si="765"/>
        <v>0</v>
      </c>
      <c r="JH183" s="250">
        <f t="shared" si="765"/>
        <v>0</v>
      </c>
      <c r="JI183" s="250">
        <f t="shared" si="765"/>
        <v>0</v>
      </c>
      <c r="JJ183" s="250">
        <f t="shared" si="765"/>
        <v>0</v>
      </c>
      <c r="JK183" s="250">
        <f t="shared" si="765"/>
        <v>0</v>
      </c>
      <c r="JL183" s="250">
        <f t="shared" si="765"/>
        <v>0</v>
      </c>
      <c r="JM183" s="250">
        <f t="shared" si="765"/>
        <v>0</v>
      </c>
      <c r="JN183" s="250">
        <f t="shared" si="765"/>
        <v>0</v>
      </c>
      <c r="JO183" s="250">
        <f t="shared" ref="JO183:LZ183" si="766">+JO69/$I$183</f>
        <v>0</v>
      </c>
      <c r="JP183" s="250">
        <f t="shared" si="766"/>
        <v>0</v>
      </c>
      <c r="JQ183" s="250">
        <f t="shared" si="766"/>
        <v>0</v>
      </c>
      <c r="JR183" s="250">
        <f t="shared" si="766"/>
        <v>0</v>
      </c>
      <c r="JS183" s="250">
        <f t="shared" si="766"/>
        <v>0</v>
      </c>
      <c r="JT183" s="250">
        <f t="shared" si="766"/>
        <v>0</v>
      </c>
      <c r="JU183" s="250">
        <f t="shared" si="766"/>
        <v>0</v>
      </c>
      <c r="JV183" s="250">
        <f t="shared" si="766"/>
        <v>0</v>
      </c>
      <c r="JW183" s="250">
        <f t="shared" si="766"/>
        <v>0</v>
      </c>
      <c r="JX183" s="250">
        <f t="shared" si="766"/>
        <v>0</v>
      </c>
      <c r="JY183" s="250">
        <f t="shared" si="766"/>
        <v>0</v>
      </c>
      <c r="JZ183" s="250">
        <f t="shared" si="766"/>
        <v>0</v>
      </c>
      <c r="KA183" s="250">
        <f t="shared" si="766"/>
        <v>0</v>
      </c>
      <c r="KB183" s="250">
        <f t="shared" si="766"/>
        <v>0</v>
      </c>
      <c r="KC183" s="250">
        <f t="shared" si="766"/>
        <v>0</v>
      </c>
      <c r="KD183" s="250">
        <f t="shared" si="766"/>
        <v>0</v>
      </c>
      <c r="KE183" s="250">
        <f t="shared" si="766"/>
        <v>0</v>
      </c>
      <c r="KF183" s="250">
        <f t="shared" si="766"/>
        <v>0</v>
      </c>
      <c r="KG183" s="250">
        <f t="shared" si="766"/>
        <v>0</v>
      </c>
      <c r="KH183" s="250">
        <f t="shared" si="766"/>
        <v>0</v>
      </c>
      <c r="KI183" s="250">
        <f t="shared" si="766"/>
        <v>0</v>
      </c>
      <c r="KJ183" s="250">
        <f t="shared" si="766"/>
        <v>0</v>
      </c>
      <c r="KK183" s="250">
        <f t="shared" si="766"/>
        <v>0</v>
      </c>
      <c r="KL183" s="250">
        <f t="shared" si="766"/>
        <v>0</v>
      </c>
      <c r="KM183" s="250">
        <f t="shared" si="766"/>
        <v>0</v>
      </c>
      <c r="KN183" s="250">
        <f t="shared" si="766"/>
        <v>0</v>
      </c>
      <c r="KO183" s="250">
        <f t="shared" si="766"/>
        <v>0</v>
      </c>
      <c r="KP183" s="250">
        <f t="shared" si="766"/>
        <v>0</v>
      </c>
      <c r="KQ183" s="250">
        <f t="shared" si="766"/>
        <v>0</v>
      </c>
      <c r="KR183" s="250">
        <f t="shared" si="766"/>
        <v>0</v>
      </c>
      <c r="KS183" s="250">
        <f t="shared" si="766"/>
        <v>0</v>
      </c>
      <c r="KT183" s="250">
        <f t="shared" si="766"/>
        <v>0</v>
      </c>
      <c r="KU183" s="250">
        <f t="shared" si="766"/>
        <v>0</v>
      </c>
      <c r="KV183" s="250">
        <f t="shared" si="766"/>
        <v>0</v>
      </c>
      <c r="KW183" s="250">
        <f t="shared" si="766"/>
        <v>0</v>
      </c>
      <c r="KX183" s="250">
        <f t="shared" si="766"/>
        <v>0</v>
      </c>
      <c r="KY183" s="250">
        <f t="shared" si="766"/>
        <v>0</v>
      </c>
      <c r="KZ183" s="250">
        <f t="shared" si="766"/>
        <v>0</v>
      </c>
      <c r="LA183" s="250">
        <f t="shared" si="766"/>
        <v>0</v>
      </c>
      <c r="LB183" s="250">
        <f t="shared" si="766"/>
        <v>0</v>
      </c>
      <c r="LC183" s="250">
        <f t="shared" si="766"/>
        <v>0</v>
      </c>
      <c r="LD183" s="250">
        <f t="shared" si="766"/>
        <v>0</v>
      </c>
      <c r="LE183" s="250">
        <f t="shared" si="766"/>
        <v>0</v>
      </c>
      <c r="LF183" s="250">
        <f t="shared" si="766"/>
        <v>0</v>
      </c>
      <c r="LG183" s="250">
        <f t="shared" si="766"/>
        <v>0</v>
      </c>
      <c r="LH183" s="250">
        <f t="shared" si="766"/>
        <v>0</v>
      </c>
      <c r="LI183" s="250">
        <f t="shared" si="766"/>
        <v>0</v>
      </c>
      <c r="LJ183" s="250">
        <f t="shared" si="766"/>
        <v>0</v>
      </c>
      <c r="LK183" s="250">
        <f t="shared" si="766"/>
        <v>0</v>
      </c>
      <c r="LL183" s="250">
        <f t="shared" si="766"/>
        <v>0</v>
      </c>
      <c r="LM183" s="250">
        <f t="shared" si="766"/>
        <v>0</v>
      </c>
      <c r="LN183" s="250">
        <f t="shared" si="766"/>
        <v>0</v>
      </c>
      <c r="LO183" s="250">
        <f t="shared" si="766"/>
        <v>0</v>
      </c>
      <c r="LP183" s="250">
        <f t="shared" si="766"/>
        <v>0</v>
      </c>
      <c r="LQ183" s="250">
        <f t="shared" si="766"/>
        <v>0</v>
      </c>
      <c r="LR183" s="250">
        <f t="shared" si="766"/>
        <v>0</v>
      </c>
      <c r="LS183" s="250">
        <f t="shared" si="766"/>
        <v>0</v>
      </c>
      <c r="LT183" s="250">
        <f t="shared" si="766"/>
        <v>0</v>
      </c>
      <c r="LU183" s="250">
        <f t="shared" si="766"/>
        <v>0</v>
      </c>
      <c r="LV183" s="250">
        <f t="shared" si="766"/>
        <v>0</v>
      </c>
      <c r="LW183" s="250">
        <f t="shared" si="766"/>
        <v>0</v>
      </c>
      <c r="LX183" s="250">
        <f t="shared" si="766"/>
        <v>0</v>
      </c>
      <c r="LY183" s="250">
        <f t="shared" si="766"/>
        <v>0</v>
      </c>
      <c r="LZ183" s="250">
        <f t="shared" si="766"/>
        <v>0</v>
      </c>
      <c r="MA183" s="250">
        <f t="shared" ref="MA183:NT183" si="767">+MA69/$I$183</f>
        <v>0</v>
      </c>
      <c r="MB183" s="250">
        <f t="shared" si="767"/>
        <v>0</v>
      </c>
      <c r="MC183" s="250">
        <f t="shared" si="767"/>
        <v>0</v>
      </c>
      <c r="MD183" s="250">
        <f t="shared" si="767"/>
        <v>0</v>
      </c>
      <c r="ME183" s="250">
        <f t="shared" si="767"/>
        <v>0</v>
      </c>
      <c r="MF183" s="250">
        <f t="shared" si="767"/>
        <v>0</v>
      </c>
      <c r="MG183" s="250">
        <f t="shared" si="767"/>
        <v>0</v>
      </c>
      <c r="MH183" s="250">
        <f t="shared" si="767"/>
        <v>0</v>
      </c>
      <c r="MI183" s="250">
        <f t="shared" si="767"/>
        <v>0</v>
      </c>
      <c r="MJ183" s="250">
        <f t="shared" si="767"/>
        <v>0</v>
      </c>
      <c r="MK183" s="250">
        <f t="shared" si="767"/>
        <v>0</v>
      </c>
      <c r="ML183" s="250">
        <f t="shared" si="767"/>
        <v>0</v>
      </c>
      <c r="MM183" s="250">
        <f t="shared" si="767"/>
        <v>0</v>
      </c>
      <c r="MN183" s="250">
        <f t="shared" si="767"/>
        <v>0</v>
      </c>
      <c r="MO183" s="250">
        <f t="shared" si="767"/>
        <v>0</v>
      </c>
      <c r="MP183" s="250">
        <f t="shared" si="767"/>
        <v>0</v>
      </c>
      <c r="MQ183" s="250">
        <f t="shared" si="767"/>
        <v>0</v>
      </c>
      <c r="MR183" s="250">
        <f t="shared" si="767"/>
        <v>0</v>
      </c>
      <c r="MS183" s="250">
        <f t="shared" si="767"/>
        <v>0</v>
      </c>
      <c r="MT183" s="250">
        <f t="shared" si="767"/>
        <v>0</v>
      </c>
      <c r="MU183" s="250">
        <f t="shared" si="767"/>
        <v>0</v>
      </c>
      <c r="MV183" s="250">
        <f t="shared" si="767"/>
        <v>0</v>
      </c>
      <c r="MW183" s="250">
        <f t="shared" si="767"/>
        <v>0</v>
      </c>
      <c r="MX183" s="250">
        <f t="shared" si="767"/>
        <v>0</v>
      </c>
      <c r="MY183" s="250">
        <f t="shared" si="767"/>
        <v>0</v>
      </c>
      <c r="MZ183" s="250">
        <f t="shared" si="767"/>
        <v>0</v>
      </c>
      <c r="NA183" s="250">
        <f t="shared" si="767"/>
        <v>0</v>
      </c>
      <c r="NB183" s="250">
        <f t="shared" si="767"/>
        <v>0</v>
      </c>
      <c r="NC183" s="250">
        <f t="shared" si="767"/>
        <v>0</v>
      </c>
      <c r="ND183" s="250">
        <f t="shared" si="767"/>
        <v>0</v>
      </c>
      <c r="NE183" s="250">
        <f t="shared" si="767"/>
        <v>0</v>
      </c>
      <c r="NF183" s="250">
        <f t="shared" si="767"/>
        <v>0</v>
      </c>
      <c r="NG183" s="250">
        <f t="shared" si="767"/>
        <v>0</v>
      </c>
      <c r="NH183" s="250">
        <f t="shared" si="767"/>
        <v>0</v>
      </c>
      <c r="NI183" s="250">
        <f t="shared" si="767"/>
        <v>0</v>
      </c>
      <c r="NJ183" s="250">
        <f t="shared" si="767"/>
        <v>0</v>
      </c>
      <c r="NK183" s="250">
        <f t="shared" si="767"/>
        <v>0</v>
      </c>
      <c r="NL183" s="250">
        <f t="shared" si="767"/>
        <v>0</v>
      </c>
      <c r="NM183" s="250">
        <f t="shared" si="767"/>
        <v>0</v>
      </c>
      <c r="NN183" s="250">
        <f t="shared" si="767"/>
        <v>0</v>
      </c>
      <c r="NO183" s="250">
        <f t="shared" si="767"/>
        <v>0</v>
      </c>
      <c r="NP183" s="250">
        <f t="shared" si="767"/>
        <v>0</v>
      </c>
      <c r="NQ183" s="250">
        <f t="shared" si="767"/>
        <v>0</v>
      </c>
      <c r="NR183" s="250">
        <f t="shared" si="767"/>
        <v>0</v>
      </c>
      <c r="NS183" s="250">
        <f t="shared" si="767"/>
        <v>0</v>
      </c>
      <c r="NT183" s="251">
        <f t="shared" si="767"/>
        <v>0</v>
      </c>
    </row>
    <row r="184" spans="1:384" x14ac:dyDescent="0.6">
      <c r="A184" s="141" t="s">
        <v>72</v>
      </c>
      <c r="B184" s="339" t="s">
        <v>26</v>
      </c>
      <c r="C184" s="270" t="s">
        <v>24</v>
      </c>
      <c r="D184" s="273" t="s">
        <v>27</v>
      </c>
      <c r="E184" s="48">
        <v>51</v>
      </c>
      <c r="F184" s="275" t="s">
        <v>55</v>
      </c>
      <c r="G184" s="270" t="s">
        <v>49</v>
      </c>
      <c r="H184" s="277">
        <v>717.5</v>
      </c>
      <c r="I184" s="57">
        <v>1243</v>
      </c>
      <c r="J184" s="150">
        <v>0</v>
      </c>
      <c r="K184" s="151">
        <v>0</v>
      </c>
      <c r="L184" s="152">
        <v>316</v>
      </c>
      <c r="M184" s="152">
        <v>0</v>
      </c>
      <c r="N184" s="151">
        <v>0</v>
      </c>
      <c r="O184" s="58">
        <v>0</v>
      </c>
      <c r="P184" s="152">
        <v>948</v>
      </c>
      <c r="Q184" s="153">
        <v>0</v>
      </c>
      <c r="R184" s="7"/>
      <c r="S184" s="252">
        <f>IFERROR(+S70/$I$184,0)</f>
        <v>0</v>
      </c>
      <c r="T184" s="253">
        <f>IFERROR(+T70/$I$184,0)</f>
        <v>0</v>
      </c>
      <c r="U184" s="253">
        <f t="shared" ref="U184:CF184" si="768">IFERROR(+U70/$I$184,0)</f>
        <v>0</v>
      </c>
      <c r="V184" s="253">
        <f t="shared" si="768"/>
        <v>0</v>
      </c>
      <c r="W184" s="253">
        <f t="shared" si="768"/>
        <v>0</v>
      </c>
      <c r="X184" s="253">
        <f t="shared" si="768"/>
        <v>0</v>
      </c>
      <c r="Y184" s="253">
        <f t="shared" si="768"/>
        <v>0</v>
      </c>
      <c r="Z184" s="253">
        <f t="shared" si="768"/>
        <v>0</v>
      </c>
      <c r="AA184" s="253">
        <f t="shared" si="768"/>
        <v>0</v>
      </c>
      <c r="AB184" s="253">
        <f t="shared" si="768"/>
        <v>0</v>
      </c>
      <c r="AC184" s="253">
        <f t="shared" si="768"/>
        <v>0</v>
      </c>
      <c r="AD184" s="253">
        <f t="shared" si="768"/>
        <v>0</v>
      </c>
      <c r="AE184" s="253">
        <f t="shared" si="768"/>
        <v>0</v>
      </c>
      <c r="AF184" s="253">
        <f t="shared" si="768"/>
        <v>0</v>
      </c>
      <c r="AG184" s="253">
        <f t="shared" si="768"/>
        <v>0</v>
      </c>
      <c r="AH184" s="253">
        <f t="shared" si="768"/>
        <v>0</v>
      </c>
      <c r="AI184" s="253">
        <f t="shared" si="768"/>
        <v>0</v>
      </c>
      <c r="AJ184" s="253">
        <f t="shared" si="768"/>
        <v>0</v>
      </c>
      <c r="AK184" s="253">
        <f t="shared" si="768"/>
        <v>0</v>
      </c>
      <c r="AL184" s="253">
        <f t="shared" si="768"/>
        <v>0</v>
      </c>
      <c r="AM184" s="253">
        <f t="shared" si="768"/>
        <v>0</v>
      </c>
      <c r="AN184" s="253">
        <f t="shared" si="768"/>
        <v>0</v>
      </c>
      <c r="AO184" s="253">
        <f t="shared" si="768"/>
        <v>0</v>
      </c>
      <c r="AP184" s="253">
        <f t="shared" si="768"/>
        <v>0</v>
      </c>
      <c r="AQ184" s="253">
        <f t="shared" si="768"/>
        <v>0</v>
      </c>
      <c r="AR184" s="253">
        <f t="shared" si="768"/>
        <v>0</v>
      </c>
      <c r="AS184" s="253">
        <f t="shared" si="768"/>
        <v>0</v>
      </c>
      <c r="AT184" s="253">
        <f t="shared" si="768"/>
        <v>0</v>
      </c>
      <c r="AU184" s="253">
        <f t="shared" si="768"/>
        <v>0</v>
      </c>
      <c r="AV184" s="253">
        <f t="shared" si="768"/>
        <v>0</v>
      </c>
      <c r="AW184" s="253">
        <f t="shared" si="768"/>
        <v>0</v>
      </c>
      <c r="AX184" s="253">
        <f t="shared" si="768"/>
        <v>0</v>
      </c>
      <c r="AY184" s="253">
        <f t="shared" si="768"/>
        <v>0</v>
      </c>
      <c r="AZ184" s="253">
        <f t="shared" si="768"/>
        <v>0</v>
      </c>
      <c r="BA184" s="253">
        <f t="shared" si="768"/>
        <v>0</v>
      </c>
      <c r="BB184" s="253">
        <f t="shared" si="768"/>
        <v>0</v>
      </c>
      <c r="BC184" s="253">
        <f t="shared" si="768"/>
        <v>0</v>
      </c>
      <c r="BD184" s="253">
        <f t="shared" si="768"/>
        <v>0</v>
      </c>
      <c r="BE184" s="253">
        <f t="shared" si="768"/>
        <v>0</v>
      </c>
      <c r="BF184" s="253">
        <f t="shared" si="768"/>
        <v>0</v>
      </c>
      <c r="BG184" s="253">
        <f t="shared" si="768"/>
        <v>0</v>
      </c>
      <c r="BH184" s="253">
        <f t="shared" si="768"/>
        <v>0</v>
      </c>
      <c r="BI184" s="253">
        <f t="shared" si="768"/>
        <v>0</v>
      </c>
      <c r="BJ184" s="253">
        <f t="shared" si="768"/>
        <v>0</v>
      </c>
      <c r="BK184" s="253">
        <f t="shared" si="768"/>
        <v>0</v>
      </c>
      <c r="BL184" s="253">
        <f t="shared" si="768"/>
        <v>0</v>
      </c>
      <c r="BM184" s="253">
        <f t="shared" si="768"/>
        <v>0</v>
      </c>
      <c r="BN184" s="253">
        <f t="shared" si="768"/>
        <v>0</v>
      </c>
      <c r="BO184" s="253">
        <f t="shared" si="768"/>
        <v>0</v>
      </c>
      <c r="BP184" s="253">
        <f t="shared" si="768"/>
        <v>0</v>
      </c>
      <c r="BQ184" s="253">
        <f t="shared" si="768"/>
        <v>0</v>
      </c>
      <c r="BR184" s="253">
        <f t="shared" si="768"/>
        <v>0</v>
      </c>
      <c r="BS184" s="253">
        <f t="shared" si="768"/>
        <v>0</v>
      </c>
      <c r="BT184" s="253">
        <f t="shared" si="768"/>
        <v>0</v>
      </c>
      <c r="BU184" s="253">
        <f t="shared" si="768"/>
        <v>0</v>
      </c>
      <c r="BV184" s="253">
        <f t="shared" si="768"/>
        <v>0</v>
      </c>
      <c r="BW184" s="253">
        <f t="shared" si="768"/>
        <v>0</v>
      </c>
      <c r="BX184" s="253">
        <f t="shared" si="768"/>
        <v>0</v>
      </c>
      <c r="BY184" s="253">
        <f t="shared" si="768"/>
        <v>0</v>
      </c>
      <c r="BZ184" s="253">
        <f t="shared" si="768"/>
        <v>0</v>
      </c>
      <c r="CA184" s="253">
        <f t="shared" si="768"/>
        <v>0</v>
      </c>
      <c r="CB184" s="253">
        <f t="shared" si="768"/>
        <v>0</v>
      </c>
      <c r="CC184" s="253">
        <f t="shared" si="768"/>
        <v>0</v>
      </c>
      <c r="CD184" s="253">
        <f t="shared" si="768"/>
        <v>0</v>
      </c>
      <c r="CE184" s="253">
        <f t="shared" si="768"/>
        <v>0</v>
      </c>
      <c r="CF184" s="253">
        <f t="shared" si="768"/>
        <v>0</v>
      </c>
      <c r="CG184" s="253">
        <f t="shared" ref="CG184:ER184" si="769">IFERROR(+CG70/$I$184,0)</f>
        <v>0</v>
      </c>
      <c r="CH184" s="253">
        <f t="shared" si="769"/>
        <v>0</v>
      </c>
      <c r="CI184" s="253">
        <f t="shared" si="769"/>
        <v>0</v>
      </c>
      <c r="CJ184" s="253">
        <f t="shared" si="769"/>
        <v>0</v>
      </c>
      <c r="CK184" s="253">
        <f t="shared" si="769"/>
        <v>0</v>
      </c>
      <c r="CL184" s="253">
        <f t="shared" si="769"/>
        <v>0</v>
      </c>
      <c r="CM184" s="253">
        <f t="shared" si="769"/>
        <v>0</v>
      </c>
      <c r="CN184" s="253">
        <f t="shared" si="769"/>
        <v>0</v>
      </c>
      <c r="CO184" s="253">
        <f t="shared" si="769"/>
        <v>0</v>
      </c>
      <c r="CP184" s="253">
        <f t="shared" si="769"/>
        <v>0</v>
      </c>
      <c r="CQ184" s="253">
        <f t="shared" si="769"/>
        <v>0</v>
      </c>
      <c r="CR184" s="253">
        <f t="shared" si="769"/>
        <v>0</v>
      </c>
      <c r="CS184" s="253">
        <f t="shared" si="769"/>
        <v>0</v>
      </c>
      <c r="CT184" s="253">
        <f t="shared" si="769"/>
        <v>0</v>
      </c>
      <c r="CU184" s="253">
        <f t="shared" si="769"/>
        <v>0</v>
      </c>
      <c r="CV184" s="253">
        <f t="shared" si="769"/>
        <v>0.61464199517296858</v>
      </c>
      <c r="CW184" s="253">
        <f t="shared" si="769"/>
        <v>0.63073209975864841</v>
      </c>
      <c r="CX184" s="253">
        <f t="shared" si="769"/>
        <v>0.62590506838294446</v>
      </c>
      <c r="CY184" s="253">
        <f t="shared" si="769"/>
        <v>0.62590506838294446</v>
      </c>
      <c r="CZ184" s="253">
        <f t="shared" si="769"/>
        <v>0.62590506838294446</v>
      </c>
      <c r="DA184" s="253">
        <f t="shared" si="769"/>
        <v>0.63073209975864841</v>
      </c>
      <c r="DB184" s="253">
        <f t="shared" si="769"/>
        <v>0.62992759452936442</v>
      </c>
      <c r="DC184" s="253">
        <f t="shared" si="769"/>
        <v>0.63475462590506837</v>
      </c>
      <c r="DD184" s="253">
        <f t="shared" si="769"/>
        <v>0.63877715205148833</v>
      </c>
      <c r="DE184" s="253">
        <f t="shared" si="769"/>
        <v>0.63314561544650039</v>
      </c>
      <c r="DF184" s="253">
        <f t="shared" si="769"/>
        <v>0.63314561544650039</v>
      </c>
      <c r="DG184" s="253">
        <f t="shared" si="769"/>
        <v>0.63475462590506837</v>
      </c>
      <c r="DH184" s="253">
        <f t="shared" si="769"/>
        <v>0.63555913113435236</v>
      </c>
      <c r="DI184" s="253">
        <f t="shared" si="769"/>
        <v>0.63475462590506837</v>
      </c>
      <c r="DJ184" s="253">
        <f t="shared" si="769"/>
        <v>0.6411906677393403</v>
      </c>
      <c r="DK184" s="253">
        <f t="shared" si="769"/>
        <v>0.61946902654867253</v>
      </c>
      <c r="DL184" s="253">
        <f t="shared" si="769"/>
        <v>0.61705551086082056</v>
      </c>
      <c r="DM184" s="253">
        <f t="shared" si="769"/>
        <v>0.61705551086082056</v>
      </c>
      <c r="DN184" s="253">
        <f t="shared" si="769"/>
        <v>0.62107803700724051</v>
      </c>
      <c r="DO184" s="253">
        <f t="shared" si="769"/>
        <v>0.62751407884151245</v>
      </c>
      <c r="DP184" s="253">
        <f t="shared" si="769"/>
        <v>0.62590506838294446</v>
      </c>
      <c r="DQ184" s="253">
        <f t="shared" si="769"/>
        <v>0.62590506838294446</v>
      </c>
      <c r="DR184" s="253">
        <f t="shared" si="769"/>
        <v>0.62831858407079644</v>
      </c>
      <c r="DS184" s="253">
        <f t="shared" si="769"/>
        <v>0.63636363636363635</v>
      </c>
      <c r="DT184" s="253">
        <f t="shared" si="769"/>
        <v>0.63636363636363635</v>
      </c>
      <c r="DU184" s="253">
        <f t="shared" si="769"/>
        <v>0.63395012067578438</v>
      </c>
      <c r="DV184" s="253">
        <f t="shared" si="769"/>
        <v>0.6508447304907482</v>
      </c>
      <c r="DW184" s="253">
        <f t="shared" si="769"/>
        <v>0.65245374094931619</v>
      </c>
      <c r="DX184" s="253">
        <f t="shared" si="769"/>
        <v>0.65406275140788417</v>
      </c>
      <c r="DY184" s="253">
        <f t="shared" si="769"/>
        <v>0.6508447304907482</v>
      </c>
      <c r="DZ184" s="253">
        <f t="shared" si="769"/>
        <v>0.62831858407079644</v>
      </c>
      <c r="EA184" s="253">
        <f t="shared" si="769"/>
        <v>0.62831858407079644</v>
      </c>
      <c r="EB184" s="253">
        <f t="shared" si="769"/>
        <v>0.62992759452936442</v>
      </c>
      <c r="EC184" s="253">
        <f t="shared" si="769"/>
        <v>0.64199517296862429</v>
      </c>
      <c r="ED184" s="253">
        <f t="shared" si="769"/>
        <v>0.63636363636363635</v>
      </c>
      <c r="EE184" s="253">
        <f t="shared" si="769"/>
        <v>0.68061142397425578</v>
      </c>
      <c r="EF184" s="253">
        <f t="shared" si="769"/>
        <v>0.68141592920353977</v>
      </c>
      <c r="EG184" s="253">
        <f t="shared" si="769"/>
        <v>0.69267900241351565</v>
      </c>
      <c r="EH184" s="253">
        <f t="shared" si="769"/>
        <v>0.69267900241351565</v>
      </c>
      <c r="EI184" s="253">
        <f t="shared" si="769"/>
        <v>0.6886564762670957</v>
      </c>
      <c r="EJ184" s="253">
        <f t="shared" si="769"/>
        <v>0.86484312148028963</v>
      </c>
      <c r="EK184" s="253">
        <f t="shared" si="769"/>
        <v>0.84231697506033787</v>
      </c>
      <c r="EL184" s="253">
        <f t="shared" si="769"/>
        <v>0.83185840707964598</v>
      </c>
      <c r="EM184" s="253">
        <f t="shared" si="769"/>
        <v>0.82703137570394203</v>
      </c>
      <c r="EN184" s="253">
        <f t="shared" si="769"/>
        <v>0.83829444891391791</v>
      </c>
      <c r="EO184" s="253">
        <f t="shared" si="769"/>
        <v>0.83829444891391791</v>
      </c>
      <c r="EP184" s="253">
        <f t="shared" si="769"/>
        <v>0.830249396621078</v>
      </c>
      <c r="EQ184" s="253">
        <f t="shared" si="769"/>
        <v>0.8117457763475463</v>
      </c>
      <c r="ER184" s="253">
        <f t="shared" si="769"/>
        <v>0.80530973451327437</v>
      </c>
      <c r="ES184" s="253">
        <f t="shared" ref="ES184:HD184" si="770">IFERROR(+ES70/$I$184,0)</f>
        <v>0.81415929203539827</v>
      </c>
      <c r="ET184" s="253">
        <f t="shared" si="770"/>
        <v>0.83346741753821396</v>
      </c>
      <c r="EU184" s="253">
        <f t="shared" si="770"/>
        <v>0.81737731295253424</v>
      </c>
      <c r="EV184" s="253">
        <f t="shared" si="770"/>
        <v>0.81737731295253424</v>
      </c>
      <c r="EW184" s="253">
        <f t="shared" si="770"/>
        <v>0.79646017699115046</v>
      </c>
      <c r="EX184" s="253">
        <f t="shared" si="770"/>
        <v>0.80530973451327437</v>
      </c>
      <c r="EY184" s="253">
        <f t="shared" si="770"/>
        <v>0.79887369267900243</v>
      </c>
      <c r="EZ184" s="253">
        <f t="shared" si="770"/>
        <v>0.79485116653258248</v>
      </c>
      <c r="FA184" s="253">
        <f t="shared" si="770"/>
        <v>0.8020917135961384</v>
      </c>
      <c r="FB184" s="253">
        <f t="shared" si="770"/>
        <v>0.76588897827835878</v>
      </c>
      <c r="FC184" s="253">
        <f t="shared" si="770"/>
        <v>0.76588897827835878</v>
      </c>
      <c r="FD184" s="253">
        <f t="shared" si="770"/>
        <v>0.74979887369267906</v>
      </c>
      <c r="FE184" s="253">
        <f t="shared" si="770"/>
        <v>0.74818986323411107</v>
      </c>
      <c r="FF184" s="253">
        <f t="shared" si="770"/>
        <v>0.7457763475462591</v>
      </c>
      <c r="FG184" s="253">
        <f t="shared" si="770"/>
        <v>0.74255832662912313</v>
      </c>
      <c r="FH184" s="253">
        <f t="shared" si="770"/>
        <v>0.72807723250201128</v>
      </c>
      <c r="FI184" s="253">
        <f t="shared" si="770"/>
        <v>0.72405470635559133</v>
      </c>
      <c r="FJ184" s="253">
        <f t="shared" si="770"/>
        <v>0.72405470635559133</v>
      </c>
      <c r="FK184" s="253">
        <f t="shared" si="770"/>
        <v>0.72888173773129528</v>
      </c>
      <c r="FL184" s="253">
        <f t="shared" si="770"/>
        <v>0.72727272727272729</v>
      </c>
      <c r="FM184" s="253">
        <f t="shared" si="770"/>
        <v>0.72405470635559133</v>
      </c>
      <c r="FN184" s="253">
        <f t="shared" si="770"/>
        <v>0.72485921158487532</v>
      </c>
      <c r="FO184" s="253">
        <f t="shared" si="770"/>
        <v>0.6975060337892196</v>
      </c>
      <c r="FP184" s="253">
        <f t="shared" si="770"/>
        <v>0.6975060337892196</v>
      </c>
      <c r="FQ184" s="253">
        <f t="shared" si="770"/>
        <v>0.6975060337892196</v>
      </c>
      <c r="FR184" s="253">
        <f t="shared" si="770"/>
        <v>0.69187449718423166</v>
      </c>
      <c r="FS184" s="253">
        <f t="shared" si="770"/>
        <v>0.71520514883346742</v>
      </c>
      <c r="FT184" s="253">
        <f t="shared" si="770"/>
        <v>0.71761866452131939</v>
      </c>
      <c r="FU184" s="253">
        <f t="shared" si="770"/>
        <v>0.71761866452131939</v>
      </c>
      <c r="FV184" s="253">
        <f t="shared" si="770"/>
        <v>0.72727272727272729</v>
      </c>
      <c r="FW184" s="253">
        <f t="shared" si="770"/>
        <v>0.71922767497988738</v>
      </c>
      <c r="FX184" s="253">
        <f t="shared" si="770"/>
        <v>0.71922767497988738</v>
      </c>
      <c r="FY184" s="253">
        <f t="shared" si="770"/>
        <v>0.72244569589702334</v>
      </c>
      <c r="FZ184" s="253">
        <f t="shared" si="770"/>
        <v>0.71118262268704746</v>
      </c>
      <c r="GA184" s="253">
        <f t="shared" si="770"/>
        <v>0.72083668543845536</v>
      </c>
      <c r="GB184" s="253">
        <f t="shared" si="770"/>
        <v>0.73451327433628322</v>
      </c>
      <c r="GC184" s="253">
        <f t="shared" si="770"/>
        <v>0.74658085277554309</v>
      </c>
      <c r="GD184" s="253">
        <f t="shared" si="770"/>
        <v>0.71842316975060339</v>
      </c>
      <c r="GE184" s="253">
        <f t="shared" si="770"/>
        <v>0.71842316975060339</v>
      </c>
      <c r="GF184" s="253">
        <f t="shared" si="770"/>
        <v>0.72003218020917137</v>
      </c>
      <c r="GG184" s="253">
        <f t="shared" si="770"/>
        <v>0.71761866452131939</v>
      </c>
      <c r="GH184" s="253">
        <f t="shared" si="770"/>
        <v>0.71520514883346742</v>
      </c>
      <c r="GI184" s="253">
        <f t="shared" si="770"/>
        <v>0.71922767497988738</v>
      </c>
      <c r="GJ184" s="253">
        <f t="shared" si="770"/>
        <v>0.6983105390185036</v>
      </c>
      <c r="GK184" s="253">
        <f t="shared" si="770"/>
        <v>0.69026548672566368</v>
      </c>
      <c r="GL184" s="253">
        <f t="shared" si="770"/>
        <v>0.69026548672566368</v>
      </c>
      <c r="GM184" s="253">
        <f t="shared" si="770"/>
        <v>0.6790024135156878</v>
      </c>
      <c r="GN184" s="253">
        <f t="shared" si="770"/>
        <v>0.68543845534995973</v>
      </c>
      <c r="GO184" s="253">
        <f t="shared" si="770"/>
        <v>0.70474658085277553</v>
      </c>
      <c r="GP184" s="253">
        <f t="shared" si="770"/>
        <v>0.72485921158487532</v>
      </c>
      <c r="GQ184" s="253">
        <f t="shared" si="770"/>
        <v>0.71922767497988738</v>
      </c>
      <c r="GR184" s="253">
        <f t="shared" si="770"/>
        <v>0.71520514883346742</v>
      </c>
      <c r="GS184" s="253">
        <f t="shared" si="770"/>
        <v>0.71520514883346742</v>
      </c>
      <c r="GT184" s="253">
        <f t="shared" si="770"/>
        <v>0.72807723250201128</v>
      </c>
      <c r="GU184" s="253">
        <f t="shared" si="770"/>
        <v>0.72727272727272729</v>
      </c>
      <c r="GV184" s="253">
        <f t="shared" si="770"/>
        <v>0.73531777956556721</v>
      </c>
      <c r="GW184" s="253">
        <f t="shared" si="770"/>
        <v>0.74175382139983914</v>
      </c>
      <c r="GX184" s="253">
        <f t="shared" si="770"/>
        <v>0.73773129525341918</v>
      </c>
      <c r="GY184" s="253">
        <f t="shared" si="770"/>
        <v>0.74899436846339507</v>
      </c>
      <c r="GZ184" s="253">
        <f t="shared" si="770"/>
        <v>0.74899436846339507</v>
      </c>
      <c r="HA184" s="253">
        <f t="shared" si="770"/>
        <v>0.76186645213193882</v>
      </c>
      <c r="HB184" s="253">
        <f t="shared" si="770"/>
        <v>0.76267095736122281</v>
      </c>
      <c r="HC184" s="253">
        <f t="shared" si="770"/>
        <v>0.77393403057119869</v>
      </c>
      <c r="HD184" s="253">
        <f t="shared" si="770"/>
        <v>0.80611423974255836</v>
      </c>
      <c r="HE184" s="253">
        <f t="shared" ref="HE184:JP184" si="771">IFERROR(+HE70/$I$184,0)</f>
        <v>0.81576830249396626</v>
      </c>
      <c r="HF184" s="253">
        <f t="shared" si="771"/>
        <v>0.829444891391794</v>
      </c>
      <c r="HG184" s="253">
        <f t="shared" si="771"/>
        <v>0.829444891391794</v>
      </c>
      <c r="HH184" s="253">
        <f t="shared" si="771"/>
        <v>0.83266291230892997</v>
      </c>
      <c r="HI184" s="253">
        <f t="shared" si="771"/>
        <v>0.83266291230892997</v>
      </c>
      <c r="HJ184" s="253">
        <f t="shared" si="771"/>
        <v>0.82703137570394203</v>
      </c>
      <c r="HK184" s="253">
        <f t="shared" si="771"/>
        <v>0.82783588093322602</v>
      </c>
      <c r="HL184" s="253">
        <f t="shared" si="771"/>
        <v>0.82622687047465804</v>
      </c>
      <c r="HM184" s="253">
        <f t="shared" si="771"/>
        <v>0.82381335478680606</v>
      </c>
      <c r="HN184" s="253">
        <f t="shared" si="771"/>
        <v>0.82381335478680606</v>
      </c>
      <c r="HO184" s="253">
        <f t="shared" si="771"/>
        <v>0.82703137570394203</v>
      </c>
      <c r="HP184" s="253">
        <f t="shared" si="771"/>
        <v>0.86967015285599358</v>
      </c>
      <c r="HQ184" s="253">
        <f t="shared" si="771"/>
        <v>0.88093322606596947</v>
      </c>
      <c r="HR184" s="253">
        <f t="shared" si="771"/>
        <v>0.90667739340305709</v>
      </c>
      <c r="HS184" s="253">
        <f t="shared" si="771"/>
        <v>0.90587288817377309</v>
      </c>
      <c r="HT184" s="253">
        <f t="shared" si="771"/>
        <v>0.91311343523732902</v>
      </c>
      <c r="HU184" s="253">
        <f t="shared" si="771"/>
        <v>0.91311343523732902</v>
      </c>
      <c r="HV184" s="253">
        <f t="shared" si="771"/>
        <v>0.91311343523732902</v>
      </c>
      <c r="HW184" s="253">
        <f t="shared" si="771"/>
        <v>0.91069991954947704</v>
      </c>
      <c r="HX184" s="253">
        <f t="shared" si="771"/>
        <v>0.90909090909090906</v>
      </c>
      <c r="HY184" s="253">
        <f t="shared" si="771"/>
        <v>0.91069991954947704</v>
      </c>
      <c r="HZ184" s="253">
        <f t="shared" si="771"/>
        <v>0.90989541432019305</v>
      </c>
      <c r="IA184" s="253">
        <f t="shared" si="771"/>
        <v>0.72968624296057927</v>
      </c>
      <c r="IB184" s="253">
        <f t="shared" si="771"/>
        <v>0.72968624296057927</v>
      </c>
      <c r="IC184" s="253">
        <f t="shared" si="771"/>
        <v>0.72405470635559133</v>
      </c>
      <c r="ID184" s="253">
        <f t="shared" si="771"/>
        <v>0.72325020112630733</v>
      </c>
      <c r="IE184" s="253">
        <f t="shared" si="771"/>
        <v>0.72566371681415931</v>
      </c>
      <c r="IF184" s="253">
        <f t="shared" si="771"/>
        <v>0.7264682220434433</v>
      </c>
      <c r="IG184" s="253">
        <f t="shared" si="771"/>
        <v>0.72566371681415931</v>
      </c>
      <c r="IH184" s="253">
        <f t="shared" si="771"/>
        <v>0.72566371681415931</v>
      </c>
      <c r="II184" s="253">
        <f t="shared" si="771"/>
        <v>0.72566371681415931</v>
      </c>
      <c r="IJ184" s="253">
        <f t="shared" si="771"/>
        <v>0.72566371681415931</v>
      </c>
      <c r="IK184" s="253">
        <f t="shared" si="771"/>
        <v>0.71440064360418343</v>
      </c>
      <c r="IL184" s="253">
        <f t="shared" si="771"/>
        <v>0</v>
      </c>
      <c r="IM184" s="253">
        <f t="shared" si="771"/>
        <v>0</v>
      </c>
      <c r="IN184" s="253">
        <f t="shared" si="771"/>
        <v>0</v>
      </c>
      <c r="IO184" s="253">
        <f t="shared" si="771"/>
        <v>0</v>
      </c>
      <c r="IP184" s="253">
        <f t="shared" si="771"/>
        <v>0</v>
      </c>
      <c r="IQ184" s="253">
        <f t="shared" si="771"/>
        <v>0</v>
      </c>
      <c r="IR184" s="253">
        <f t="shared" si="771"/>
        <v>0</v>
      </c>
      <c r="IS184" s="253">
        <f t="shared" si="771"/>
        <v>0</v>
      </c>
      <c r="IT184" s="253">
        <f t="shared" si="771"/>
        <v>0</v>
      </c>
      <c r="IU184" s="253">
        <f t="shared" si="771"/>
        <v>0</v>
      </c>
      <c r="IV184" s="253">
        <f t="shared" si="771"/>
        <v>0</v>
      </c>
      <c r="IW184" s="253">
        <f t="shared" si="771"/>
        <v>0</v>
      </c>
      <c r="IX184" s="253">
        <f t="shared" si="771"/>
        <v>0</v>
      </c>
      <c r="IY184" s="253">
        <f t="shared" si="771"/>
        <v>0</v>
      </c>
      <c r="IZ184" s="253">
        <f t="shared" si="771"/>
        <v>0</v>
      </c>
      <c r="JA184" s="253">
        <f t="shared" si="771"/>
        <v>0</v>
      </c>
      <c r="JB184" s="253">
        <f t="shared" si="771"/>
        <v>0</v>
      </c>
      <c r="JC184" s="253">
        <f t="shared" si="771"/>
        <v>0</v>
      </c>
      <c r="JD184" s="253">
        <f t="shared" si="771"/>
        <v>0</v>
      </c>
      <c r="JE184" s="253">
        <f t="shared" si="771"/>
        <v>0</v>
      </c>
      <c r="JF184" s="253">
        <f t="shared" si="771"/>
        <v>0</v>
      </c>
      <c r="JG184" s="253">
        <f t="shared" si="771"/>
        <v>0</v>
      </c>
      <c r="JH184" s="253">
        <f t="shared" si="771"/>
        <v>0</v>
      </c>
      <c r="JI184" s="253">
        <f t="shared" si="771"/>
        <v>0</v>
      </c>
      <c r="JJ184" s="253">
        <f t="shared" si="771"/>
        <v>0</v>
      </c>
      <c r="JK184" s="253">
        <f t="shared" si="771"/>
        <v>0</v>
      </c>
      <c r="JL184" s="253">
        <f t="shared" si="771"/>
        <v>0</v>
      </c>
      <c r="JM184" s="253">
        <f t="shared" si="771"/>
        <v>0</v>
      </c>
      <c r="JN184" s="253">
        <f t="shared" si="771"/>
        <v>0</v>
      </c>
      <c r="JO184" s="253">
        <f t="shared" si="771"/>
        <v>0</v>
      </c>
      <c r="JP184" s="253">
        <f t="shared" si="771"/>
        <v>0</v>
      </c>
      <c r="JQ184" s="253">
        <f t="shared" ref="JQ184:MB184" si="772">IFERROR(+JQ70/$I$184,0)</f>
        <v>0</v>
      </c>
      <c r="JR184" s="253">
        <f t="shared" si="772"/>
        <v>0</v>
      </c>
      <c r="JS184" s="253">
        <f t="shared" si="772"/>
        <v>0</v>
      </c>
      <c r="JT184" s="253">
        <f t="shared" si="772"/>
        <v>0</v>
      </c>
      <c r="JU184" s="253">
        <f t="shared" si="772"/>
        <v>0</v>
      </c>
      <c r="JV184" s="253">
        <f t="shared" si="772"/>
        <v>0</v>
      </c>
      <c r="JW184" s="253">
        <f t="shared" si="772"/>
        <v>0</v>
      </c>
      <c r="JX184" s="253">
        <f t="shared" si="772"/>
        <v>0</v>
      </c>
      <c r="JY184" s="253">
        <f t="shared" si="772"/>
        <v>0</v>
      </c>
      <c r="JZ184" s="253">
        <f t="shared" si="772"/>
        <v>0</v>
      </c>
      <c r="KA184" s="253">
        <f t="shared" si="772"/>
        <v>0</v>
      </c>
      <c r="KB184" s="253">
        <f t="shared" si="772"/>
        <v>0</v>
      </c>
      <c r="KC184" s="253">
        <f t="shared" si="772"/>
        <v>0</v>
      </c>
      <c r="KD184" s="253">
        <f t="shared" si="772"/>
        <v>0</v>
      </c>
      <c r="KE184" s="253">
        <f t="shared" si="772"/>
        <v>0</v>
      </c>
      <c r="KF184" s="253">
        <f t="shared" si="772"/>
        <v>0</v>
      </c>
      <c r="KG184" s="253">
        <f t="shared" si="772"/>
        <v>0</v>
      </c>
      <c r="KH184" s="253">
        <f t="shared" si="772"/>
        <v>0</v>
      </c>
      <c r="KI184" s="253">
        <f t="shared" si="772"/>
        <v>0</v>
      </c>
      <c r="KJ184" s="253">
        <f t="shared" si="772"/>
        <v>0</v>
      </c>
      <c r="KK184" s="253">
        <f t="shared" si="772"/>
        <v>0</v>
      </c>
      <c r="KL184" s="253">
        <f t="shared" si="772"/>
        <v>0</v>
      </c>
      <c r="KM184" s="253">
        <f t="shared" si="772"/>
        <v>0</v>
      </c>
      <c r="KN184" s="253">
        <f t="shared" si="772"/>
        <v>0</v>
      </c>
      <c r="KO184" s="253">
        <f t="shared" si="772"/>
        <v>0</v>
      </c>
      <c r="KP184" s="253">
        <f t="shared" si="772"/>
        <v>0</v>
      </c>
      <c r="KQ184" s="253">
        <f t="shared" si="772"/>
        <v>0</v>
      </c>
      <c r="KR184" s="253">
        <f t="shared" si="772"/>
        <v>0</v>
      </c>
      <c r="KS184" s="253">
        <f t="shared" si="772"/>
        <v>0</v>
      </c>
      <c r="KT184" s="253">
        <f t="shared" si="772"/>
        <v>0</v>
      </c>
      <c r="KU184" s="253">
        <f t="shared" si="772"/>
        <v>0</v>
      </c>
      <c r="KV184" s="253">
        <f t="shared" si="772"/>
        <v>0</v>
      </c>
      <c r="KW184" s="253">
        <f t="shared" si="772"/>
        <v>0</v>
      </c>
      <c r="KX184" s="253">
        <f t="shared" si="772"/>
        <v>0</v>
      </c>
      <c r="KY184" s="253">
        <f t="shared" si="772"/>
        <v>0</v>
      </c>
      <c r="KZ184" s="253">
        <f t="shared" si="772"/>
        <v>0</v>
      </c>
      <c r="LA184" s="253">
        <f t="shared" si="772"/>
        <v>0</v>
      </c>
      <c r="LB184" s="253">
        <f t="shared" si="772"/>
        <v>0</v>
      </c>
      <c r="LC184" s="253">
        <f t="shared" si="772"/>
        <v>0</v>
      </c>
      <c r="LD184" s="253">
        <f t="shared" si="772"/>
        <v>0</v>
      </c>
      <c r="LE184" s="253">
        <f t="shared" si="772"/>
        <v>0</v>
      </c>
      <c r="LF184" s="253">
        <f t="shared" si="772"/>
        <v>0</v>
      </c>
      <c r="LG184" s="253">
        <f t="shared" si="772"/>
        <v>0</v>
      </c>
      <c r="LH184" s="253">
        <f t="shared" si="772"/>
        <v>0</v>
      </c>
      <c r="LI184" s="253">
        <f t="shared" si="772"/>
        <v>0</v>
      </c>
      <c r="LJ184" s="253">
        <f t="shared" si="772"/>
        <v>0</v>
      </c>
      <c r="LK184" s="253">
        <f t="shared" si="772"/>
        <v>0</v>
      </c>
      <c r="LL184" s="253">
        <f t="shared" si="772"/>
        <v>0</v>
      </c>
      <c r="LM184" s="253">
        <f t="shared" si="772"/>
        <v>0</v>
      </c>
      <c r="LN184" s="253">
        <f t="shared" si="772"/>
        <v>0</v>
      </c>
      <c r="LO184" s="253">
        <f t="shared" si="772"/>
        <v>0</v>
      </c>
      <c r="LP184" s="253">
        <f t="shared" si="772"/>
        <v>0</v>
      </c>
      <c r="LQ184" s="253">
        <f t="shared" si="772"/>
        <v>0</v>
      </c>
      <c r="LR184" s="253">
        <f t="shared" si="772"/>
        <v>0</v>
      </c>
      <c r="LS184" s="253">
        <f t="shared" si="772"/>
        <v>0</v>
      </c>
      <c r="LT184" s="253">
        <f t="shared" si="772"/>
        <v>0</v>
      </c>
      <c r="LU184" s="253">
        <f t="shared" si="772"/>
        <v>0</v>
      </c>
      <c r="LV184" s="253">
        <f t="shared" si="772"/>
        <v>0</v>
      </c>
      <c r="LW184" s="253">
        <f t="shared" si="772"/>
        <v>0</v>
      </c>
      <c r="LX184" s="253">
        <f t="shared" si="772"/>
        <v>0</v>
      </c>
      <c r="LY184" s="253">
        <f t="shared" si="772"/>
        <v>0</v>
      </c>
      <c r="LZ184" s="253">
        <f t="shared" si="772"/>
        <v>0</v>
      </c>
      <c r="MA184" s="253">
        <f t="shared" si="772"/>
        <v>0</v>
      </c>
      <c r="MB184" s="253">
        <f t="shared" si="772"/>
        <v>0</v>
      </c>
      <c r="MC184" s="253">
        <f t="shared" ref="MC184:NS184" si="773">IFERROR(+MC70/$I$184,0)</f>
        <v>0</v>
      </c>
      <c r="MD184" s="253">
        <f t="shared" si="773"/>
        <v>0</v>
      </c>
      <c r="ME184" s="253">
        <f t="shared" si="773"/>
        <v>0</v>
      </c>
      <c r="MF184" s="253">
        <f t="shared" si="773"/>
        <v>0</v>
      </c>
      <c r="MG184" s="253">
        <f t="shared" si="773"/>
        <v>0</v>
      </c>
      <c r="MH184" s="253">
        <f t="shared" si="773"/>
        <v>0</v>
      </c>
      <c r="MI184" s="253">
        <f t="shared" si="773"/>
        <v>0</v>
      </c>
      <c r="MJ184" s="253">
        <f t="shared" si="773"/>
        <v>0</v>
      </c>
      <c r="MK184" s="253">
        <f t="shared" si="773"/>
        <v>0</v>
      </c>
      <c r="ML184" s="253">
        <f t="shared" si="773"/>
        <v>0</v>
      </c>
      <c r="MM184" s="253">
        <f t="shared" si="773"/>
        <v>0</v>
      </c>
      <c r="MN184" s="253">
        <f t="shared" si="773"/>
        <v>0</v>
      </c>
      <c r="MO184" s="253">
        <f t="shared" si="773"/>
        <v>0</v>
      </c>
      <c r="MP184" s="253">
        <f t="shared" si="773"/>
        <v>0</v>
      </c>
      <c r="MQ184" s="253">
        <f t="shared" si="773"/>
        <v>0</v>
      </c>
      <c r="MR184" s="253">
        <f t="shared" si="773"/>
        <v>0</v>
      </c>
      <c r="MS184" s="253">
        <f t="shared" si="773"/>
        <v>0</v>
      </c>
      <c r="MT184" s="253">
        <f t="shared" si="773"/>
        <v>0</v>
      </c>
      <c r="MU184" s="253">
        <f t="shared" si="773"/>
        <v>0</v>
      </c>
      <c r="MV184" s="253">
        <f t="shared" si="773"/>
        <v>0</v>
      </c>
      <c r="MW184" s="253">
        <f t="shared" si="773"/>
        <v>0</v>
      </c>
      <c r="MX184" s="253">
        <f t="shared" si="773"/>
        <v>0</v>
      </c>
      <c r="MY184" s="253">
        <f t="shared" si="773"/>
        <v>0</v>
      </c>
      <c r="MZ184" s="253">
        <f t="shared" si="773"/>
        <v>0</v>
      </c>
      <c r="NA184" s="253">
        <f t="shared" si="773"/>
        <v>0</v>
      </c>
      <c r="NB184" s="253">
        <f t="shared" si="773"/>
        <v>0</v>
      </c>
      <c r="NC184" s="253">
        <f t="shared" si="773"/>
        <v>0</v>
      </c>
      <c r="ND184" s="253">
        <f t="shared" si="773"/>
        <v>0</v>
      </c>
      <c r="NE184" s="253">
        <f t="shared" si="773"/>
        <v>0</v>
      </c>
      <c r="NF184" s="253">
        <f t="shared" si="773"/>
        <v>0</v>
      </c>
      <c r="NG184" s="253">
        <f t="shared" si="773"/>
        <v>0</v>
      </c>
      <c r="NH184" s="253">
        <f t="shared" si="773"/>
        <v>0</v>
      </c>
      <c r="NI184" s="253">
        <f t="shared" si="773"/>
        <v>0</v>
      </c>
      <c r="NJ184" s="253">
        <f t="shared" si="773"/>
        <v>0</v>
      </c>
      <c r="NK184" s="253">
        <f t="shared" si="773"/>
        <v>0</v>
      </c>
      <c r="NL184" s="253">
        <f t="shared" si="773"/>
        <v>0</v>
      </c>
      <c r="NM184" s="253">
        <f t="shared" si="773"/>
        <v>0</v>
      </c>
      <c r="NN184" s="253">
        <f t="shared" si="773"/>
        <v>0</v>
      </c>
      <c r="NO184" s="253">
        <f t="shared" si="773"/>
        <v>0</v>
      </c>
      <c r="NP184" s="253">
        <f t="shared" si="773"/>
        <v>0</v>
      </c>
      <c r="NQ184" s="253">
        <f t="shared" si="773"/>
        <v>0</v>
      </c>
      <c r="NR184" s="253">
        <f t="shared" si="773"/>
        <v>0</v>
      </c>
      <c r="NS184" s="253">
        <f t="shared" si="773"/>
        <v>0</v>
      </c>
      <c r="NT184" s="254">
        <f>IFERROR(+NT70/$I$184,0)</f>
        <v>0</v>
      </c>
    </row>
    <row r="185" spans="1:384" x14ac:dyDescent="0.6">
      <c r="A185" s="141"/>
      <c r="B185" s="339"/>
      <c r="C185" s="271"/>
      <c r="D185" s="274"/>
      <c r="E185" s="48" t="s">
        <v>82</v>
      </c>
      <c r="F185" s="276"/>
      <c r="G185" s="271"/>
      <c r="H185" s="278"/>
      <c r="I185" s="57">
        <v>410</v>
      </c>
      <c r="J185" s="150"/>
      <c r="K185" s="151"/>
      <c r="L185" s="152"/>
      <c r="M185" s="152"/>
      <c r="N185" s="151"/>
      <c r="O185" s="58"/>
      <c r="P185" s="152"/>
      <c r="Q185" s="153"/>
      <c r="R185" s="7"/>
      <c r="S185" s="255">
        <f>IFERROR(+S71/$I$185,0)</f>
        <v>0</v>
      </c>
      <c r="T185" s="40">
        <f>IFERROR(+T71/$I$185,0)</f>
        <v>0</v>
      </c>
      <c r="U185" s="40">
        <f t="shared" ref="U185:CF185" si="774">IFERROR(+U71/$I$185,0)</f>
        <v>0</v>
      </c>
      <c r="V185" s="40">
        <f t="shared" si="774"/>
        <v>0</v>
      </c>
      <c r="W185" s="40">
        <f t="shared" si="774"/>
        <v>0</v>
      </c>
      <c r="X185" s="40">
        <f t="shared" si="774"/>
        <v>0</v>
      </c>
      <c r="Y185" s="40">
        <f t="shared" si="774"/>
        <v>0</v>
      </c>
      <c r="Z185" s="40">
        <f t="shared" si="774"/>
        <v>0</v>
      </c>
      <c r="AA185" s="40">
        <f t="shared" si="774"/>
        <v>0</v>
      </c>
      <c r="AB185" s="40">
        <f t="shared" si="774"/>
        <v>0</v>
      </c>
      <c r="AC185" s="40">
        <f t="shared" si="774"/>
        <v>0</v>
      </c>
      <c r="AD185" s="40">
        <f t="shared" si="774"/>
        <v>0</v>
      </c>
      <c r="AE185" s="40">
        <f t="shared" si="774"/>
        <v>0</v>
      </c>
      <c r="AF185" s="40">
        <f t="shared" si="774"/>
        <v>0</v>
      </c>
      <c r="AG185" s="40">
        <f t="shared" si="774"/>
        <v>0</v>
      </c>
      <c r="AH185" s="40">
        <f t="shared" si="774"/>
        <v>0</v>
      </c>
      <c r="AI185" s="40">
        <f t="shared" si="774"/>
        <v>0</v>
      </c>
      <c r="AJ185" s="40">
        <f t="shared" si="774"/>
        <v>0</v>
      </c>
      <c r="AK185" s="40">
        <f t="shared" si="774"/>
        <v>0</v>
      </c>
      <c r="AL185" s="40">
        <f t="shared" si="774"/>
        <v>0</v>
      </c>
      <c r="AM185" s="40">
        <f t="shared" si="774"/>
        <v>0</v>
      </c>
      <c r="AN185" s="40">
        <f t="shared" si="774"/>
        <v>0</v>
      </c>
      <c r="AO185" s="40">
        <f t="shared" si="774"/>
        <v>0</v>
      </c>
      <c r="AP185" s="40">
        <f t="shared" si="774"/>
        <v>0</v>
      </c>
      <c r="AQ185" s="40">
        <f t="shared" si="774"/>
        <v>0</v>
      </c>
      <c r="AR185" s="40">
        <f t="shared" si="774"/>
        <v>0</v>
      </c>
      <c r="AS185" s="40">
        <f t="shared" si="774"/>
        <v>0</v>
      </c>
      <c r="AT185" s="40">
        <f t="shared" si="774"/>
        <v>0</v>
      </c>
      <c r="AU185" s="40">
        <f t="shared" si="774"/>
        <v>0</v>
      </c>
      <c r="AV185" s="40">
        <f t="shared" si="774"/>
        <v>0</v>
      </c>
      <c r="AW185" s="40">
        <f t="shared" si="774"/>
        <v>0</v>
      </c>
      <c r="AX185" s="40">
        <f t="shared" si="774"/>
        <v>0</v>
      </c>
      <c r="AY185" s="40">
        <f t="shared" si="774"/>
        <v>0</v>
      </c>
      <c r="AZ185" s="40">
        <f t="shared" si="774"/>
        <v>0</v>
      </c>
      <c r="BA185" s="40">
        <f t="shared" si="774"/>
        <v>0</v>
      </c>
      <c r="BB185" s="40">
        <f t="shared" si="774"/>
        <v>0</v>
      </c>
      <c r="BC185" s="40">
        <f t="shared" si="774"/>
        <v>0</v>
      </c>
      <c r="BD185" s="40">
        <f t="shared" si="774"/>
        <v>0</v>
      </c>
      <c r="BE185" s="40">
        <f t="shared" si="774"/>
        <v>0</v>
      </c>
      <c r="BF185" s="40">
        <f t="shared" si="774"/>
        <v>0</v>
      </c>
      <c r="BG185" s="40">
        <f t="shared" si="774"/>
        <v>0</v>
      </c>
      <c r="BH185" s="40">
        <f t="shared" si="774"/>
        <v>0</v>
      </c>
      <c r="BI185" s="40">
        <f t="shared" si="774"/>
        <v>0</v>
      </c>
      <c r="BJ185" s="40">
        <f t="shared" si="774"/>
        <v>0</v>
      </c>
      <c r="BK185" s="40">
        <f t="shared" si="774"/>
        <v>0</v>
      </c>
      <c r="BL185" s="40">
        <f t="shared" si="774"/>
        <v>0</v>
      </c>
      <c r="BM185" s="40">
        <f t="shared" si="774"/>
        <v>0</v>
      </c>
      <c r="BN185" s="40">
        <f t="shared" si="774"/>
        <v>0</v>
      </c>
      <c r="BO185" s="40">
        <f t="shared" si="774"/>
        <v>0</v>
      </c>
      <c r="BP185" s="40">
        <f t="shared" si="774"/>
        <v>0</v>
      </c>
      <c r="BQ185" s="40">
        <f t="shared" si="774"/>
        <v>0</v>
      </c>
      <c r="BR185" s="40">
        <f t="shared" si="774"/>
        <v>0</v>
      </c>
      <c r="BS185" s="40">
        <f t="shared" si="774"/>
        <v>0</v>
      </c>
      <c r="BT185" s="40">
        <f t="shared" si="774"/>
        <v>0</v>
      </c>
      <c r="BU185" s="40">
        <f t="shared" si="774"/>
        <v>0</v>
      </c>
      <c r="BV185" s="40">
        <f t="shared" si="774"/>
        <v>0</v>
      </c>
      <c r="BW185" s="40">
        <f t="shared" si="774"/>
        <v>0</v>
      </c>
      <c r="BX185" s="40">
        <f t="shared" si="774"/>
        <v>0</v>
      </c>
      <c r="BY185" s="40">
        <f t="shared" si="774"/>
        <v>0</v>
      </c>
      <c r="BZ185" s="40">
        <f t="shared" si="774"/>
        <v>0</v>
      </c>
      <c r="CA185" s="40">
        <f t="shared" si="774"/>
        <v>0</v>
      </c>
      <c r="CB185" s="40">
        <f t="shared" si="774"/>
        <v>0</v>
      </c>
      <c r="CC185" s="40">
        <f t="shared" si="774"/>
        <v>0</v>
      </c>
      <c r="CD185" s="40">
        <f t="shared" si="774"/>
        <v>0</v>
      </c>
      <c r="CE185" s="40">
        <f t="shared" si="774"/>
        <v>0</v>
      </c>
      <c r="CF185" s="40">
        <f t="shared" si="774"/>
        <v>0</v>
      </c>
      <c r="CG185" s="40">
        <f t="shared" ref="CG185:ER185" si="775">IFERROR(+CG71/$I$185,0)</f>
        <v>0</v>
      </c>
      <c r="CH185" s="40">
        <f t="shared" si="775"/>
        <v>0</v>
      </c>
      <c r="CI185" s="40">
        <f t="shared" si="775"/>
        <v>0</v>
      </c>
      <c r="CJ185" s="40">
        <f t="shared" si="775"/>
        <v>0</v>
      </c>
      <c r="CK185" s="40">
        <f t="shared" si="775"/>
        <v>0</v>
      </c>
      <c r="CL185" s="40">
        <f t="shared" si="775"/>
        <v>0</v>
      </c>
      <c r="CM185" s="40">
        <f t="shared" si="775"/>
        <v>0</v>
      </c>
      <c r="CN185" s="40">
        <f t="shared" si="775"/>
        <v>0</v>
      </c>
      <c r="CO185" s="40">
        <f t="shared" si="775"/>
        <v>0</v>
      </c>
      <c r="CP185" s="40">
        <f t="shared" si="775"/>
        <v>0</v>
      </c>
      <c r="CQ185" s="40">
        <f t="shared" si="775"/>
        <v>0</v>
      </c>
      <c r="CR185" s="40">
        <f t="shared" si="775"/>
        <v>0</v>
      </c>
      <c r="CS185" s="40">
        <f t="shared" si="775"/>
        <v>0</v>
      </c>
      <c r="CT185" s="40">
        <f t="shared" si="775"/>
        <v>0</v>
      </c>
      <c r="CU185" s="40">
        <f t="shared" si="775"/>
        <v>0</v>
      </c>
      <c r="CV185" s="40">
        <f t="shared" si="775"/>
        <v>0.76341463414634148</v>
      </c>
      <c r="CW185" s="40">
        <f t="shared" si="775"/>
        <v>0.76097560975609757</v>
      </c>
      <c r="CX185" s="40">
        <f t="shared" si="775"/>
        <v>0.76097560975609757</v>
      </c>
      <c r="CY185" s="40">
        <f t="shared" si="775"/>
        <v>0.76097560975609757</v>
      </c>
      <c r="CZ185" s="40">
        <f t="shared" si="775"/>
        <v>0.76097560975609757</v>
      </c>
      <c r="DA185" s="40">
        <f t="shared" si="775"/>
        <v>0.75609756097560976</v>
      </c>
      <c r="DB185" s="40">
        <f t="shared" si="775"/>
        <v>0.75609756097560976</v>
      </c>
      <c r="DC185" s="40">
        <f t="shared" si="775"/>
        <v>0.74878048780487805</v>
      </c>
      <c r="DD185" s="40">
        <f t="shared" si="775"/>
        <v>0.74878048780487805</v>
      </c>
      <c r="DE185" s="40">
        <f t="shared" si="775"/>
        <v>0.74878048780487805</v>
      </c>
      <c r="DF185" s="40">
        <f t="shared" si="775"/>
        <v>0.74878048780487805</v>
      </c>
      <c r="DG185" s="40">
        <f t="shared" si="775"/>
        <v>0.74878048780487805</v>
      </c>
      <c r="DH185" s="40">
        <f t="shared" si="775"/>
        <v>0.75365853658536586</v>
      </c>
      <c r="DI185" s="40">
        <f t="shared" si="775"/>
        <v>0.75121951219512195</v>
      </c>
      <c r="DJ185" s="40">
        <f t="shared" si="775"/>
        <v>0.75121951219512195</v>
      </c>
      <c r="DK185" s="40">
        <f t="shared" si="775"/>
        <v>0.75121951219512195</v>
      </c>
      <c r="DL185" s="40">
        <f t="shared" si="775"/>
        <v>0.74634146341463414</v>
      </c>
      <c r="DM185" s="40">
        <f t="shared" si="775"/>
        <v>0.74634146341463414</v>
      </c>
      <c r="DN185" s="40">
        <f t="shared" si="775"/>
        <v>0.74878048780487805</v>
      </c>
      <c r="DO185" s="40">
        <f t="shared" si="775"/>
        <v>0.75121951219512195</v>
      </c>
      <c r="DP185" s="40">
        <f t="shared" si="775"/>
        <v>0.74878048780487805</v>
      </c>
      <c r="DQ185" s="40">
        <f t="shared" si="775"/>
        <v>0.74878048780487805</v>
      </c>
      <c r="DR185" s="40">
        <f t="shared" si="775"/>
        <v>0.73902439024390243</v>
      </c>
      <c r="DS185" s="40">
        <f t="shared" si="775"/>
        <v>0.73170731707317072</v>
      </c>
      <c r="DT185" s="40">
        <f t="shared" si="775"/>
        <v>0.73170731707317072</v>
      </c>
      <c r="DU185" s="40">
        <f t="shared" si="775"/>
        <v>0.724390243902439</v>
      </c>
      <c r="DV185" s="40">
        <f t="shared" si="775"/>
        <v>0.71951219512195119</v>
      </c>
      <c r="DW185" s="40">
        <f t="shared" si="775"/>
        <v>0.7219512195121951</v>
      </c>
      <c r="DX185" s="40">
        <f t="shared" si="775"/>
        <v>0.71951219512195119</v>
      </c>
      <c r="DY185" s="40">
        <f t="shared" si="775"/>
        <v>0.7</v>
      </c>
      <c r="DZ185" s="40">
        <f t="shared" si="775"/>
        <v>0.7</v>
      </c>
      <c r="EA185" s="40">
        <f t="shared" si="775"/>
        <v>0.7</v>
      </c>
      <c r="EB185" s="40">
        <f t="shared" si="775"/>
        <v>0.71219512195121948</v>
      </c>
      <c r="EC185" s="40">
        <f t="shared" si="775"/>
        <v>0.71951219512195119</v>
      </c>
      <c r="ED185" s="40">
        <f t="shared" si="775"/>
        <v>0.71707317073170729</v>
      </c>
      <c r="EE185" s="40">
        <f t="shared" si="775"/>
        <v>0.71707317073170729</v>
      </c>
      <c r="EF185" s="40">
        <f t="shared" si="775"/>
        <v>0.71951219512195119</v>
      </c>
      <c r="EG185" s="40">
        <f t="shared" si="775"/>
        <v>0.71463414634146338</v>
      </c>
      <c r="EH185" s="40">
        <f t="shared" si="775"/>
        <v>0.71463414634146338</v>
      </c>
      <c r="EI185" s="40">
        <f t="shared" si="775"/>
        <v>0.70731707317073167</v>
      </c>
      <c r="EJ185" s="40">
        <f t="shared" si="775"/>
        <v>0.7</v>
      </c>
      <c r="EK185" s="40">
        <f t="shared" si="775"/>
        <v>0.74634146341463414</v>
      </c>
      <c r="EL185" s="40">
        <f t="shared" si="775"/>
        <v>0.74146341463414633</v>
      </c>
      <c r="EM185" s="40">
        <f t="shared" si="775"/>
        <v>0.73902439024390243</v>
      </c>
      <c r="EN185" s="40">
        <f t="shared" si="775"/>
        <v>0.77073170731707319</v>
      </c>
      <c r="EO185" s="40">
        <f t="shared" si="775"/>
        <v>0.77073170731707319</v>
      </c>
      <c r="EP185" s="40">
        <f t="shared" si="775"/>
        <v>0.75853658536585367</v>
      </c>
      <c r="EQ185" s="40">
        <f t="shared" si="775"/>
        <v>0.75609756097560976</v>
      </c>
      <c r="ER185" s="40">
        <f t="shared" si="775"/>
        <v>0.74390243902439024</v>
      </c>
      <c r="ES185" s="40">
        <f t="shared" ref="ES185:HD185" si="776">IFERROR(+ES71/$I$185,0)</f>
        <v>0.74390243902439024</v>
      </c>
      <c r="ET185" s="40">
        <f t="shared" si="776"/>
        <v>0.76341463414634148</v>
      </c>
      <c r="EU185" s="40">
        <f t="shared" si="776"/>
        <v>0.76097560975609757</v>
      </c>
      <c r="EV185" s="40">
        <f t="shared" si="776"/>
        <v>0.76097560975609757</v>
      </c>
      <c r="EW185" s="40">
        <f t="shared" si="776"/>
        <v>0.75609756097560976</v>
      </c>
      <c r="EX185" s="40">
        <f t="shared" si="776"/>
        <v>0.775609756097561</v>
      </c>
      <c r="EY185" s="40">
        <f t="shared" si="776"/>
        <v>0.77073170731707319</v>
      </c>
      <c r="EZ185" s="40">
        <f t="shared" si="776"/>
        <v>0.75853658536585367</v>
      </c>
      <c r="FA185" s="40">
        <f t="shared" si="776"/>
        <v>0.75121951219512195</v>
      </c>
      <c r="FB185" s="40">
        <f t="shared" si="776"/>
        <v>0.72682926829268291</v>
      </c>
      <c r="FC185" s="40">
        <f t="shared" si="776"/>
        <v>0.72682926829268291</v>
      </c>
      <c r="FD185" s="40">
        <f t="shared" si="776"/>
        <v>0.72682926829268291</v>
      </c>
      <c r="FE185" s="40">
        <f t="shared" si="776"/>
        <v>0.71463414634146338</v>
      </c>
      <c r="FF185" s="40">
        <f t="shared" si="776"/>
        <v>0.70243902439024386</v>
      </c>
      <c r="FG185" s="40">
        <f t="shared" si="776"/>
        <v>0.69268292682926824</v>
      </c>
      <c r="FH185" s="40">
        <f t="shared" si="776"/>
        <v>0.69268292682926824</v>
      </c>
      <c r="FI185" s="40">
        <f t="shared" si="776"/>
        <v>0.64634146341463417</v>
      </c>
      <c r="FJ185" s="40">
        <f t="shared" si="776"/>
        <v>0.64634146341463417</v>
      </c>
      <c r="FK185" s="40">
        <f t="shared" si="776"/>
        <v>0.43902439024390244</v>
      </c>
      <c r="FL185" s="40">
        <f t="shared" si="776"/>
        <v>0.46097560975609758</v>
      </c>
      <c r="FM185" s="40">
        <f t="shared" si="776"/>
        <v>0.47317073170731705</v>
      </c>
      <c r="FN185" s="40">
        <f t="shared" si="776"/>
        <v>0.48780487804878048</v>
      </c>
      <c r="FO185" s="40">
        <f t="shared" si="776"/>
        <v>0.49512195121951219</v>
      </c>
      <c r="FP185" s="40">
        <f t="shared" si="776"/>
        <v>0.48536585365853657</v>
      </c>
      <c r="FQ185" s="40">
        <f t="shared" si="776"/>
        <v>0.48536585365853657</v>
      </c>
      <c r="FR185" s="40">
        <f t="shared" si="776"/>
        <v>0.48292682926829267</v>
      </c>
      <c r="FS185" s="40">
        <f t="shared" si="776"/>
        <v>0.47804878048780486</v>
      </c>
      <c r="FT185" s="40">
        <f t="shared" si="776"/>
        <v>0.48536585365853657</v>
      </c>
      <c r="FU185" s="40">
        <f t="shared" si="776"/>
        <v>0.47804878048780486</v>
      </c>
      <c r="FV185" s="40">
        <f t="shared" si="776"/>
        <v>0.47317073170731705</v>
      </c>
      <c r="FW185" s="40">
        <f t="shared" si="776"/>
        <v>0.4682926829268293</v>
      </c>
      <c r="FX185" s="40">
        <f t="shared" si="776"/>
        <v>0.4682926829268293</v>
      </c>
      <c r="FY185" s="40">
        <f t="shared" si="776"/>
        <v>0.47804878048780486</v>
      </c>
      <c r="FZ185" s="40">
        <f t="shared" si="776"/>
        <v>0.46097560975609758</v>
      </c>
      <c r="GA185" s="40">
        <f t="shared" si="776"/>
        <v>0.48048780487804876</v>
      </c>
      <c r="GB185" s="40">
        <f t="shared" si="776"/>
        <v>0.47804878048780486</v>
      </c>
      <c r="GC185" s="40">
        <f t="shared" si="776"/>
        <v>0.47317073170731705</v>
      </c>
      <c r="GD185" s="40">
        <f t="shared" si="776"/>
        <v>0.46341463414634149</v>
      </c>
      <c r="GE185" s="40">
        <f t="shared" si="776"/>
        <v>0.46341463414634149</v>
      </c>
      <c r="GF185" s="40">
        <f t="shared" si="776"/>
        <v>0.4682926829268293</v>
      </c>
      <c r="GG185" s="40">
        <f t="shared" si="776"/>
        <v>0.49024390243902438</v>
      </c>
      <c r="GH185" s="40">
        <f t="shared" si="776"/>
        <v>0.4975609756097561</v>
      </c>
      <c r="GI185" s="40">
        <f t="shared" si="776"/>
        <v>0.5</v>
      </c>
      <c r="GJ185" s="40">
        <f t="shared" si="776"/>
        <v>0.5</v>
      </c>
      <c r="GK185" s="40">
        <f t="shared" si="776"/>
        <v>0.49024390243902438</v>
      </c>
      <c r="GL185" s="40">
        <f t="shared" si="776"/>
        <v>0.49024390243902438</v>
      </c>
      <c r="GM185" s="40">
        <f t="shared" si="776"/>
        <v>0.48536585365853657</v>
      </c>
      <c r="GN185" s="40">
        <f t="shared" si="776"/>
        <v>0.48048780487804876</v>
      </c>
      <c r="GO185" s="40">
        <f t="shared" si="776"/>
        <v>0.48292682926829267</v>
      </c>
      <c r="GP185" s="40">
        <f t="shared" si="776"/>
        <v>0.5</v>
      </c>
      <c r="GQ185" s="40">
        <f t="shared" si="776"/>
        <v>0.51219512195121952</v>
      </c>
      <c r="GR185" s="40">
        <f t="shared" si="776"/>
        <v>0.51219512195121952</v>
      </c>
      <c r="GS185" s="40">
        <f t="shared" si="776"/>
        <v>0.51219512195121952</v>
      </c>
      <c r="GT185" s="40">
        <f t="shared" si="776"/>
        <v>0.51219512195121952</v>
      </c>
      <c r="GU185" s="40">
        <f t="shared" si="776"/>
        <v>0.50975609756097562</v>
      </c>
      <c r="GV185" s="40">
        <f t="shared" si="776"/>
        <v>0.50487804878048781</v>
      </c>
      <c r="GW185" s="40">
        <f t="shared" si="776"/>
        <v>0.50487804878048781</v>
      </c>
      <c r="GX185" s="40">
        <f t="shared" si="776"/>
        <v>0.4975609756097561</v>
      </c>
      <c r="GY185" s="40">
        <f t="shared" si="776"/>
        <v>0.48780487804878048</v>
      </c>
      <c r="GZ185" s="40">
        <f t="shared" si="776"/>
        <v>0.48780487804878048</v>
      </c>
      <c r="HA185" s="40">
        <f t="shared" si="776"/>
        <v>0.49268292682926829</v>
      </c>
      <c r="HB185" s="40">
        <f t="shared" si="776"/>
        <v>0.5</v>
      </c>
      <c r="HC185" s="40">
        <f t="shared" si="776"/>
        <v>0.4975609756097561</v>
      </c>
      <c r="HD185" s="40">
        <f t="shared" si="776"/>
        <v>0.5024390243902439</v>
      </c>
      <c r="HE185" s="40">
        <f t="shared" ref="HE185:JP185" si="777">IFERROR(+HE71/$I$185,0)</f>
        <v>0.5024390243902439</v>
      </c>
      <c r="HF185" s="40">
        <f t="shared" si="777"/>
        <v>0.5024390243902439</v>
      </c>
      <c r="HG185" s="40">
        <f t="shared" si="777"/>
        <v>0.5024390243902439</v>
      </c>
      <c r="HH185" s="40">
        <f t="shared" si="777"/>
        <v>0.5024390243902439</v>
      </c>
      <c r="HI185" s="40">
        <f t="shared" si="777"/>
        <v>0.4975609756097561</v>
      </c>
      <c r="HJ185" s="40">
        <f t="shared" si="777"/>
        <v>0.48536585365853657</v>
      </c>
      <c r="HK185" s="40">
        <f t="shared" si="777"/>
        <v>0.48048780487804876</v>
      </c>
      <c r="HL185" s="40">
        <f t="shared" si="777"/>
        <v>0.47073170731707314</v>
      </c>
      <c r="HM185" s="40">
        <f t="shared" si="777"/>
        <v>0.47073170731707314</v>
      </c>
      <c r="HN185" s="40">
        <f t="shared" si="777"/>
        <v>0.47073170731707314</v>
      </c>
      <c r="HO185" s="40">
        <f t="shared" si="777"/>
        <v>0.47560975609756095</v>
      </c>
      <c r="HP185" s="40">
        <f t="shared" si="777"/>
        <v>0.48292682926829267</v>
      </c>
      <c r="HQ185" s="40">
        <f t="shared" si="777"/>
        <v>0.48292682926829267</v>
      </c>
      <c r="HR185" s="40">
        <f t="shared" si="777"/>
        <v>0.49268292682926829</v>
      </c>
      <c r="HS185" s="40">
        <f t="shared" si="777"/>
        <v>0.48780487804878048</v>
      </c>
      <c r="HT185" s="40">
        <f t="shared" si="777"/>
        <v>0.49512195121951219</v>
      </c>
      <c r="HU185" s="40">
        <f t="shared" si="777"/>
        <v>0.49512195121951219</v>
      </c>
      <c r="HV185" s="40">
        <f t="shared" si="777"/>
        <v>0.49268292682926829</v>
      </c>
      <c r="HW185" s="40">
        <f t="shared" si="777"/>
        <v>0.4975609756097561</v>
      </c>
      <c r="HX185" s="40">
        <f t="shared" si="777"/>
        <v>0.49024390243902438</v>
      </c>
      <c r="HY185" s="40">
        <f t="shared" si="777"/>
        <v>0.48536585365853657</v>
      </c>
      <c r="HZ185" s="40">
        <f t="shared" si="777"/>
        <v>0.48292682926829267</v>
      </c>
      <c r="IA185" s="40">
        <f t="shared" si="777"/>
        <v>0.47804878048780486</v>
      </c>
      <c r="IB185" s="40">
        <f t="shared" si="777"/>
        <v>0.47804878048780486</v>
      </c>
      <c r="IC185" s="40">
        <f t="shared" si="777"/>
        <v>0.48292682926829267</v>
      </c>
      <c r="ID185" s="40">
        <f t="shared" si="777"/>
        <v>0.47804878048780486</v>
      </c>
      <c r="IE185" s="40">
        <f t="shared" si="777"/>
        <v>0.48536585365853657</v>
      </c>
      <c r="IF185" s="40">
        <f t="shared" si="777"/>
        <v>0.49024390243902438</v>
      </c>
      <c r="IG185" s="40">
        <f t="shared" si="777"/>
        <v>0.48780487804878048</v>
      </c>
      <c r="IH185" s="40">
        <f t="shared" si="777"/>
        <v>0.48780487804878048</v>
      </c>
      <c r="II185" s="40">
        <f t="shared" si="777"/>
        <v>0.48780487804878048</v>
      </c>
      <c r="IJ185" s="40">
        <f t="shared" si="777"/>
        <v>0.49024390243902438</v>
      </c>
      <c r="IK185" s="40">
        <f t="shared" si="777"/>
        <v>0.48048780487804876</v>
      </c>
      <c r="IL185" s="40">
        <f t="shared" si="777"/>
        <v>0</v>
      </c>
      <c r="IM185" s="40">
        <f t="shared" si="777"/>
        <v>0</v>
      </c>
      <c r="IN185" s="40">
        <f t="shared" si="777"/>
        <v>0</v>
      </c>
      <c r="IO185" s="40">
        <f t="shared" si="777"/>
        <v>0</v>
      </c>
      <c r="IP185" s="40">
        <f t="shared" si="777"/>
        <v>0</v>
      </c>
      <c r="IQ185" s="40">
        <f t="shared" si="777"/>
        <v>0</v>
      </c>
      <c r="IR185" s="40">
        <f t="shared" si="777"/>
        <v>0</v>
      </c>
      <c r="IS185" s="40">
        <f t="shared" si="777"/>
        <v>0</v>
      </c>
      <c r="IT185" s="40">
        <f t="shared" si="777"/>
        <v>0</v>
      </c>
      <c r="IU185" s="40">
        <f t="shared" si="777"/>
        <v>0</v>
      </c>
      <c r="IV185" s="40">
        <f t="shared" si="777"/>
        <v>0</v>
      </c>
      <c r="IW185" s="40">
        <f t="shared" si="777"/>
        <v>0</v>
      </c>
      <c r="IX185" s="40">
        <f t="shared" si="777"/>
        <v>0</v>
      </c>
      <c r="IY185" s="40">
        <f t="shared" si="777"/>
        <v>0</v>
      </c>
      <c r="IZ185" s="40">
        <f t="shared" si="777"/>
        <v>0</v>
      </c>
      <c r="JA185" s="40">
        <f t="shared" si="777"/>
        <v>0</v>
      </c>
      <c r="JB185" s="40">
        <f t="shared" si="777"/>
        <v>0</v>
      </c>
      <c r="JC185" s="40">
        <f t="shared" si="777"/>
        <v>0</v>
      </c>
      <c r="JD185" s="40">
        <f t="shared" si="777"/>
        <v>0</v>
      </c>
      <c r="JE185" s="40">
        <f t="shared" si="777"/>
        <v>0</v>
      </c>
      <c r="JF185" s="40">
        <f t="shared" si="777"/>
        <v>0</v>
      </c>
      <c r="JG185" s="40">
        <f t="shared" si="777"/>
        <v>0</v>
      </c>
      <c r="JH185" s="40">
        <f t="shared" si="777"/>
        <v>0</v>
      </c>
      <c r="JI185" s="40">
        <f t="shared" si="777"/>
        <v>0</v>
      </c>
      <c r="JJ185" s="40">
        <f t="shared" si="777"/>
        <v>0</v>
      </c>
      <c r="JK185" s="40">
        <f t="shared" si="777"/>
        <v>0</v>
      </c>
      <c r="JL185" s="40">
        <f t="shared" si="777"/>
        <v>0</v>
      </c>
      <c r="JM185" s="40">
        <f t="shared" si="777"/>
        <v>0</v>
      </c>
      <c r="JN185" s="40">
        <f t="shared" si="777"/>
        <v>0</v>
      </c>
      <c r="JO185" s="40">
        <f t="shared" si="777"/>
        <v>0</v>
      </c>
      <c r="JP185" s="40">
        <f t="shared" si="777"/>
        <v>0</v>
      </c>
      <c r="JQ185" s="40">
        <f t="shared" ref="JQ185:MB185" si="778">IFERROR(+JQ71/$I$185,0)</f>
        <v>0</v>
      </c>
      <c r="JR185" s="40">
        <f t="shared" si="778"/>
        <v>0</v>
      </c>
      <c r="JS185" s="40">
        <f t="shared" si="778"/>
        <v>0</v>
      </c>
      <c r="JT185" s="40">
        <f t="shared" si="778"/>
        <v>0</v>
      </c>
      <c r="JU185" s="40">
        <f t="shared" si="778"/>
        <v>0</v>
      </c>
      <c r="JV185" s="40">
        <f t="shared" si="778"/>
        <v>0</v>
      </c>
      <c r="JW185" s="40">
        <f t="shared" si="778"/>
        <v>0</v>
      </c>
      <c r="JX185" s="40">
        <f t="shared" si="778"/>
        <v>0</v>
      </c>
      <c r="JY185" s="40">
        <f t="shared" si="778"/>
        <v>0</v>
      </c>
      <c r="JZ185" s="40">
        <f t="shared" si="778"/>
        <v>0</v>
      </c>
      <c r="KA185" s="40">
        <f t="shared" si="778"/>
        <v>0</v>
      </c>
      <c r="KB185" s="40">
        <f t="shared" si="778"/>
        <v>0</v>
      </c>
      <c r="KC185" s="40">
        <f t="shared" si="778"/>
        <v>0</v>
      </c>
      <c r="KD185" s="40">
        <f t="shared" si="778"/>
        <v>0</v>
      </c>
      <c r="KE185" s="40">
        <f t="shared" si="778"/>
        <v>0</v>
      </c>
      <c r="KF185" s="40">
        <f t="shared" si="778"/>
        <v>0</v>
      </c>
      <c r="KG185" s="40">
        <f t="shared" si="778"/>
        <v>0</v>
      </c>
      <c r="KH185" s="40">
        <f t="shared" si="778"/>
        <v>0</v>
      </c>
      <c r="KI185" s="40">
        <f t="shared" si="778"/>
        <v>0</v>
      </c>
      <c r="KJ185" s="40">
        <f t="shared" si="778"/>
        <v>0</v>
      </c>
      <c r="KK185" s="40">
        <f t="shared" si="778"/>
        <v>0</v>
      </c>
      <c r="KL185" s="40">
        <f t="shared" si="778"/>
        <v>0</v>
      </c>
      <c r="KM185" s="40">
        <f t="shared" si="778"/>
        <v>0</v>
      </c>
      <c r="KN185" s="40">
        <f t="shared" si="778"/>
        <v>0</v>
      </c>
      <c r="KO185" s="40">
        <f t="shared" si="778"/>
        <v>0</v>
      </c>
      <c r="KP185" s="40">
        <f t="shared" si="778"/>
        <v>0</v>
      </c>
      <c r="KQ185" s="40">
        <f t="shared" si="778"/>
        <v>0</v>
      </c>
      <c r="KR185" s="40">
        <f t="shared" si="778"/>
        <v>0</v>
      </c>
      <c r="KS185" s="40">
        <f t="shared" si="778"/>
        <v>0</v>
      </c>
      <c r="KT185" s="40">
        <f t="shared" si="778"/>
        <v>0</v>
      </c>
      <c r="KU185" s="40">
        <f t="shared" si="778"/>
        <v>0</v>
      </c>
      <c r="KV185" s="40">
        <f t="shared" si="778"/>
        <v>0</v>
      </c>
      <c r="KW185" s="40">
        <f t="shared" si="778"/>
        <v>0</v>
      </c>
      <c r="KX185" s="40">
        <f t="shared" si="778"/>
        <v>0</v>
      </c>
      <c r="KY185" s="40">
        <f t="shared" si="778"/>
        <v>0</v>
      </c>
      <c r="KZ185" s="40">
        <f t="shared" si="778"/>
        <v>0</v>
      </c>
      <c r="LA185" s="40">
        <f t="shared" si="778"/>
        <v>0</v>
      </c>
      <c r="LB185" s="40">
        <f t="shared" si="778"/>
        <v>0</v>
      </c>
      <c r="LC185" s="40">
        <f t="shared" si="778"/>
        <v>0</v>
      </c>
      <c r="LD185" s="40">
        <f t="shared" si="778"/>
        <v>0</v>
      </c>
      <c r="LE185" s="40">
        <f t="shared" si="778"/>
        <v>0</v>
      </c>
      <c r="LF185" s="40">
        <f t="shared" si="778"/>
        <v>0</v>
      </c>
      <c r="LG185" s="40">
        <f t="shared" si="778"/>
        <v>0</v>
      </c>
      <c r="LH185" s="40">
        <f t="shared" si="778"/>
        <v>0</v>
      </c>
      <c r="LI185" s="40">
        <f t="shared" si="778"/>
        <v>0</v>
      </c>
      <c r="LJ185" s="40">
        <f t="shared" si="778"/>
        <v>0</v>
      </c>
      <c r="LK185" s="40">
        <f t="shared" si="778"/>
        <v>0</v>
      </c>
      <c r="LL185" s="40">
        <f t="shared" si="778"/>
        <v>0</v>
      </c>
      <c r="LM185" s="40">
        <f t="shared" si="778"/>
        <v>0</v>
      </c>
      <c r="LN185" s="40">
        <f t="shared" si="778"/>
        <v>0</v>
      </c>
      <c r="LO185" s="40">
        <f t="shared" si="778"/>
        <v>0</v>
      </c>
      <c r="LP185" s="40">
        <f t="shared" si="778"/>
        <v>0</v>
      </c>
      <c r="LQ185" s="40">
        <f t="shared" si="778"/>
        <v>0</v>
      </c>
      <c r="LR185" s="40">
        <f t="shared" si="778"/>
        <v>0</v>
      </c>
      <c r="LS185" s="40">
        <f t="shared" si="778"/>
        <v>0</v>
      </c>
      <c r="LT185" s="40">
        <f t="shared" si="778"/>
        <v>0</v>
      </c>
      <c r="LU185" s="40">
        <f t="shared" si="778"/>
        <v>0</v>
      </c>
      <c r="LV185" s="40">
        <f t="shared" si="778"/>
        <v>0</v>
      </c>
      <c r="LW185" s="40">
        <f t="shared" si="778"/>
        <v>0</v>
      </c>
      <c r="LX185" s="40">
        <f t="shared" si="778"/>
        <v>0</v>
      </c>
      <c r="LY185" s="40">
        <f t="shared" si="778"/>
        <v>0</v>
      </c>
      <c r="LZ185" s="40">
        <f t="shared" si="778"/>
        <v>0</v>
      </c>
      <c r="MA185" s="40">
        <f t="shared" si="778"/>
        <v>0</v>
      </c>
      <c r="MB185" s="40">
        <f t="shared" si="778"/>
        <v>0</v>
      </c>
      <c r="MC185" s="40">
        <f t="shared" ref="MC185:NS185" si="779">IFERROR(+MC71/$I$185,0)</f>
        <v>0</v>
      </c>
      <c r="MD185" s="40">
        <f t="shared" si="779"/>
        <v>0</v>
      </c>
      <c r="ME185" s="40">
        <f t="shared" si="779"/>
        <v>0</v>
      </c>
      <c r="MF185" s="40">
        <f t="shared" si="779"/>
        <v>0</v>
      </c>
      <c r="MG185" s="40">
        <f t="shared" si="779"/>
        <v>0</v>
      </c>
      <c r="MH185" s="40">
        <f t="shared" si="779"/>
        <v>0</v>
      </c>
      <c r="MI185" s="40">
        <f t="shared" si="779"/>
        <v>0</v>
      </c>
      <c r="MJ185" s="40">
        <f t="shared" si="779"/>
        <v>0</v>
      </c>
      <c r="MK185" s="40">
        <f t="shared" si="779"/>
        <v>0</v>
      </c>
      <c r="ML185" s="40">
        <f t="shared" si="779"/>
        <v>0</v>
      </c>
      <c r="MM185" s="40">
        <f t="shared" si="779"/>
        <v>0</v>
      </c>
      <c r="MN185" s="40">
        <f t="shared" si="779"/>
        <v>0</v>
      </c>
      <c r="MO185" s="40">
        <f t="shared" si="779"/>
        <v>0</v>
      </c>
      <c r="MP185" s="40">
        <f t="shared" si="779"/>
        <v>0</v>
      </c>
      <c r="MQ185" s="40">
        <f t="shared" si="779"/>
        <v>0</v>
      </c>
      <c r="MR185" s="40">
        <f t="shared" si="779"/>
        <v>0</v>
      </c>
      <c r="MS185" s="40">
        <f t="shared" si="779"/>
        <v>0</v>
      </c>
      <c r="MT185" s="40">
        <f t="shared" si="779"/>
        <v>0</v>
      </c>
      <c r="MU185" s="40">
        <f t="shared" si="779"/>
        <v>0</v>
      </c>
      <c r="MV185" s="40">
        <f t="shared" si="779"/>
        <v>0</v>
      </c>
      <c r="MW185" s="40">
        <f t="shared" si="779"/>
        <v>0</v>
      </c>
      <c r="MX185" s="40">
        <f t="shared" si="779"/>
        <v>0</v>
      </c>
      <c r="MY185" s="40">
        <f t="shared" si="779"/>
        <v>0</v>
      </c>
      <c r="MZ185" s="40">
        <f t="shared" si="779"/>
        <v>0</v>
      </c>
      <c r="NA185" s="40">
        <f t="shared" si="779"/>
        <v>0</v>
      </c>
      <c r="NB185" s="40">
        <f t="shared" si="779"/>
        <v>0</v>
      </c>
      <c r="NC185" s="40">
        <f t="shared" si="779"/>
        <v>0</v>
      </c>
      <c r="ND185" s="40">
        <f t="shared" si="779"/>
        <v>0</v>
      </c>
      <c r="NE185" s="40">
        <f t="shared" si="779"/>
        <v>0</v>
      </c>
      <c r="NF185" s="40">
        <f t="shared" si="779"/>
        <v>0</v>
      </c>
      <c r="NG185" s="40">
        <f t="shared" si="779"/>
        <v>0</v>
      </c>
      <c r="NH185" s="40">
        <f t="shared" si="779"/>
        <v>0</v>
      </c>
      <c r="NI185" s="40">
        <f t="shared" si="779"/>
        <v>0</v>
      </c>
      <c r="NJ185" s="40">
        <f t="shared" si="779"/>
        <v>0</v>
      </c>
      <c r="NK185" s="40">
        <f t="shared" si="779"/>
        <v>0</v>
      </c>
      <c r="NL185" s="40">
        <f t="shared" si="779"/>
        <v>0</v>
      </c>
      <c r="NM185" s="40">
        <f t="shared" si="779"/>
        <v>0</v>
      </c>
      <c r="NN185" s="40">
        <f t="shared" si="779"/>
        <v>0</v>
      </c>
      <c r="NO185" s="40">
        <f t="shared" si="779"/>
        <v>0</v>
      </c>
      <c r="NP185" s="40">
        <f t="shared" si="779"/>
        <v>0</v>
      </c>
      <c r="NQ185" s="40">
        <f t="shared" si="779"/>
        <v>0</v>
      </c>
      <c r="NR185" s="40">
        <f t="shared" si="779"/>
        <v>0</v>
      </c>
      <c r="NS185" s="40">
        <f t="shared" si="779"/>
        <v>0</v>
      </c>
      <c r="NT185" s="41">
        <f>IFERROR(+NT71/$I$185,0)</f>
        <v>0</v>
      </c>
    </row>
    <row r="186" spans="1:384" x14ac:dyDescent="0.6">
      <c r="A186" s="141" t="s">
        <v>72</v>
      </c>
      <c r="B186" s="339"/>
      <c r="C186" s="271"/>
      <c r="D186" s="279" t="s">
        <v>16</v>
      </c>
      <c r="E186" s="53">
        <v>52</v>
      </c>
      <c r="F186" s="276"/>
      <c r="G186" s="271"/>
      <c r="H186" s="280">
        <v>717.5</v>
      </c>
      <c r="I186" s="6">
        <v>1532</v>
      </c>
      <c r="J186" s="13">
        <v>0</v>
      </c>
      <c r="K186" s="3">
        <v>0</v>
      </c>
      <c r="L186" s="3">
        <v>364</v>
      </c>
      <c r="M186" s="5">
        <v>0</v>
      </c>
      <c r="N186" s="5">
        <v>60</v>
      </c>
      <c r="O186" s="4">
        <v>0</v>
      </c>
      <c r="P186" s="3">
        <v>1092</v>
      </c>
      <c r="Q186" s="11">
        <v>0</v>
      </c>
      <c r="R186" s="7"/>
      <c r="S186" s="255">
        <f>IFERROR(+S72/$I$186,0)</f>
        <v>0</v>
      </c>
      <c r="T186" s="40">
        <f>IFERROR(+T72/$I$186,0)</f>
        <v>0</v>
      </c>
      <c r="U186" s="40">
        <f t="shared" ref="U186:CF186" si="780">IFERROR(+U72/$I$186,0)</f>
        <v>0</v>
      </c>
      <c r="V186" s="40">
        <f t="shared" si="780"/>
        <v>0</v>
      </c>
      <c r="W186" s="40">
        <f t="shared" si="780"/>
        <v>0</v>
      </c>
      <c r="X186" s="40">
        <f t="shared" si="780"/>
        <v>0</v>
      </c>
      <c r="Y186" s="40">
        <f t="shared" si="780"/>
        <v>0</v>
      </c>
      <c r="Z186" s="40">
        <f t="shared" si="780"/>
        <v>0</v>
      </c>
      <c r="AA186" s="40">
        <f t="shared" si="780"/>
        <v>0</v>
      </c>
      <c r="AB186" s="40">
        <f t="shared" si="780"/>
        <v>0</v>
      </c>
      <c r="AC186" s="40">
        <f t="shared" si="780"/>
        <v>0</v>
      </c>
      <c r="AD186" s="40">
        <f t="shared" si="780"/>
        <v>0</v>
      </c>
      <c r="AE186" s="40">
        <f t="shared" si="780"/>
        <v>0</v>
      </c>
      <c r="AF186" s="40">
        <f t="shared" si="780"/>
        <v>0</v>
      </c>
      <c r="AG186" s="40">
        <f t="shared" si="780"/>
        <v>0</v>
      </c>
      <c r="AH186" s="40">
        <f t="shared" si="780"/>
        <v>0</v>
      </c>
      <c r="AI186" s="40">
        <f t="shared" si="780"/>
        <v>0</v>
      </c>
      <c r="AJ186" s="40">
        <f t="shared" si="780"/>
        <v>0</v>
      </c>
      <c r="AK186" s="40">
        <f t="shared" si="780"/>
        <v>0</v>
      </c>
      <c r="AL186" s="40">
        <f t="shared" si="780"/>
        <v>0</v>
      </c>
      <c r="AM186" s="40">
        <f t="shared" si="780"/>
        <v>0</v>
      </c>
      <c r="AN186" s="40">
        <f t="shared" si="780"/>
        <v>0</v>
      </c>
      <c r="AO186" s="40">
        <f t="shared" si="780"/>
        <v>0</v>
      </c>
      <c r="AP186" s="40">
        <f t="shared" si="780"/>
        <v>0</v>
      </c>
      <c r="AQ186" s="40">
        <f t="shared" si="780"/>
        <v>0</v>
      </c>
      <c r="AR186" s="40">
        <f t="shared" si="780"/>
        <v>0</v>
      </c>
      <c r="AS186" s="40">
        <f t="shared" si="780"/>
        <v>0</v>
      </c>
      <c r="AT186" s="40">
        <f t="shared" si="780"/>
        <v>0</v>
      </c>
      <c r="AU186" s="40">
        <f t="shared" si="780"/>
        <v>0</v>
      </c>
      <c r="AV186" s="40">
        <f t="shared" si="780"/>
        <v>0</v>
      </c>
      <c r="AW186" s="40">
        <f t="shared" si="780"/>
        <v>0</v>
      </c>
      <c r="AX186" s="40">
        <f t="shared" si="780"/>
        <v>0</v>
      </c>
      <c r="AY186" s="40">
        <f t="shared" si="780"/>
        <v>0</v>
      </c>
      <c r="AZ186" s="40">
        <f t="shared" si="780"/>
        <v>0</v>
      </c>
      <c r="BA186" s="40">
        <f t="shared" si="780"/>
        <v>0</v>
      </c>
      <c r="BB186" s="40">
        <f t="shared" si="780"/>
        <v>0</v>
      </c>
      <c r="BC186" s="40">
        <f t="shared" si="780"/>
        <v>0</v>
      </c>
      <c r="BD186" s="40">
        <f t="shared" si="780"/>
        <v>0</v>
      </c>
      <c r="BE186" s="40">
        <f t="shared" si="780"/>
        <v>0</v>
      </c>
      <c r="BF186" s="40">
        <f t="shared" si="780"/>
        <v>0</v>
      </c>
      <c r="BG186" s="40">
        <f t="shared" si="780"/>
        <v>0</v>
      </c>
      <c r="BH186" s="40">
        <f t="shared" si="780"/>
        <v>0</v>
      </c>
      <c r="BI186" s="40">
        <f t="shared" si="780"/>
        <v>0</v>
      </c>
      <c r="BJ186" s="40">
        <f t="shared" si="780"/>
        <v>0</v>
      </c>
      <c r="BK186" s="40">
        <f t="shared" si="780"/>
        <v>0</v>
      </c>
      <c r="BL186" s="40">
        <f t="shared" si="780"/>
        <v>0</v>
      </c>
      <c r="BM186" s="40">
        <f t="shared" si="780"/>
        <v>0</v>
      </c>
      <c r="BN186" s="40">
        <f t="shared" si="780"/>
        <v>0</v>
      </c>
      <c r="BO186" s="40">
        <f t="shared" si="780"/>
        <v>0</v>
      </c>
      <c r="BP186" s="40">
        <f t="shared" si="780"/>
        <v>0</v>
      </c>
      <c r="BQ186" s="40">
        <f t="shared" si="780"/>
        <v>0</v>
      </c>
      <c r="BR186" s="40">
        <f t="shared" si="780"/>
        <v>0</v>
      </c>
      <c r="BS186" s="40">
        <f t="shared" si="780"/>
        <v>0</v>
      </c>
      <c r="BT186" s="40">
        <f t="shared" si="780"/>
        <v>0</v>
      </c>
      <c r="BU186" s="40">
        <f t="shared" si="780"/>
        <v>0</v>
      </c>
      <c r="BV186" s="40">
        <f t="shared" si="780"/>
        <v>0</v>
      </c>
      <c r="BW186" s="40">
        <f t="shared" si="780"/>
        <v>0</v>
      </c>
      <c r="BX186" s="40">
        <f t="shared" si="780"/>
        <v>0</v>
      </c>
      <c r="BY186" s="40">
        <f t="shared" si="780"/>
        <v>0</v>
      </c>
      <c r="BZ186" s="40">
        <f t="shared" si="780"/>
        <v>0</v>
      </c>
      <c r="CA186" s="40">
        <f t="shared" si="780"/>
        <v>0</v>
      </c>
      <c r="CB186" s="40">
        <f t="shared" si="780"/>
        <v>0</v>
      </c>
      <c r="CC186" s="40">
        <f t="shared" si="780"/>
        <v>0</v>
      </c>
      <c r="CD186" s="40">
        <f t="shared" si="780"/>
        <v>0</v>
      </c>
      <c r="CE186" s="40">
        <f t="shared" si="780"/>
        <v>0</v>
      </c>
      <c r="CF186" s="40">
        <f t="shared" si="780"/>
        <v>0</v>
      </c>
      <c r="CG186" s="40">
        <f t="shared" ref="CG186:ER186" si="781">IFERROR(+CG72/$I$186,0)</f>
        <v>0</v>
      </c>
      <c r="CH186" s="40">
        <f t="shared" si="781"/>
        <v>0</v>
      </c>
      <c r="CI186" s="40">
        <f t="shared" si="781"/>
        <v>0</v>
      </c>
      <c r="CJ186" s="40">
        <f t="shared" si="781"/>
        <v>0</v>
      </c>
      <c r="CK186" s="40">
        <f t="shared" si="781"/>
        <v>0</v>
      </c>
      <c r="CL186" s="40">
        <f t="shared" si="781"/>
        <v>0</v>
      </c>
      <c r="CM186" s="40">
        <f t="shared" si="781"/>
        <v>0</v>
      </c>
      <c r="CN186" s="40">
        <f t="shared" si="781"/>
        <v>0</v>
      </c>
      <c r="CO186" s="40">
        <f t="shared" si="781"/>
        <v>0</v>
      </c>
      <c r="CP186" s="40">
        <f t="shared" si="781"/>
        <v>0</v>
      </c>
      <c r="CQ186" s="40">
        <f t="shared" si="781"/>
        <v>0</v>
      </c>
      <c r="CR186" s="40">
        <f t="shared" si="781"/>
        <v>0</v>
      </c>
      <c r="CS186" s="40">
        <f t="shared" si="781"/>
        <v>0</v>
      </c>
      <c r="CT186" s="40">
        <f t="shared" si="781"/>
        <v>0</v>
      </c>
      <c r="CU186" s="40">
        <f t="shared" si="781"/>
        <v>0</v>
      </c>
      <c r="CV186" s="40">
        <f t="shared" si="781"/>
        <v>0.85182767624020883</v>
      </c>
      <c r="CW186" s="40">
        <f t="shared" si="781"/>
        <v>0.86292428198433424</v>
      </c>
      <c r="CX186" s="40">
        <f t="shared" si="781"/>
        <v>0.8622715404699739</v>
      </c>
      <c r="CY186" s="40">
        <f t="shared" si="781"/>
        <v>0.8622715404699739</v>
      </c>
      <c r="CZ186" s="40">
        <f t="shared" si="781"/>
        <v>0.86161879895561355</v>
      </c>
      <c r="DA186" s="40">
        <f t="shared" si="781"/>
        <v>0.86031331592689297</v>
      </c>
      <c r="DB186" s="40">
        <f t="shared" si="781"/>
        <v>0.8622715404699739</v>
      </c>
      <c r="DC186" s="40">
        <f t="shared" si="781"/>
        <v>0.86618798955613574</v>
      </c>
      <c r="DD186" s="40">
        <f t="shared" si="781"/>
        <v>0.87271540469973885</v>
      </c>
      <c r="DE186" s="40">
        <f t="shared" si="781"/>
        <v>0.87140992167101827</v>
      </c>
      <c r="DF186" s="40">
        <f t="shared" si="781"/>
        <v>0.87140992167101827</v>
      </c>
      <c r="DG186" s="40">
        <f t="shared" si="781"/>
        <v>0.8701044386422977</v>
      </c>
      <c r="DH186" s="40">
        <f t="shared" si="781"/>
        <v>0.86945169712793735</v>
      </c>
      <c r="DI186" s="40">
        <f t="shared" si="781"/>
        <v>0.86945169712793735</v>
      </c>
      <c r="DJ186" s="40">
        <f t="shared" si="781"/>
        <v>0.87075718015665793</v>
      </c>
      <c r="DK186" s="40">
        <f t="shared" si="781"/>
        <v>0.85900783289817229</v>
      </c>
      <c r="DL186" s="40">
        <f t="shared" si="781"/>
        <v>0.85639686684073102</v>
      </c>
      <c r="DM186" s="40">
        <f t="shared" si="781"/>
        <v>0.85639686684073102</v>
      </c>
      <c r="DN186" s="40">
        <f t="shared" si="781"/>
        <v>0.85704960835509136</v>
      </c>
      <c r="DO186" s="40">
        <f t="shared" si="781"/>
        <v>0.85704960835509136</v>
      </c>
      <c r="DP186" s="40">
        <f t="shared" si="781"/>
        <v>0.85574412532637079</v>
      </c>
      <c r="DQ186" s="40">
        <f t="shared" si="781"/>
        <v>0.85574412532637079</v>
      </c>
      <c r="DR186" s="40">
        <f t="shared" si="781"/>
        <v>0.85704960835509136</v>
      </c>
      <c r="DS186" s="40">
        <f t="shared" si="781"/>
        <v>0.86096605744125332</v>
      </c>
      <c r="DT186" s="40">
        <f t="shared" si="781"/>
        <v>0.86096605744125332</v>
      </c>
      <c r="DU186" s="40">
        <f t="shared" si="781"/>
        <v>0.86031331592689297</v>
      </c>
      <c r="DV186" s="40">
        <f t="shared" si="781"/>
        <v>0.85900783289817229</v>
      </c>
      <c r="DW186" s="40">
        <f t="shared" si="781"/>
        <v>0.86031331592689297</v>
      </c>
      <c r="DX186" s="40">
        <f t="shared" si="781"/>
        <v>0.86488250652741516</v>
      </c>
      <c r="DY186" s="40">
        <f t="shared" si="781"/>
        <v>0.86553524804177551</v>
      </c>
      <c r="DZ186" s="40">
        <f t="shared" si="781"/>
        <v>0.85900783289817229</v>
      </c>
      <c r="EA186" s="40">
        <f t="shared" si="781"/>
        <v>0.85900783289817229</v>
      </c>
      <c r="EB186" s="40">
        <f t="shared" si="781"/>
        <v>0.85900783289817229</v>
      </c>
      <c r="EC186" s="40">
        <f t="shared" si="781"/>
        <v>0.86553524804177551</v>
      </c>
      <c r="ED186" s="40">
        <f t="shared" si="781"/>
        <v>0.8622715404699739</v>
      </c>
      <c r="EE186" s="40">
        <f t="shared" si="781"/>
        <v>0.86618798955613574</v>
      </c>
      <c r="EF186" s="40">
        <f t="shared" si="781"/>
        <v>0.86618798955613574</v>
      </c>
      <c r="EG186" s="40">
        <f t="shared" si="781"/>
        <v>0.86031331592689297</v>
      </c>
      <c r="EH186" s="40">
        <f t="shared" si="781"/>
        <v>0.86031331592689297</v>
      </c>
      <c r="EI186" s="40">
        <f t="shared" si="781"/>
        <v>0.85966057441253263</v>
      </c>
      <c r="EJ186" s="40">
        <f t="shared" si="781"/>
        <v>0.86031331592689297</v>
      </c>
      <c r="EK186" s="40">
        <f t="shared" si="781"/>
        <v>0.84791122715404699</v>
      </c>
      <c r="EL186" s="40">
        <f t="shared" si="781"/>
        <v>0.84595300261096606</v>
      </c>
      <c r="EM186" s="40">
        <f t="shared" si="781"/>
        <v>0.84268929503916445</v>
      </c>
      <c r="EN186" s="40">
        <f t="shared" si="781"/>
        <v>0.84399477806788514</v>
      </c>
      <c r="EO186" s="40">
        <f t="shared" si="781"/>
        <v>0.84399477806788514</v>
      </c>
      <c r="EP186" s="40">
        <f t="shared" si="781"/>
        <v>0.83616187989556134</v>
      </c>
      <c r="EQ186" s="40">
        <f t="shared" si="781"/>
        <v>0.81788511749347259</v>
      </c>
      <c r="ER186" s="40">
        <f t="shared" si="781"/>
        <v>0.81396866840731075</v>
      </c>
      <c r="ES186" s="40">
        <f t="shared" ref="ES186:HD186" si="782">IFERROR(+ES72/$I$186,0)</f>
        <v>0.81070496083550914</v>
      </c>
      <c r="ET186" s="40">
        <f t="shared" si="782"/>
        <v>0.80939947780678856</v>
      </c>
      <c r="EU186" s="40">
        <f t="shared" si="782"/>
        <v>0.80417754569190603</v>
      </c>
      <c r="EV186" s="40">
        <f t="shared" si="782"/>
        <v>0.80417754569190603</v>
      </c>
      <c r="EW186" s="40">
        <f t="shared" si="782"/>
        <v>0.79308093994778073</v>
      </c>
      <c r="EX186" s="40">
        <f t="shared" si="782"/>
        <v>0.79373368146214096</v>
      </c>
      <c r="EY186" s="40">
        <f t="shared" si="782"/>
        <v>0.79112271540469969</v>
      </c>
      <c r="EZ186" s="40">
        <f t="shared" si="782"/>
        <v>0.78981723237597912</v>
      </c>
      <c r="FA186" s="40">
        <f t="shared" si="782"/>
        <v>0.78655352480417751</v>
      </c>
      <c r="FB186" s="40">
        <f t="shared" si="782"/>
        <v>0.77023498694516968</v>
      </c>
      <c r="FC186" s="40">
        <f t="shared" si="782"/>
        <v>0.74608355091383816</v>
      </c>
      <c r="FD186" s="40">
        <f t="shared" si="782"/>
        <v>0.74020887728459528</v>
      </c>
      <c r="FE186" s="40">
        <f t="shared" si="782"/>
        <v>0.73759791122715401</v>
      </c>
      <c r="FF186" s="40">
        <f t="shared" si="782"/>
        <v>0.73629242819843344</v>
      </c>
      <c r="FG186" s="40">
        <f t="shared" si="782"/>
        <v>0.7310704960835509</v>
      </c>
      <c r="FH186" s="40">
        <f t="shared" si="782"/>
        <v>0.7199738903394256</v>
      </c>
      <c r="FI186" s="40">
        <f t="shared" si="782"/>
        <v>0.71801566579634468</v>
      </c>
      <c r="FJ186" s="40">
        <f t="shared" si="782"/>
        <v>0.71801566579634468</v>
      </c>
      <c r="FK186" s="40">
        <f t="shared" si="782"/>
        <v>0.71540469973890342</v>
      </c>
      <c r="FL186" s="40">
        <f t="shared" si="782"/>
        <v>0.71736292428198434</v>
      </c>
      <c r="FM186" s="40">
        <f t="shared" si="782"/>
        <v>0.72454308093994779</v>
      </c>
      <c r="FN186" s="40">
        <f t="shared" si="782"/>
        <v>0.67362924281984338</v>
      </c>
      <c r="FO186" s="40">
        <f t="shared" si="782"/>
        <v>0.67232375979112269</v>
      </c>
      <c r="FP186" s="40">
        <f t="shared" si="782"/>
        <v>0.66644908616187992</v>
      </c>
      <c r="FQ186" s="40">
        <f t="shared" si="782"/>
        <v>0.66644908616187992</v>
      </c>
      <c r="FR186" s="40">
        <f t="shared" si="782"/>
        <v>0.65535248041775462</v>
      </c>
      <c r="FS186" s="40">
        <f t="shared" si="782"/>
        <v>0.6566579634464752</v>
      </c>
      <c r="FT186" s="40">
        <f t="shared" si="782"/>
        <v>0.65861618798955612</v>
      </c>
      <c r="FU186" s="40">
        <f t="shared" si="782"/>
        <v>0.66383812010443866</v>
      </c>
      <c r="FV186" s="40">
        <f t="shared" si="782"/>
        <v>0.68211488250652741</v>
      </c>
      <c r="FW186" s="40">
        <f t="shared" si="782"/>
        <v>0.66579634464751958</v>
      </c>
      <c r="FX186" s="40">
        <f t="shared" si="782"/>
        <v>0.66579634464751958</v>
      </c>
      <c r="FY186" s="40">
        <f t="shared" si="782"/>
        <v>0.65339425587467359</v>
      </c>
      <c r="FZ186" s="40">
        <f t="shared" si="782"/>
        <v>0.65731070496083555</v>
      </c>
      <c r="GA186" s="40">
        <f t="shared" si="782"/>
        <v>0.65861618798955612</v>
      </c>
      <c r="GB186" s="40">
        <f t="shared" si="782"/>
        <v>0.56723237597911225</v>
      </c>
      <c r="GC186" s="40">
        <f t="shared" si="782"/>
        <v>0.56462140992167098</v>
      </c>
      <c r="GD186" s="40">
        <f t="shared" si="782"/>
        <v>0.55417754569190603</v>
      </c>
      <c r="GE186" s="40">
        <f t="shared" si="782"/>
        <v>0.55417754569190603</v>
      </c>
      <c r="GF186" s="40">
        <f t="shared" si="782"/>
        <v>0.55939947780678856</v>
      </c>
      <c r="GG186" s="40">
        <f t="shared" si="782"/>
        <v>0.57245430809399478</v>
      </c>
      <c r="GH186" s="40">
        <f t="shared" si="782"/>
        <v>0.57310704960835512</v>
      </c>
      <c r="GI186" s="40">
        <f t="shared" si="782"/>
        <v>0.57310704960835512</v>
      </c>
      <c r="GJ186" s="40">
        <f t="shared" si="782"/>
        <v>0.57180156657963443</v>
      </c>
      <c r="GK186" s="40">
        <f t="shared" si="782"/>
        <v>0.5744125326370757</v>
      </c>
      <c r="GL186" s="40">
        <f t="shared" si="782"/>
        <v>0.5744125326370757</v>
      </c>
      <c r="GM186" s="40">
        <f t="shared" si="782"/>
        <v>0.57898172323759789</v>
      </c>
      <c r="GN186" s="40">
        <f t="shared" si="782"/>
        <v>0.59660574412532641</v>
      </c>
      <c r="GO186" s="40">
        <f t="shared" si="782"/>
        <v>0.59856396866840733</v>
      </c>
      <c r="GP186" s="40">
        <f t="shared" si="782"/>
        <v>0.59203655352480422</v>
      </c>
      <c r="GQ186" s="40">
        <f t="shared" si="782"/>
        <v>0.57245430809399478</v>
      </c>
      <c r="GR186" s="40">
        <f t="shared" si="782"/>
        <v>0.57245430809399478</v>
      </c>
      <c r="GS186" s="40">
        <f t="shared" si="782"/>
        <v>0.57245430809399478</v>
      </c>
      <c r="GT186" s="40">
        <f t="shared" si="782"/>
        <v>0.57702349869451697</v>
      </c>
      <c r="GU186" s="40">
        <f t="shared" si="782"/>
        <v>0.57637075718015662</v>
      </c>
      <c r="GV186" s="40">
        <f t="shared" si="782"/>
        <v>0.59595300261096606</v>
      </c>
      <c r="GW186" s="40">
        <f t="shared" si="782"/>
        <v>0.42493472584856395</v>
      </c>
      <c r="GX186" s="40">
        <f t="shared" si="782"/>
        <v>0.42493472584856395</v>
      </c>
      <c r="GY186" s="40">
        <f t="shared" si="782"/>
        <v>0.4406005221932115</v>
      </c>
      <c r="GZ186" s="40">
        <f t="shared" si="782"/>
        <v>0.4406005221932115</v>
      </c>
      <c r="HA186" s="40">
        <f t="shared" si="782"/>
        <v>0.4406005221932115</v>
      </c>
      <c r="HB186" s="40">
        <f t="shared" si="782"/>
        <v>0.44190600522193213</v>
      </c>
      <c r="HC186" s="40">
        <f t="shared" si="782"/>
        <v>0.46214099216710181</v>
      </c>
      <c r="HD186" s="40">
        <f t="shared" si="782"/>
        <v>0.47389033942558745</v>
      </c>
      <c r="HE186" s="40">
        <f t="shared" ref="HE186:JP186" si="783">IFERROR(+HE72/$I$186,0)</f>
        <v>0.48563968668407309</v>
      </c>
      <c r="HF186" s="40">
        <f t="shared" si="783"/>
        <v>0.48759791122715407</v>
      </c>
      <c r="HG186" s="40">
        <f t="shared" si="783"/>
        <v>0.48759791122715407</v>
      </c>
      <c r="HH186" s="40">
        <f t="shared" si="783"/>
        <v>0.48759791122715407</v>
      </c>
      <c r="HI186" s="40">
        <f t="shared" si="783"/>
        <v>0.54830287206266315</v>
      </c>
      <c r="HJ186" s="40">
        <f t="shared" si="783"/>
        <v>0.5633159268929504</v>
      </c>
      <c r="HK186" s="40">
        <f t="shared" si="783"/>
        <v>0.57637075718015662</v>
      </c>
      <c r="HL186" s="40">
        <f t="shared" si="783"/>
        <v>0.57963446475195823</v>
      </c>
      <c r="HM186" s="40">
        <f t="shared" si="783"/>
        <v>0.58485639686684077</v>
      </c>
      <c r="HN186" s="40">
        <f t="shared" si="783"/>
        <v>0.58485639686684077</v>
      </c>
      <c r="HO186" s="40">
        <f t="shared" si="783"/>
        <v>0.58877284595300261</v>
      </c>
      <c r="HP186" s="40">
        <f t="shared" si="783"/>
        <v>0.59268929503916445</v>
      </c>
      <c r="HQ186" s="40">
        <f t="shared" si="783"/>
        <v>0.59530026109660572</v>
      </c>
      <c r="HR186" s="40">
        <f t="shared" si="783"/>
        <v>0.59464751958224538</v>
      </c>
      <c r="HS186" s="40">
        <f t="shared" si="783"/>
        <v>0.60378590078328986</v>
      </c>
      <c r="HT186" s="40">
        <f t="shared" si="783"/>
        <v>0.61814621409921666</v>
      </c>
      <c r="HU186" s="40">
        <f t="shared" si="783"/>
        <v>0.61814621409921666</v>
      </c>
      <c r="HV186" s="40">
        <f t="shared" si="783"/>
        <v>0.61814621409921666</v>
      </c>
      <c r="HW186" s="40">
        <f t="shared" si="783"/>
        <v>0.61879895561357701</v>
      </c>
      <c r="HX186" s="40">
        <f t="shared" si="783"/>
        <v>0.62075718015665793</v>
      </c>
      <c r="HY186" s="40">
        <f t="shared" si="783"/>
        <v>0.65208877284595301</v>
      </c>
      <c r="HZ186" s="40">
        <f t="shared" si="783"/>
        <v>0.65926892950391647</v>
      </c>
      <c r="IA186" s="40">
        <f t="shared" si="783"/>
        <v>0.60966057441253263</v>
      </c>
      <c r="IB186" s="40">
        <f t="shared" si="783"/>
        <v>0.60966057441253263</v>
      </c>
      <c r="IC186" s="40">
        <f t="shared" si="783"/>
        <v>0.61096605744125332</v>
      </c>
      <c r="ID186" s="40">
        <f t="shared" si="783"/>
        <v>0.61618798955613574</v>
      </c>
      <c r="IE186" s="40">
        <f t="shared" si="783"/>
        <v>0.63838120104438645</v>
      </c>
      <c r="IF186" s="40">
        <f t="shared" si="783"/>
        <v>0.64164490861618795</v>
      </c>
      <c r="IG186" s="40">
        <f t="shared" si="783"/>
        <v>0.65078328981723232</v>
      </c>
      <c r="IH186" s="40">
        <f t="shared" si="783"/>
        <v>0.6488250652741514</v>
      </c>
      <c r="II186" s="40">
        <f t="shared" si="783"/>
        <v>0.6488250652741514</v>
      </c>
      <c r="IJ186" s="40">
        <f t="shared" si="783"/>
        <v>0.64947780678851175</v>
      </c>
      <c r="IK186" s="40">
        <f t="shared" si="783"/>
        <v>0.67167101827676245</v>
      </c>
      <c r="IL186" s="40">
        <f t="shared" si="783"/>
        <v>0</v>
      </c>
      <c r="IM186" s="40">
        <f t="shared" si="783"/>
        <v>0</v>
      </c>
      <c r="IN186" s="40">
        <f t="shared" si="783"/>
        <v>0</v>
      </c>
      <c r="IO186" s="40">
        <f t="shared" si="783"/>
        <v>0</v>
      </c>
      <c r="IP186" s="40">
        <f t="shared" si="783"/>
        <v>0</v>
      </c>
      <c r="IQ186" s="40">
        <f t="shared" si="783"/>
        <v>0</v>
      </c>
      <c r="IR186" s="40">
        <f t="shared" si="783"/>
        <v>0</v>
      </c>
      <c r="IS186" s="40">
        <f t="shared" si="783"/>
        <v>0</v>
      </c>
      <c r="IT186" s="40">
        <f t="shared" si="783"/>
        <v>0</v>
      </c>
      <c r="IU186" s="40">
        <f t="shared" si="783"/>
        <v>0</v>
      </c>
      <c r="IV186" s="40">
        <f t="shared" si="783"/>
        <v>0</v>
      </c>
      <c r="IW186" s="40">
        <f t="shared" si="783"/>
        <v>0</v>
      </c>
      <c r="IX186" s="40">
        <f t="shared" si="783"/>
        <v>0</v>
      </c>
      <c r="IY186" s="40">
        <f t="shared" si="783"/>
        <v>0</v>
      </c>
      <c r="IZ186" s="40">
        <f t="shared" si="783"/>
        <v>0</v>
      </c>
      <c r="JA186" s="40">
        <f t="shared" si="783"/>
        <v>0</v>
      </c>
      <c r="JB186" s="40">
        <f t="shared" si="783"/>
        <v>0</v>
      </c>
      <c r="JC186" s="40">
        <f t="shared" si="783"/>
        <v>0</v>
      </c>
      <c r="JD186" s="40">
        <f t="shared" si="783"/>
        <v>0</v>
      </c>
      <c r="JE186" s="40">
        <f t="shared" si="783"/>
        <v>0</v>
      </c>
      <c r="JF186" s="40">
        <f t="shared" si="783"/>
        <v>0</v>
      </c>
      <c r="JG186" s="40">
        <f t="shared" si="783"/>
        <v>0</v>
      </c>
      <c r="JH186" s="40">
        <f t="shared" si="783"/>
        <v>0</v>
      </c>
      <c r="JI186" s="40">
        <f t="shared" si="783"/>
        <v>0</v>
      </c>
      <c r="JJ186" s="40">
        <f t="shared" si="783"/>
        <v>0</v>
      </c>
      <c r="JK186" s="40">
        <f t="shared" si="783"/>
        <v>0</v>
      </c>
      <c r="JL186" s="40">
        <f t="shared" si="783"/>
        <v>0</v>
      </c>
      <c r="JM186" s="40">
        <f t="shared" si="783"/>
        <v>0</v>
      </c>
      <c r="JN186" s="40">
        <f t="shared" si="783"/>
        <v>0</v>
      </c>
      <c r="JO186" s="40">
        <f t="shared" si="783"/>
        <v>0</v>
      </c>
      <c r="JP186" s="40">
        <f t="shared" si="783"/>
        <v>0</v>
      </c>
      <c r="JQ186" s="40">
        <f t="shared" ref="JQ186:MB186" si="784">IFERROR(+JQ72/$I$186,0)</f>
        <v>0</v>
      </c>
      <c r="JR186" s="40">
        <f t="shared" si="784"/>
        <v>0</v>
      </c>
      <c r="JS186" s="40">
        <f t="shared" si="784"/>
        <v>0</v>
      </c>
      <c r="JT186" s="40">
        <f t="shared" si="784"/>
        <v>0</v>
      </c>
      <c r="JU186" s="40">
        <f t="shared" si="784"/>
        <v>0</v>
      </c>
      <c r="JV186" s="40">
        <f t="shared" si="784"/>
        <v>0</v>
      </c>
      <c r="JW186" s="40">
        <f t="shared" si="784"/>
        <v>0</v>
      </c>
      <c r="JX186" s="40">
        <f t="shared" si="784"/>
        <v>0</v>
      </c>
      <c r="JY186" s="40">
        <f t="shared" si="784"/>
        <v>0</v>
      </c>
      <c r="JZ186" s="40">
        <f t="shared" si="784"/>
        <v>0</v>
      </c>
      <c r="KA186" s="40">
        <f t="shared" si="784"/>
        <v>0</v>
      </c>
      <c r="KB186" s="40">
        <f t="shared" si="784"/>
        <v>0</v>
      </c>
      <c r="KC186" s="40">
        <f t="shared" si="784"/>
        <v>0</v>
      </c>
      <c r="KD186" s="40">
        <f t="shared" si="784"/>
        <v>0</v>
      </c>
      <c r="KE186" s="40">
        <f t="shared" si="784"/>
        <v>0</v>
      </c>
      <c r="KF186" s="40">
        <f t="shared" si="784"/>
        <v>0</v>
      </c>
      <c r="KG186" s="40">
        <f t="shared" si="784"/>
        <v>0</v>
      </c>
      <c r="KH186" s="40">
        <f t="shared" si="784"/>
        <v>0</v>
      </c>
      <c r="KI186" s="40">
        <f t="shared" si="784"/>
        <v>0</v>
      </c>
      <c r="KJ186" s="40">
        <f t="shared" si="784"/>
        <v>0</v>
      </c>
      <c r="KK186" s="40">
        <f t="shared" si="784"/>
        <v>0</v>
      </c>
      <c r="KL186" s="40">
        <f t="shared" si="784"/>
        <v>0</v>
      </c>
      <c r="KM186" s="40">
        <f t="shared" si="784"/>
        <v>0</v>
      </c>
      <c r="KN186" s="40">
        <f t="shared" si="784"/>
        <v>0</v>
      </c>
      <c r="KO186" s="40">
        <f t="shared" si="784"/>
        <v>0</v>
      </c>
      <c r="KP186" s="40">
        <f t="shared" si="784"/>
        <v>0</v>
      </c>
      <c r="KQ186" s="40">
        <f t="shared" si="784"/>
        <v>0</v>
      </c>
      <c r="KR186" s="40">
        <f t="shared" si="784"/>
        <v>0</v>
      </c>
      <c r="KS186" s="40">
        <f t="shared" si="784"/>
        <v>0</v>
      </c>
      <c r="KT186" s="40">
        <f t="shared" si="784"/>
        <v>0</v>
      </c>
      <c r="KU186" s="40">
        <f t="shared" si="784"/>
        <v>0</v>
      </c>
      <c r="KV186" s="40">
        <f t="shared" si="784"/>
        <v>0</v>
      </c>
      <c r="KW186" s="40">
        <f t="shared" si="784"/>
        <v>0</v>
      </c>
      <c r="KX186" s="40">
        <f t="shared" si="784"/>
        <v>0</v>
      </c>
      <c r="KY186" s="40">
        <f t="shared" si="784"/>
        <v>0</v>
      </c>
      <c r="KZ186" s="40">
        <f t="shared" si="784"/>
        <v>0</v>
      </c>
      <c r="LA186" s="40">
        <f t="shared" si="784"/>
        <v>0</v>
      </c>
      <c r="LB186" s="40">
        <f t="shared" si="784"/>
        <v>0</v>
      </c>
      <c r="LC186" s="40">
        <f t="shared" si="784"/>
        <v>0</v>
      </c>
      <c r="LD186" s="40">
        <f t="shared" si="784"/>
        <v>0</v>
      </c>
      <c r="LE186" s="40">
        <f t="shared" si="784"/>
        <v>0</v>
      </c>
      <c r="LF186" s="40">
        <f t="shared" si="784"/>
        <v>0</v>
      </c>
      <c r="LG186" s="40">
        <f t="shared" si="784"/>
        <v>0</v>
      </c>
      <c r="LH186" s="40">
        <f t="shared" si="784"/>
        <v>0</v>
      </c>
      <c r="LI186" s="40">
        <f t="shared" si="784"/>
        <v>0</v>
      </c>
      <c r="LJ186" s="40">
        <f t="shared" si="784"/>
        <v>0</v>
      </c>
      <c r="LK186" s="40">
        <f t="shared" si="784"/>
        <v>0</v>
      </c>
      <c r="LL186" s="40">
        <f t="shared" si="784"/>
        <v>0</v>
      </c>
      <c r="LM186" s="40">
        <f t="shared" si="784"/>
        <v>0</v>
      </c>
      <c r="LN186" s="40">
        <f t="shared" si="784"/>
        <v>0</v>
      </c>
      <c r="LO186" s="40">
        <f t="shared" si="784"/>
        <v>0</v>
      </c>
      <c r="LP186" s="40">
        <f t="shared" si="784"/>
        <v>0</v>
      </c>
      <c r="LQ186" s="40">
        <f t="shared" si="784"/>
        <v>0</v>
      </c>
      <c r="LR186" s="40">
        <f t="shared" si="784"/>
        <v>0</v>
      </c>
      <c r="LS186" s="40">
        <f t="shared" si="784"/>
        <v>0</v>
      </c>
      <c r="LT186" s="40">
        <f t="shared" si="784"/>
        <v>0</v>
      </c>
      <c r="LU186" s="40">
        <f t="shared" si="784"/>
        <v>0</v>
      </c>
      <c r="LV186" s="40">
        <f t="shared" si="784"/>
        <v>0</v>
      </c>
      <c r="LW186" s="40">
        <f t="shared" si="784"/>
        <v>0</v>
      </c>
      <c r="LX186" s="40">
        <f t="shared" si="784"/>
        <v>0</v>
      </c>
      <c r="LY186" s="40">
        <f t="shared" si="784"/>
        <v>0</v>
      </c>
      <c r="LZ186" s="40">
        <f t="shared" si="784"/>
        <v>0</v>
      </c>
      <c r="MA186" s="40">
        <f t="shared" si="784"/>
        <v>0</v>
      </c>
      <c r="MB186" s="40">
        <f t="shared" si="784"/>
        <v>0</v>
      </c>
      <c r="MC186" s="40">
        <f t="shared" ref="MC186:NS186" si="785">IFERROR(+MC72/$I$186,0)</f>
        <v>0</v>
      </c>
      <c r="MD186" s="40">
        <f t="shared" si="785"/>
        <v>0</v>
      </c>
      <c r="ME186" s="40">
        <f t="shared" si="785"/>
        <v>0</v>
      </c>
      <c r="MF186" s="40">
        <f t="shared" si="785"/>
        <v>0</v>
      </c>
      <c r="MG186" s="40">
        <f t="shared" si="785"/>
        <v>0</v>
      </c>
      <c r="MH186" s="40">
        <f t="shared" si="785"/>
        <v>0</v>
      </c>
      <c r="MI186" s="40">
        <f t="shared" si="785"/>
        <v>0</v>
      </c>
      <c r="MJ186" s="40">
        <f t="shared" si="785"/>
        <v>0</v>
      </c>
      <c r="MK186" s="40">
        <f t="shared" si="785"/>
        <v>0</v>
      </c>
      <c r="ML186" s="40">
        <f t="shared" si="785"/>
        <v>0</v>
      </c>
      <c r="MM186" s="40">
        <f t="shared" si="785"/>
        <v>0</v>
      </c>
      <c r="MN186" s="40">
        <f t="shared" si="785"/>
        <v>0</v>
      </c>
      <c r="MO186" s="40">
        <f t="shared" si="785"/>
        <v>0</v>
      </c>
      <c r="MP186" s="40">
        <f t="shared" si="785"/>
        <v>0</v>
      </c>
      <c r="MQ186" s="40">
        <f t="shared" si="785"/>
        <v>0</v>
      </c>
      <c r="MR186" s="40">
        <f t="shared" si="785"/>
        <v>0</v>
      </c>
      <c r="MS186" s="40">
        <f t="shared" si="785"/>
        <v>0</v>
      </c>
      <c r="MT186" s="40">
        <f t="shared" si="785"/>
        <v>0</v>
      </c>
      <c r="MU186" s="40">
        <f t="shared" si="785"/>
        <v>0</v>
      </c>
      <c r="MV186" s="40">
        <f t="shared" si="785"/>
        <v>0</v>
      </c>
      <c r="MW186" s="40">
        <f t="shared" si="785"/>
        <v>0</v>
      </c>
      <c r="MX186" s="40">
        <f t="shared" si="785"/>
        <v>0</v>
      </c>
      <c r="MY186" s="40">
        <f t="shared" si="785"/>
        <v>0</v>
      </c>
      <c r="MZ186" s="40">
        <f t="shared" si="785"/>
        <v>0</v>
      </c>
      <c r="NA186" s="40">
        <f t="shared" si="785"/>
        <v>0</v>
      </c>
      <c r="NB186" s="40">
        <f t="shared" si="785"/>
        <v>0</v>
      </c>
      <c r="NC186" s="40">
        <f t="shared" si="785"/>
        <v>0</v>
      </c>
      <c r="ND186" s="40">
        <f t="shared" si="785"/>
        <v>0</v>
      </c>
      <c r="NE186" s="40">
        <f t="shared" si="785"/>
        <v>0</v>
      </c>
      <c r="NF186" s="40">
        <f t="shared" si="785"/>
        <v>0</v>
      </c>
      <c r="NG186" s="40">
        <f t="shared" si="785"/>
        <v>0</v>
      </c>
      <c r="NH186" s="40">
        <f t="shared" si="785"/>
        <v>0</v>
      </c>
      <c r="NI186" s="40">
        <f t="shared" si="785"/>
        <v>0</v>
      </c>
      <c r="NJ186" s="40">
        <f t="shared" si="785"/>
        <v>0</v>
      </c>
      <c r="NK186" s="40">
        <f t="shared" si="785"/>
        <v>0</v>
      </c>
      <c r="NL186" s="40">
        <f t="shared" si="785"/>
        <v>0</v>
      </c>
      <c r="NM186" s="40">
        <f t="shared" si="785"/>
        <v>0</v>
      </c>
      <c r="NN186" s="40">
        <f t="shared" si="785"/>
        <v>0</v>
      </c>
      <c r="NO186" s="40">
        <f t="shared" si="785"/>
        <v>0</v>
      </c>
      <c r="NP186" s="40">
        <f t="shared" si="785"/>
        <v>0</v>
      </c>
      <c r="NQ186" s="40">
        <f t="shared" si="785"/>
        <v>0</v>
      </c>
      <c r="NR186" s="40">
        <f t="shared" si="785"/>
        <v>0</v>
      </c>
      <c r="NS186" s="40">
        <f t="shared" si="785"/>
        <v>0</v>
      </c>
      <c r="NT186" s="41">
        <f>IFERROR(+NT72/$I$186,0)</f>
        <v>0</v>
      </c>
    </row>
    <row r="187" spans="1:384" x14ac:dyDescent="0.6">
      <c r="A187" s="141"/>
      <c r="B187" s="339"/>
      <c r="C187" s="271"/>
      <c r="D187" s="274"/>
      <c r="E187" s="47" t="s">
        <v>83</v>
      </c>
      <c r="F187" s="276"/>
      <c r="G187" s="271"/>
      <c r="H187" s="278"/>
      <c r="I187" s="81">
        <v>160</v>
      </c>
      <c r="J187" s="159"/>
      <c r="K187" s="160"/>
      <c r="L187" s="160"/>
      <c r="M187" s="161"/>
      <c r="N187" s="161"/>
      <c r="O187" s="82"/>
      <c r="P187" s="160"/>
      <c r="Q187" s="162"/>
      <c r="R187" s="7"/>
      <c r="S187" s="255">
        <f>IFERROR(+S73/$I$187,0)</f>
        <v>0</v>
      </c>
      <c r="T187" s="40">
        <f>IFERROR(+T73/$I$187,0)</f>
        <v>0</v>
      </c>
      <c r="U187" s="40">
        <f t="shared" ref="U187:CF187" si="786">IFERROR(+U73/$I$187,0)</f>
        <v>0</v>
      </c>
      <c r="V187" s="40">
        <f t="shared" si="786"/>
        <v>0</v>
      </c>
      <c r="W187" s="40">
        <f t="shared" si="786"/>
        <v>0</v>
      </c>
      <c r="X187" s="40">
        <f t="shared" si="786"/>
        <v>0</v>
      </c>
      <c r="Y187" s="40">
        <f t="shared" si="786"/>
        <v>0</v>
      </c>
      <c r="Z187" s="40">
        <f t="shared" si="786"/>
        <v>0</v>
      </c>
      <c r="AA187" s="40">
        <f t="shared" si="786"/>
        <v>0</v>
      </c>
      <c r="AB187" s="40">
        <f t="shared" si="786"/>
        <v>0</v>
      </c>
      <c r="AC187" s="40">
        <f t="shared" si="786"/>
        <v>0</v>
      </c>
      <c r="AD187" s="40">
        <f t="shared" si="786"/>
        <v>0</v>
      </c>
      <c r="AE187" s="40">
        <f t="shared" si="786"/>
        <v>0</v>
      </c>
      <c r="AF187" s="40">
        <f t="shared" si="786"/>
        <v>0</v>
      </c>
      <c r="AG187" s="40">
        <f t="shared" si="786"/>
        <v>0</v>
      </c>
      <c r="AH187" s="40">
        <f t="shared" si="786"/>
        <v>0</v>
      </c>
      <c r="AI187" s="40">
        <f t="shared" si="786"/>
        <v>0</v>
      </c>
      <c r="AJ187" s="40">
        <f t="shared" si="786"/>
        <v>0</v>
      </c>
      <c r="AK187" s="40">
        <f t="shared" si="786"/>
        <v>0</v>
      </c>
      <c r="AL187" s="40">
        <f t="shared" si="786"/>
        <v>0</v>
      </c>
      <c r="AM187" s="40">
        <f t="shared" si="786"/>
        <v>0</v>
      </c>
      <c r="AN187" s="40">
        <f t="shared" si="786"/>
        <v>0</v>
      </c>
      <c r="AO187" s="40">
        <f t="shared" si="786"/>
        <v>0</v>
      </c>
      <c r="AP187" s="40">
        <f t="shared" si="786"/>
        <v>0</v>
      </c>
      <c r="AQ187" s="40">
        <f t="shared" si="786"/>
        <v>0</v>
      </c>
      <c r="AR187" s="40">
        <f t="shared" si="786"/>
        <v>0</v>
      </c>
      <c r="AS187" s="40">
        <f t="shared" si="786"/>
        <v>0</v>
      </c>
      <c r="AT187" s="40">
        <f t="shared" si="786"/>
        <v>0</v>
      </c>
      <c r="AU187" s="40">
        <f t="shared" si="786"/>
        <v>0</v>
      </c>
      <c r="AV187" s="40">
        <f t="shared" si="786"/>
        <v>0</v>
      </c>
      <c r="AW187" s="40">
        <f t="shared" si="786"/>
        <v>0</v>
      </c>
      <c r="AX187" s="40">
        <f t="shared" si="786"/>
        <v>0</v>
      </c>
      <c r="AY187" s="40">
        <f t="shared" si="786"/>
        <v>0</v>
      </c>
      <c r="AZ187" s="40">
        <f t="shared" si="786"/>
        <v>0</v>
      </c>
      <c r="BA187" s="40">
        <f t="shared" si="786"/>
        <v>0</v>
      </c>
      <c r="BB187" s="40">
        <f t="shared" si="786"/>
        <v>0</v>
      </c>
      <c r="BC187" s="40">
        <f t="shared" si="786"/>
        <v>0</v>
      </c>
      <c r="BD187" s="40">
        <f t="shared" si="786"/>
        <v>0</v>
      </c>
      <c r="BE187" s="40">
        <f t="shared" si="786"/>
        <v>0</v>
      </c>
      <c r="BF187" s="40">
        <f t="shared" si="786"/>
        <v>0</v>
      </c>
      <c r="BG187" s="40">
        <f t="shared" si="786"/>
        <v>0</v>
      </c>
      <c r="BH187" s="40">
        <f t="shared" si="786"/>
        <v>0</v>
      </c>
      <c r="BI187" s="40">
        <f t="shared" si="786"/>
        <v>0</v>
      </c>
      <c r="BJ187" s="40">
        <f t="shared" si="786"/>
        <v>0</v>
      </c>
      <c r="BK187" s="40">
        <f t="shared" si="786"/>
        <v>0</v>
      </c>
      <c r="BL187" s="40">
        <f t="shared" si="786"/>
        <v>0</v>
      </c>
      <c r="BM187" s="40">
        <f t="shared" si="786"/>
        <v>0</v>
      </c>
      <c r="BN187" s="40">
        <f t="shared" si="786"/>
        <v>0</v>
      </c>
      <c r="BO187" s="40">
        <f t="shared" si="786"/>
        <v>0</v>
      </c>
      <c r="BP187" s="40">
        <f t="shared" si="786"/>
        <v>0</v>
      </c>
      <c r="BQ187" s="40">
        <f t="shared" si="786"/>
        <v>0</v>
      </c>
      <c r="BR187" s="40">
        <f t="shared" si="786"/>
        <v>0</v>
      </c>
      <c r="BS187" s="40">
        <f t="shared" si="786"/>
        <v>0</v>
      </c>
      <c r="BT187" s="40">
        <f t="shared" si="786"/>
        <v>0</v>
      </c>
      <c r="BU187" s="40">
        <f t="shared" si="786"/>
        <v>0</v>
      </c>
      <c r="BV187" s="40">
        <f t="shared" si="786"/>
        <v>0</v>
      </c>
      <c r="BW187" s="40">
        <f t="shared" si="786"/>
        <v>0</v>
      </c>
      <c r="BX187" s="40">
        <f t="shared" si="786"/>
        <v>0</v>
      </c>
      <c r="BY187" s="40">
        <f t="shared" si="786"/>
        <v>0</v>
      </c>
      <c r="BZ187" s="40">
        <f t="shared" si="786"/>
        <v>0</v>
      </c>
      <c r="CA187" s="40">
        <f t="shared" si="786"/>
        <v>0</v>
      </c>
      <c r="CB187" s="40">
        <f t="shared" si="786"/>
        <v>0</v>
      </c>
      <c r="CC187" s="40">
        <f t="shared" si="786"/>
        <v>0</v>
      </c>
      <c r="CD187" s="40">
        <f t="shared" si="786"/>
        <v>0</v>
      </c>
      <c r="CE187" s="40">
        <f t="shared" si="786"/>
        <v>0</v>
      </c>
      <c r="CF187" s="40">
        <f t="shared" si="786"/>
        <v>0</v>
      </c>
      <c r="CG187" s="40">
        <f t="shared" ref="CG187:ER187" si="787">IFERROR(+CG73/$I$187,0)</f>
        <v>0</v>
      </c>
      <c r="CH187" s="40">
        <f t="shared" si="787"/>
        <v>0</v>
      </c>
      <c r="CI187" s="40">
        <f t="shared" si="787"/>
        <v>0</v>
      </c>
      <c r="CJ187" s="40">
        <f t="shared" si="787"/>
        <v>0</v>
      </c>
      <c r="CK187" s="40">
        <f t="shared" si="787"/>
        <v>0</v>
      </c>
      <c r="CL187" s="40">
        <f t="shared" si="787"/>
        <v>0</v>
      </c>
      <c r="CM187" s="40">
        <f t="shared" si="787"/>
        <v>0</v>
      </c>
      <c r="CN187" s="40">
        <f t="shared" si="787"/>
        <v>0</v>
      </c>
      <c r="CO187" s="40">
        <f t="shared" si="787"/>
        <v>0</v>
      </c>
      <c r="CP187" s="40">
        <f t="shared" si="787"/>
        <v>0</v>
      </c>
      <c r="CQ187" s="40">
        <f t="shared" si="787"/>
        <v>0</v>
      </c>
      <c r="CR187" s="40">
        <f t="shared" si="787"/>
        <v>0</v>
      </c>
      <c r="CS187" s="40">
        <f t="shared" si="787"/>
        <v>0</v>
      </c>
      <c r="CT187" s="40">
        <f t="shared" si="787"/>
        <v>0</v>
      </c>
      <c r="CU187" s="40">
        <f t="shared" si="787"/>
        <v>0</v>
      </c>
      <c r="CV187" s="40">
        <f t="shared" si="787"/>
        <v>0.55000000000000004</v>
      </c>
      <c r="CW187" s="40">
        <f t="shared" si="787"/>
        <v>0.54374999999999996</v>
      </c>
      <c r="CX187" s="40">
        <f t="shared" si="787"/>
        <v>0.54374999999999996</v>
      </c>
      <c r="CY187" s="40">
        <f t="shared" si="787"/>
        <v>0.54374999999999996</v>
      </c>
      <c r="CZ187" s="40">
        <f t="shared" si="787"/>
        <v>0.54374999999999996</v>
      </c>
      <c r="DA187" s="40">
        <f t="shared" si="787"/>
        <v>0.54374999999999996</v>
      </c>
      <c r="DB187" s="40">
        <f t="shared" si="787"/>
        <v>0.54374999999999996</v>
      </c>
      <c r="DC187" s="40">
        <f t="shared" si="787"/>
        <v>0.53749999999999998</v>
      </c>
      <c r="DD187" s="40">
        <f t="shared" si="787"/>
        <v>0.53749999999999998</v>
      </c>
      <c r="DE187" s="40">
        <f t="shared" si="787"/>
        <v>0.53749999999999998</v>
      </c>
      <c r="DF187" s="40">
        <f t="shared" si="787"/>
        <v>0.53749999999999998</v>
      </c>
      <c r="DG187" s="40">
        <f t="shared" si="787"/>
        <v>0.53125</v>
      </c>
      <c r="DH187" s="40">
        <f t="shared" si="787"/>
        <v>0.53125</v>
      </c>
      <c r="DI187" s="40">
        <f t="shared" si="787"/>
        <v>0.52500000000000002</v>
      </c>
      <c r="DJ187" s="40">
        <f t="shared" si="787"/>
        <v>0.52500000000000002</v>
      </c>
      <c r="DK187" s="40">
        <f t="shared" si="787"/>
        <v>0.47499999999999998</v>
      </c>
      <c r="DL187" s="40">
        <f t="shared" si="787"/>
        <v>0.46875</v>
      </c>
      <c r="DM187" s="40">
        <f t="shared" si="787"/>
        <v>0.46875</v>
      </c>
      <c r="DN187" s="40">
        <f t="shared" si="787"/>
        <v>0.46875</v>
      </c>
      <c r="DO187" s="40">
        <f t="shared" si="787"/>
        <v>0.46875</v>
      </c>
      <c r="DP187" s="40">
        <f t="shared" si="787"/>
        <v>0.46875</v>
      </c>
      <c r="DQ187" s="40">
        <f t="shared" si="787"/>
        <v>0.63749999999999996</v>
      </c>
      <c r="DR187" s="40">
        <f t="shared" si="787"/>
        <v>0.63749999999999996</v>
      </c>
      <c r="DS187" s="40">
        <f t="shared" si="787"/>
        <v>0.61875000000000002</v>
      </c>
      <c r="DT187" s="40">
        <f t="shared" si="787"/>
        <v>0.61875000000000002</v>
      </c>
      <c r="DU187" s="40">
        <f t="shared" si="787"/>
        <v>0.45</v>
      </c>
      <c r="DV187" s="40">
        <f t="shared" si="787"/>
        <v>0.4375</v>
      </c>
      <c r="DW187" s="40">
        <f t="shared" si="787"/>
        <v>0.44374999999999998</v>
      </c>
      <c r="DX187" s="40">
        <f t="shared" si="787"/>
        <v>0.4375</v>
      </c>
      <c r="DY187" s="40">
        <f t="shared" si="787"/>
        <v>0.4375</v>
      </c>
      <c r="DZ187" s="40">
        <f t="shared" si="787"/>
        <v>0.42499999999999999</v>
      </c>
      <c r="EA187" s="40">
        <f t="shared" si="787"/>
        <v>0.42499999999999999</v>
      </c>
      <c r="EB187" s="40">
        <f t="shared" si="787"/>
        <v>0.42499999999999999</v>
      </c>
      <c r="EC187" s="40">
        <f t="shared" si="787"/>
        <v>0.41249999999999998</v>
      </c>
      <c r="ED187" s="40">
        <f t="shared" si="787"/>
        <v>0.41249999999999998</v>
      </c>
      <c r="EE187" s="40">
        <f t="shared" si="787"/>
        <v>0.40625</v>
      </c>
      <c r="EF187" s="40">
        <f t="shared" si="787"/>
        <v>0.375</v>
      </c>
      <c r="EG187" s="40">
        <f t="shared" si="787"/>
        <v>0.375</v>
      </c>
      <c r="EH187" s="40">
        <f t="shared" si="787"/>
        <v>0.375</v>
      </c>
      <c r="EI187" s="40">
        <f t="shared" si="787"/>
        <v>0.38750000000000001</v>
      </c>
      <c r="EJ187" s="40">
        <f t="shared" si="787"/>
        <v>0.375</v>
      </c>
      <c r="EK187" s="40">
        <f t="shared" si="787"/>
        <v>0.38124999999999998</v>
      </c>
      <c r="EL187" s="40">
        <f t="shared" si="787"/>
        <v>0.38124999999999998</v>
      </c>
      <c r="EM187" s="40">
        <f t="shared" si="787"/>
        <v>0.375</v>
      </c>
      <c r="EN187" s="40">
        <f t="shared" si="787"/>
        <v>0.375</v>
      </c>
      <c r="EO187" s="40">
        <f t="shared" si="787"/>
        <v>0.375</v>
      </c>
      <c r="EP187" s="40">
        <f t="shared" si="787"/>
        <v>0.375</v>
      </c>
      <c r="EQ187" s="40">
        <f t="shared" si="787"/>
        <v>0.36249999999999999</v>
      </c>
      <c r="ER187" s="40">
        <f t="shared" si="787"/>
        <v>0.36249999999999999</v>
      </c>
      <c r="ES187" s="40">
        <f t="shared" ref="ES187:HD187" si="788">IFERROR(+ES73/$I$187,0)</f>
        <v>0.36249999999999999</v>
      </c>
      <c r="ET187" s="40">
        <f t="shared" si="788"/>
        <v>0.35</v>
      </c>
      <c r="EU187" s="40">
        <f t="shared" si="788"/>
        <v>0.35</v>
      </c>
      <c r="EV187" s="40">
        <f t="shared" si="788"/>
        <v>0.35</v>
      </c>
      <c r="EW187" s="40">
        <f t="shared" si="788"/>
        <v>0.35</v>
      </c>
      <c r="EX187" s="40">
        <f t="shared" si="788"/>
        <v>0.36875000000000002</v>
      </c>
      <c r="EY187" s="40">
        <f t="shared" si="788"/>
        <v>0.35</v>
      </c>
      <c r="EZ187" s="40">
        <f t="shared" si="788"/>
        <v>0.375</v>
      </c>
      <c r="FA187" s="40">
        <f t="shared" si="788"/>
        <v>0.34375</v>
      </c>
      <c r="FB187" s="40">
        <f t="shared" si="788"/>
        <v>0.33750000000000002</v>
      </c>
      <c r="FC187" s="40">
        <f t="shared" si="788"/>
        <v>0.33750000000000002</v>
      </c>
      <c r="FD187" s="40">
        <f t="shared" si="788"/>
        <v>0.33750000000000002</v>
      </c>
      <c r="FE187" s="40">
        <f t="shared" si="788"/>
        <v>0.33750000000000002</v>
      </c>
      <c r="FF187" s="40">
        <f t="shared" si="788"/>
        <v>0.33124999999999999</v>
      </c>
      <c r="FG187" s="40">
        <f t="shared" si="788"/>
        <v>0.3125</v>
      </c>
      <c r="FH187" s="40">
        <f t="shared" si="788"/>
        <v>0.28749999999999998</v>
      </c>
      <c r="FI187" s="40">
        <f t="shared" si="788"/>
        <v>0.1875</v>
      </c>
      <c r="FJ187" s="40">
        <f t="shared" si="788"/>
        <v>0.1875</v>
      </c>
      <c r="FK187" s="40">
        <f t="shared" si="788"/>
        <v>0.1875</v>
      </c>
      <c r="FL187" s="40">
        <f t="shared" si="788"/>
        <v>0.1875</v>
      </c>
      <c r="FM187" s="40">
        <f t="shared" si="788"/>
        <v>0.1875</v>
      </c>
      <c r="FN187" s="40">
        <f t="shared" si="788"/>
        <v>0.17499999999999999</v>
      </c>
      <c r="FO187" s="40">
        <f t="shared" si="788"/>
        <v>0.17499999999999999</v>
      </c>
      <c r="FP187" s="40">
        <f t="shared" si="788"/>
        <v>0.17499999999999999</v>
      </c>
      <c r="FQ187" s="40">
        <f t="shared" si="788"/>
        <v>0.17499999999999999</v>
      </c>
      <c r="FR187" s="40">
        <f t="shared" si="788"/>
        <v>0.17499999999999999</v>
      </c>
      <c r="FS187" s="40">
        <f t="shared" si="788"/>
        <v>0.16875000000000001</v>
      </c>
      <c r="FT187" s="40">
        <f t="shared" si="788"/>
        <v>0.16875000000000001</v>
      </c>
      <c r="FU187" s="40">
        <f t="shared" si="788"/>
        <v>0.16875000000000001</v>
      </c>
      <c r="FV187" s="40">
        <f t="shared" si="788"/>
        <v>0.16875000000000001</v>
      </c>
      <c r="FW187" s="40">
        <f t="shared" si="788"/>
        <v>0.16875000000000001</v>
      </c>
      <c r="FX187" s="40">
        <f t="shared" si="788"/>
        <v>0.16875000000000001</v>
      </c>
      <c r="FY187" s="40">
        <f t="shared" si="788"/>
        <v>0.16875000000000001</v>
      </c>
      <c r="FZ187" s="40">
        <f t="shared" si="788"/>
        <v>0.15625</v>
      </c>
      <c r="GA187" s="40">
        <f t="shared" si="788"/>
        <v>0.15625</v>
      </c>
      <c r="GB187" s="40">
        <f t="shared" si="788"/>
        <v>0.15</v>
      </c>
      <c r="GC187" s="40">
        <f t="shared" si="788"/>
        <v>0.15</v>
      </c>
      <c r="GD187" s="40">
        <f t="shared" si="788"/>
        <v>0.15</v>
      </c>
      <c r="GE187" s="40">
        <f t="shared" si="788"/>
        <v>0.15</v>
      </c>
      <c r="GF187" s="40">
        <f t="shared" si="788"/>
        <v>0.15</v>
      </c>
      <c r="GG187" s="40">
        <f t="shared" si="788"/>
        <v>0.16250000000000001</v>
      </c>
      <c r="GH187" s="40">
        <f t="shared" si="788"/>
        <v>0.15625</v>
      </c>
      <c r="GI187" s="40">
        <f t="shared" si="788"/>
        <v>0.15625</v>
      </c>
      <c r="GJ187" s="40">
        <f t="shared" si="788"/>
        <v>0.15625</v>
      </c>
      <c r="GK187" s="40">
        <f t="shared" si="788"/>
        <v>0.15625</v>
      </c>
      <c r="GL187" s="40">
        <f t="shared" si="788"/>
        <v>0.15625</v>
      </c>
      <c r="GM187" s="40">
        <f t="shared" si="788"/>
        <v>0.15625</v>
      </c>
      <c r="GN187" s="40">
        <f t="shared" si="788"/>
        <v>0.15625</v>
      </c>
      <c r="GO187" s="40">
        <f t="shared" si="788"/>
        <v>0.15</v>
      </c>
      <c r="GP187" s="40">
        <f t="shared" si="788"/>
        <v>0.15</v>
      </c>
      <c r="GQ187" s="40">
        <f t="shared" si="788"/>
        <v>0.15</v>
      </c>
      <c r="GR187" s="40">
        <f t="shared" si="788"/>
        <v>0.15</v>
      </c>
      <c r="GS187" s="40">
        <f t="shared" si="788"/>
        <v>0.15</v>
      </c>
      <c r="GT187" s="40">
        <f t="shared" si="788"/>
        <v>0.15</v>
      </c>
      <c r="GU187" s="40">
        <f t="shared" si="788"/>
        <v>0.15</v>
      </c>
      <c r="GV187" s="40">
        <f t="shared" si="788"/>
        <v>0.15</v>
      </c>
      <c r="GW187" s="40">
        <f t="shared" si="788"/>
        <v>0.15625</v>
      </c>
      <c r="GX187" s="40">
        <f t="shared" si="788"/>
        <v>0.15625</v>
      </c>
      <c r="GY187" s="40">
        <f t="shared" si="788"/>
        <v>0.15625</v>
      </c>
      <c r="GZ187" s="40">
        <f t="shared" si="788"/>
        <v>0.15625</v>
      </c>
      <c r="HA187" s="40">
        <f t="shared" si="788"/>
        <v>0.15625</v>
      </c>
      <c r="HB187" s="40">
        <f t="shared" si="788"/>
        <v>0.15625</v>
      </c>
      <c r="HC187" s="40">
        <f t="shared" si="788"/>
        <v>0.15625</v>
      </c>
      <c r="HD187" s="40">
        <f t="shared" si="788"/>
        <v>0.15625</v>
      </c>
      <c r="HE187" s="40">
        <f t="shared" ref="HE187:JP187" si="789">IFERROR(+HE73/$I$187,0)</f>
        <v>0.15625</v>
      </c>
      <c r="HF187" s="40">
        <f t="shared" si="789"/>
        <v>0.15625</v>
      </c>
      <c r="HG187" s="40">
        <f t="shared" si="789"/>
        <v>0.15625</v>
      </c>
      <c r="HH187" s="40">
        <f t="shared" si="789"/>
        <v>0.15625</v>
      </c>
      <c r="HI187" s="40">
        <f t="shared" si="789"/>
        <v>0.21249999999999999</v>
      </c>
      <c r="HJ187" s="40">
        <f t="shared" si="789"/>
        <v>0.20624999999999999</v>
      </c>
      <c r="HK187" s="40">
        <f t="shared" si="789"/>
        <v>0.19375000000000001</v>
      </c>
      <c r="HL187" s="40">
        <f t="shared" si="789"/>
        <v>0.19375000000000001</v>
      </c>
      <c r="HM187" s="40">
        <f t="shared" si="789"/>
        <v>0.2</v>
      </c>
      <c r="HN187" s="40">
        <f t="shared" si="789"/>
        <v>0.2</v>
      </c>
      <c r="HO187" s="40">
        <f t="shared" si="789"/>
        <v>0.19375000000000001</v>
      </c>
      <c r="HP187" s="40">
        <f t="shared" si="789"/>
        <v>0.19375000000000001</v>
      </c>
      <c r="HQ187" s="40">
        <f t="shared" si="789"/>
        <v>0.19375000000000001</v>
      </c>
      <c r="HR187" s="40">
        <f t="shared" si="789"/>
        <v>0.17499999999999999</v>
      </c>
      <c r="HS187" s="40">
        <f t="shared" si="789"/>
        <v>0.15</v>
      </c>
      <c r="HT187" s="40">
        <f t="shared" si="789"/>
        <v>0.15</v>
      </c>
      <c r="HU187" s="40">
        <f t="shared" si="789"/>
        <v>0.15</v>
      </c>
      <c r="HV187" s="40">
        <f t="shared" si="789"/>
        <v>0.15</v>
      </c>
      <c r="HW187" s="40">
        <f t="shared" si="789"/>
        <v>0.15</v>
      </c>
      <c r="HX187" s="40">
        <f t="shared" si="789"/>
        <v>0.15</v>
      </c>
      <c r="HY187" s="40">
        <f t="shared" si="789"/>
        <v>0.13750000000000001</v>
      </c>
      <c r="HZ187" s="40">
        <f t="shared" si="789"/>
        <v>0.13750000000000001</v>
      </c>
      <c r="IA187" s="40">
        <f t="shared" si="789"/>
        <v>0.13750000000000001</v>
      </c>
      <c r="IB187" s="40">
        <f t="shared" si="789"/>
        <v>0.13750000000000001</v>
      </c>
      <c r="IC187" s="40">
        <f t="shared" si="789"/>
        <v>0.15</v>
      </c>
      <c r="ID187" s="40">
        <f t="shared" si="789"/>
        <v>0.15</v>
      </c>
      <c r="IE187" s="40">
        <f t="shared" si="789"/>
        <v>0.15</v>
      </c>
      <c r="IF187" s="40">
        <f t="shared" si="789"/>
        <v>0.15</v>
      </c>
      <c r="IG187" s="40">
        <f t="shared" si="789"/>
        <v>0.15</v>
      </c>
      <c r="IH187" s="40">
        <f t="shared" si="789"/>
        <v>0.15</v>
      </c>
      <c r="II187" s="40">
        <f t="shared" si="789"/>
        <v>0.15</v>
      </c>
      <c r="IJ187" s="40">
        <f t="shared" si="789"/>
        <v>0.15</v>
      </c>
      <c r="IK187" s="40">
        <f t="shared" si="789"/>
        <v>0.15</v>
      </c>
      <c r="IL187" s="40">
        <f t="shared" si="789"/>
        <v>0</v>
      </c>
      <c r="IM187" s="40">
        <f t="shared" si="789"/>
        <v>0</v>
      </c>
      <c r="IN187" s="40">
        <f t="shared" si="789"/>
        <v>0</v>
      </c>
      <c r="IO187" s="40">
        <f t="shared" si="789"/>
        <v>0</v>
      </c>
      <c r="IP187" s="40">
        <f t="shared" si="789"/>
        <v>0</v>
      </c>
      <c r="IQ187" s="40">
        <f t="shared" si="789"/>
        <v>0</v>
      </c>
      <c r="IR187" s="40">
        <f t="shared" si="789"/>
        <v>0</v>
      </c>
      <c r="IS187" s="40">
        <f t="shared" si="789"/>
        <v>0</v>
      </c>
      <c r="IT187" s="40">
        <f t="shared" si="789"/>
        <v>0</v>
      </c>
      <c r="IU187" s="40">
        <f t="shared" si="789"/>
        <v>0</v>
      </c>
      <c r="IV187" s="40">
        <f t="shared" si="789"/>
        <v>0</v>
      </c>
      <c r="IW187" s="40">
        <f t="shared" si="789"/>
        <v>0</v>
      </c>
      <c r="IX187" s="40">
        <f t="shared" si="789"/>
        <v>0</v>
      </c>
      <c r="IY187" s="40">
        <f t="shared" si="789"/>
        <v>0</v>
      </c>
      <c r="IZ187" s="40">
        <f t="shared" si="789"/>
        <v>0</v>
      </c>
      <c r="JA187" s="40">
        <f t="shared" si="789"/>
        <v>0</v>
      </c>
      <c r="JB187" s="40">
        <f t="shared" si="789"/>
        <v>0</v>
      </c>
      <c r="JC187" s="40">
        <f t="shared" si="789"/>
        <v>0</v>
      </c>
      <c r="JD187" s="40">
        <f t="shared" si="789"/>
        <v>0</v>
      </c>
      <c r="JE187" s="40">
        <f t="shared" si="789"/>
        <v>0</v>
      </c>
      <c r="JF187" s="40">
        <f t="shared" si="789"/>
        <v>0</v>
      </c>
      <c r="JG187" s="40">
        <f t="shared" si="789"/>
        <v>0</v>
      </c>
      <c r="JH187" s="40">
        <f t="shared" si="789"/>
        <v>0</v>
      </c>
      <c r="JI187" s="40">
        <f t="shared" si="789"/>
        <v>0</v>
      </c>
      <c r="JJ187" s="40">
        <f t="shared" si="789"/>
        <v>0</v>
      </c>
      <c r="JK187" s="40">
        <f t="shared" si="789"/>
        <v>0</v>
      </c>
      <c r="JL187" s="40">
        <f t="shared" si="789"/>
        <v>0</v>
      </c>
      <c r="JM187" s="40">
        <f t="shared" si="789"/>
        <v>0</v>
      </c>
      <c r="JN187" s="40">
        <f t="shared" si="789"/>
        <v>0</v>
      </c>
      <c r="JO187" s="40">
        <f t="shared" si="789"/>
        <v>0</v>
      </c>
      <c r="JP187" s="40">
        <f t="shared" si="789"/>
        <v>0</v>
      </c>
      <c r="JQ187" s="40">
        <f t="shared" ref="JQ187:MB187" si="790">IFERROR(+JQ73/$I$187,0)</f>
        <v>0</v>
      </c>
      <c r="JR187" s="40">
        <f t="shared" si="790"/>
        <v>0</v>
      </c>
      <c r="JS187" s="40">
        <f t="shared" si="790"/>
        <v>0</v>
      </c>
      <c r="JT187" s="40">
        <f t="shared" si="790"/>
        <v>0</v>
      </c>
      <c r="JU187" s="40">
        <f t="shared" si="790"/>
        <v>0</v>
      </c>
      <c r="JV187" s="40">
        <f t="shared" si="790"/>
        <v>0</v>
      </c>
      <c r="JW187" s="40">
        <f t="shared" si="790"/>
        <v>0</v>
      </c>
      <c r="JX187" s="40">
        <f t="shared" si="790"/>
        <v>0</v>
      </c>
      <c r="JY187" s="40">
        <f t="shared" si="790"/>
        <v>0</v>
      </c>
      <c r="JZ187" s="40">
        <f t="shared" si="790"/>
        <v>0</v>
      </c>
      <c r="KA187" s="40">
        <f t="shared" si="790"/>
        <v>0</v>
      </c>
      <c r="KB187" s="40">
        <f t="shared" si="790"/>
        <v>0</v>
      </c>
      <c r="KC187" s="40">
        <f t="shared" si="790"/>
        <v>0</v>
      </c>
      <c r="KD187" s="40">
        <f t="shared" si="790"/>
        <v>0</v>
      </c>
      <c r="KE187" s="40">
        <f t="shared" si="790"/>
        <v>0</v>
      </c>
      <c r="KF187" s="40">
        <f t="shared" si="790"/>
        <v>0</v>
      </c>
      <c r="KG187" s="40">
        <f t="shared" si="790"/>
        <v>0</v>
      </c>
      <c r="KH187" s="40">
        <f t="shared" si="790"/>
        <v>0</v>
      </c>
      <c r="KI187" s="40">
        <f t="shared" si="790"/>
        <v>0</v>
      </c>
      <c r="KJ187" s="40">
        <f t="shared" si="790"/>
        <v>0</v>
      </c>
      <c r="KK187" s="40">
        <f t="shared" si="790"/>
        <v>0</v>
      </c>
      <c r="KL187" s="40">
        <f t="shared" si="790"/>
        <v>0</v>
      </c>
      <c r="KM187" s="40">
        <f t="shared" si="790"/>
        <v>0</v>
      </c>
      <c r="KN187" s="40">
        <f t="shared" si="790"/>
        <v>0</v>
      </c>
      <c r="KO187" s="40">
        <f t="shared" si="790"/>
        <v>0</v>
      </c>
      <c r="KP187" s="40">
        <f t="shared" si="790"/>
        <v>0</v>
      </c>
      <c r="KQ187" s="40">
        <f t="shared" si="790"/>
        <v>0</v>
      </c>
      <c r="KR187" s="40">
        <f t="shared" si="790"/>
        <v>0</v>
      </c>
      <c r="KS187" s="40">
        <f t="shared" si="790"/>
        <v>0</v>
      </c>
      <c r="KT187" s="40">
        <f t="shared" si="790"/>
        <v>0</v>
      </c>
      <c r="KU187" s="40">
        <f t="shared" si="790"/>
        <v>0</v>
      </c>
      <c r="KV187" s="40">
        <f t="shared" si="790"/>
        <v>0</v>
      </c>
      <c r="KW187" s="40">
        <f t="shared" si="790"/>
        <v>0</v>
      </c>
      <c r="KX187" s="40">
        <f t="shared" si="790"/>
        <v>0</v>
      </c>
      <c r="KY187" s="40">
        <f t="shared" si="790"/>
        <v>0</v>
      </c>
      <c r="KZ187" s="40">
        <f t="shared" si="790"/>
        <v>0</v>
      </c>
      <c r="LA187" s="40">
        <f t="shared" si="790"/>
        <v>0</v>
      </c>
      <c r="LB187" s="40">
        <f t="shared" si="790"/>
        <v>0</v>
      </c>
      <c r="LC187" s="40">
        <f t="shared" si="790"/>
        <v>0</v>
      </c>
      <c r="LD187" s="40">
        <f t="shared" si="790"/>
        <v>0</v>
      </c>
      <c r="LE187" s="40">
        <f t="shared" si="790"/>
        <v>0</v>
      </c>
      <c r="LF187" s="40">
        <f t="shared" si="790"/>
        <v>0</v>
      </c>
      <c r="LG187" s="40">
        <f t="shared" si="790"/>
        <v>0</v>
      </c>
      <c r="LH187" s="40">
        <f t="shared" si="790"/>
        <v>0</v>
      </c>
      <c r="LI187" s="40">
        <f t="shared" si="790"/>
        <v>0</v>
      </c>
      <c r="LJ187" s="40">
        <f t="shared" si="790"/>
        <v>0</v>
      </c>
      <c r="LK187" s="40">
        <f t="shared" si="790"/>
        <v>0</v>
      </c>
      <c r="LL187" s="40">
        <f t="shared" si="790"/>
        <v>0</v>
      </c>
      <c r="LM187" s="40">
        <f t="shared" si="790"/>
        <v>0</v>
      </c>
      <c r="LN187" s="40">
        <f t="shared" si="790"/>
        <v>0</v>
      </c>
      <c r="LO187" s="40">
        <f t="shared" si="790"/>
        <v>0</v>
      </c>
      <c r="LP187" s="40">
        <f t="shared" si="790"/>
        <v>0</v>
      </c>
      <c r="LQ187" s="40">
        <f t="shared" si="790"/>
        <v>0</v>
      </c>
      <c r="LR187" s="40">
        <f t="shared" si="790"/>
        <v>0</v>
      </c>
      <c r="LS187" s="40">
        <f t="shared" si="790"/>
        <v>0</v>
      </c>
      <c r="LT187" s="40">
        <f t="shared" si="790"/>
        <v>0</v>
      </c>
      <c r="LU187" s="40">
        <f t="shared" si="790"/>
        <v>0</v>
      </c>
      <c r="LV187" s="40">
        <f t="shared" si="790"/>
        <v>0</v>
      </c>
      <c r="LW187" s="40">
        <f t="shared" si="790"/>
        <v>0</v>
      </c>
      <c r="LX187" s="40">
        <f t="shared" si="790"/>
        <v>0</v>
      </c>
      <c r="LY187" s="40">
        <f t="shared" si="790"/>
        <v>0</v>
      </c>
      <c r="LZ187" s="40">
        <f t="shared" si="790"/>
        <v>0</v>
      </c>
      <c r="MA187" s="40">
        <f t="shared" si="790"/>
        <v>0</v>
      </c>
      <c r="MB187" s="40">
        <f t="shared" si="790"/>
        <v>0</v>
      </c>
      <c r="MC187" s="40">
        <f t="shared" ref="MC187:NS187" si="791">IFERROR(+MC73/$I$187,0)</f>
        <v>0</v>
      </c>
      <c r="MD187" s="40">
        <f t="shared" si="791"/>
        <v>0</v>
      </c>
      <c r="ME187" s="40">
        <f t="shared" si="791"/>
        <v>0</v>
      </c>
      <c r="MF187" s="40">
        <f t="shared" si="791"/>
        <v>0</v>
      </c>
      <c r="MG187" s="40">
        <f t="shared" si="791"/>
        <v>0</v>
      </c>
      <c r="MH187" s="40">
        <f t="shared" si="791"/>
        <v>0</v>
      </c>
      <c r="MI187" s="40">
        <f t="shared" si="791"/>
        <v>0</v>
      </c>
      <c r="MJ187" s="40">
        <f t="shared" si="791"/>
        <v>0</v>
      </c>
      <c r="MK187" s="40">
        <f t="shared" si="791"/>
        <v>0</v>
      </c>
      <c r="ML187" s="40">
        <f t="shared" si="791"/>
        <v>0</v>
      </c>
      <c r="MM187" s="40">
        <f t="shared" si="791"/>
        <v>0</v>
      </c>
      <c r="MN187" s="40">
        <f t="shared" si="791"/>
        <v>0</v>
      </c>
      <c r="MO187" s="40">
        <f t="shared" si="791"/>
        <v>0</v>
      </c>
      <c r="MP187" s="40">
        <f t="shared" si="791"/>
        <v>0</v>
      </c>
      <c r="MQ187" s="40">
        <f t="shared" si="791"/>
        <v>0</v>
      </c>
      <c r="MR187" s="40">
        <f t="shared" si="791"/>
        <v>0</v>
      </c>
      <c r="MS187" s="40">
        <f t="shared" si="791"/>
        <v>0</v>
      </c>
      <c r="MT187" s="40">
        <f t="shared" si="791"/>
        <v>0</v>
      </c>
      <c r="MU187" s="40">
        <f t="shared" si="791"/>
        <v>0</v>
      </c>
      <c r="MV187" s="40">
        <f t="shared" si="791"/>
        <v>0</v>
      </c>
      <c r="MW187" s="40">
        <f t="shared" si="791"/>
        <v>0</v>
      </c>
      <c r="MX187" s="40">
        <f t="shared" si="791"/>
        <v>0</v>
      </c>
      <c r="MY187" s="40">
        <f t="shared" si="791"/>
        <v>0</v>
      </c>
      <c r="MZ187" s="40">
        <f t="shared" si="791"/>
        <v>0</v>
      </c>
      <c r="NA187" s="40">
        <f t="shared" si="791"/>
        <v>0</v>
      </c>
      <c r="NB187" s="40">
        <f t="shared" si="791"/>
        <v>0</v>
      </c>
      <c r="NC187" s="40">
        <f t="shared" si="791"/>
        <v>0</v>
      </c>
      <c r="ND187" s="40">
        <f t="shared" si="791"/>
        <v>0</v>
      </c>
      <c r="NE187" s="40">
        <f t="shared" si="791"/>
        <v>0</v>
      </c>
      <c r="NF187" s="40">
        <f t="shared" si="791"/>
        <v>0</v>
      </c>
      <c r="NG187" s="40">
        <f t="shared" si="791"/>
        <v>0</v>
      </c>
      <c r="NH187" s="40">
        <f t="shared" si="791"/>
        <v>0</v>
      </c>
      <c r="NI187" s="40">
        <f t="shared" si="791"/>
        <v>0</v>
      </c>
      <c r="NJ187" s="40">
        <f t="shared" si="791"/>
        <v>0</v>
      </c>
      <c r="NK187" s="40">
        <f t="shared" si="791"/>
        <v>0</v>
      </c>
      <c r="NL187" s="40">
        <f t="shared" si="791"/>
        <v>0</v>
      </c>
      <c r="NM187" s="40">
        <f t="shared" si="791"/>
        <v>0</v>
      </c>
      <c r="NN187" s="40">
        <f t="shared" si="791"/>
        <v>0</v>
      </c>
      <c r="NO187" s="40">
        <f t="shared" si="791"/>
        <v>0</v>
      </c>
      <c r="NP187" s="40">
        <f t="shared" si="791"/>
        <v>0</v>
      </c>
      <c r="NQ187" s="40">
        <f t="shared" si="791"/>
        <v>0</v>
      </c>
      <c r="NR187" s="40">
        <f t="shared" si="791"/>
        <v>0</v>
      </c>
      <c r="NS187" s="40">
        <f t="shared" si="791"/>
        <v>0</v>
      </c>
      <c r="NT187" s="41">
        <f>IFERROR(+NT73/$I$187,0)</f>
        <v>0</v>
      </c>
    </row>
    <row r="188" spans="1:384" x14ac:dyDescent="0.6">
      <c r="A188" s="141" t="s">
        <v>72</v>
      </c>
      <c r="B188" s="339"/>
      <c r="C188" s="271"/>
      <c r="D188" s="281" t="s">
        <v>17</v>
      </c>
      <c r="E188" s="53" t="s">
        <v>84</v>
      </c>
      <c r="F188" s="276"/>
      <c r="G188" s="271"/>
      <c r="H188" s="280">
        <v>615</v>
      </c>
      <c r="I188" s="6">
        <v>618</v>
      </c>
      <c r="J188" s="159">
        <v>0</v>
      </c>
      <c r="K188" s="160">
        <v>0</v>
      </c>
      <c r="L188" s="160">
        <v>0</v>
      </c>
      <c r="M188" s="161">
        <v>0</v>
      </c>
      <c r="N188" s="161">
        <v>0</v>
      </c>
      <c r="O188" s="82">
        <v>0</v>
      </c>
      <c r="P188" s="160">
        <v>0</v>
      </c>
      <c r="Q188" s="162">
        <v>0</v>
      </c>
      <c r="R188" s="7"/>
      <c r="S188" s="255">
        <f>IFERROR(+S74/$I$188,0)</f>
        <v>0</v>
      </c>
      <c r="T188" s="40">
        <f>IFERROR(+T74/$I$188,0)</f>
        <v>0</v>
      </c>
      <c r="U188" s="40">
        <f t="shared" ref="U188:CF188" si="792">IFERROR(+U74/$I$188,0)</f>
        <v>0</v>
      </c>
      <c r="V188" s="40">
        <f t="shared" si="792"/>
        <v>0</v>
      </c>
      <c r="W188" s="40">
        <f t="shared" si="792"/>
        <v>0</v>
      </c>
      <c r="X188" s="40">
        <f t="shared" si="792"/>
        <v>0</v>
      </c>
      <c r="Y188" s="40">
        <f t="shared" si="792"/>
        <v>0</v>
      </c>
      <c r="Z188" s="40">
        <f t="shared" si="792"/>
        <v>0</v>
      </c>
      <c r="AA188" s="40">
        <f t="shared" si="792"/>
        <v>0</v>
      </c>
      <c r="AB188" s="40">
        <f t="shared" si="792"/>
        <v>0</v>
      </c>
      <c r="AC188" s="40">
        <f t="shared" si="792"/>
        <v>0</v>
      </c>
      <c r="AD188" s="40">
        <f t="shared" si="792"/>
        <v>0</v>
      </c>
      <c r="AE188" s="40">
        <f t="shared" si="792"/>
        <v>0</v>
      </c>
      <c r="AF188" s="40">
        <f t="shared" si="792"/>
        <v>0</v>
      </c>
      <c r="AG188" s="40">
        <f t="shared" si="792"/>
        <v>0</v>
      </c>
      <c r="AH188" s="40">
        <f t="shared" si="792"/>
        <v>0</v>
      </c>
      <c r="AI188" s="40">
        <f t="shared" si="792"/>
        <v>0</v>
      </c>
      <c r="AJ188" s="40">
        <f t="shared" si="792"/>
        <v>0</v>
      </c>
      <c r="AK188" s="40">
        <f t="shared" si="792"/>
        <v>0</v>
      </c>
      <c r="AL188" s="40">
        <f t="shared" si="792"/>
        <v>0</v>
      </c>
      <c r="AM188" s="40">
        <f t="shared" si="792"/>
        <v>0</v>
      </c>
      <c r="AN188" s="40">
        <f t="shared" si="792"/>
        <v>0</v>
      </c>
      <c r="AO188" s="40">
        <f t="shared" si="792"/>
        <v>0</v>
      </c>
      <c r="AP188" s="40">
        <f t="shared" si="792"/>
        <v>0</v>
      </c>
      <c r="AQ188" s="40">
        <f t="shared" si="792"/>
        <v>0</v>
      </c>
      <c r="AR188" s="40">
        <f t="shared" si="792"/>
        <v>0</v>
      </c>
      <c r="AS188" s="40">
        <f t="shared" si="792"/>
        <v>0</v>
      </c>
      <c r="AT188" s="40">
        <f t="shared" si="792"/>
        <v>0</v>
      </c>
      <c r="AU188" s="40">
        <f t="shared" si="792"/>
        <v>0</v>
      </c>
      <c r="AV188" s="40">
        <f t="shared" si="792"/>
        <v>0</v>
      </c>
      <c r="AW188" s="40">
        <f t="shared" si="792"/>
        <v>0</v>
      </c>
      <c r="AX188" s="40">
        <f t="shared" si="792"/>
        <v>0</v>
      </c>
      <c r="AY188" s="40">
        <f t="shared" si="792"/>
        <v>0</v>
      </c>
      <c r="AZ188" s="40">
        <f t="shared" si="792"/>
        <v>0</v>
      </c>
      <c r="BA188" s="40">
        <f t="shared" si="792"/>
        <v>0</v>
      </c>
      <c r="BB188" s="40">
        <f t="shared" si="792"/>
        <v>0</v>
      </c>
      <c r="BC188" s="40">
        <f t="shared" si="792"/>
        <v>0</v>
      </c>
      <c r="BD188" s="40">
        <f t="shared" si="792"/>
        <v>0</v>
      </c>
      <c r="BE188" s="40">
        <f t="shared" si="792"/>
        <v>0</v>
      </c>
      <c r="BF188" s="40">
        <f t="shared" si="792"/>
        <v>0</v>
      </c>
      <c r="BG188" s="40">
        <f t="shared" si="792"/>
        <v>0</v>
      </c>
      <c r="BH188" s="40">
        <f t="shared" si="792"/>
        <v>0</v>
      </c>
      <c r="BI188" s="40">
        <f t="shared" si="792"/>
        <v>0</v>
      </c>
      <c r="BJ188" s="40">
        <f t="shared" si="792"/>
        <v>0</v>
      </c>
      <c r="BK188" s="40">
        <f t="shared" si="792"/>
        <v>0</v>
      </c>
      <c r="BL188" s="40">
        <f t="shared" si="792"/>
        <v>0</v>
      </c>
      <c r="BM188" s="40">
        <f t="shared" si="792"/>
        <v>0</v>
      </c>
      <c r="BN188" s="40">
        <f t="shared" si="792"/>
        <v>0</v>
      </c>
      <c r="BO188" s="40">
        <f t="shared" si="792"/>
        <v>0</v>
      </c>
      <c r="BP188" s="40">
        <f t="shared" si="792"/>
        <v>0</v>
      </c>
      <c r="BQ188" s="40">
        <f t="shared" si="792"/>
        <v>0</v>
      </c>
      <c r="BR188" s="40">
        <f t="shared" si="792"/>
        <v>0</v>
      </c>
      <c r="BS188" s="40">
        <f t="shared" si="792"/>
        <v>0</v>
      </c>
      <c r="BT188" s="40">
        <f t="shared" si="792"/>
        <v>0</v>
      </c>
      <c r="BU188" s="40">
        <f t="shared" si="792"/>
        <v>0</v>
      </c>
      <c r="BV188" s="40">
        <f t="shared" si="792"/>
        <v>0</v>
      </c>
      <c r="BW188" s="40">
        <f t="shared" si="792"/>
        <v>0</v>
      </c>
      <c r="BX188" s="40">
        <f t="shared" si="792"/>
        <v>0</v>
      </c>
      <c r="BY188" s="40">
        <f t="shared" si="792"/>
        <v>0</v>
      </c>
      <c r="BZ188" s="40">
        <f t="shared" si="792"/>
        <v>0</v>
      </c>
      <c r="CA188" s="40">
        <f t="shared" si="792"/>
        <v>0</v>
      </c>
      <c r="CB188" s="40">
        <f t="shared" si="792"/>
        <v>0</v>
      </c>
      <c r="CC188" s="40">
        <f t="shared" si="792"/>
        <v>0</v>
      </c>
      <c r="CD188" s="40">
        <f t="shared" si="792"/>
        <v>0</v>
      </c>
      <c r="CE188" s="40">
        <f t="shared" si="792"/>
        <v>0</v>
      </c>
      <c r="CF188" s="40">
        <f t="shared" si="792"/>
        <v>0</v>
      </c>
      <c r="CG188" s="40">
        <f t="shared" ref="CG188:ER188" si="793">IFERROR(+CG74/$I$188,0)</f>
        <v>0</v>
      </c>
      <c r="CH188" s="40">
        <f t="shared" si="793"/>
        <v>0</v>
      </c>
      <c r="CI188" s="40">
        <f t="shared" si="793"/>
        <v>0</v>
      </c>
      <c r="CJ188" s="40">
        <f t="shared" si="793"/>
        <v>0</v>
      </c>
      <c r="CK188" s="40">
        <f t="shared" si="793"/>
        <v>0</v>
      </c>
      <c r="CL188" s="40">
        <f t="shared" si="793"/>
        <v>0</v>
      </c>
      <c r="CM188" s="40">
        <f t="shared" si="793"/>
        <v>0</v>
      </c>
      <c r="CN188" s="40">
        <f t="shared" si="793"/>
        <v>0</v>
      </c>
      <c r="CO188" s="40">
        <f t="shared" si="793"/>
        <v>0</v>
      </c>
      <c r="CP188" s="40">
        <f t="shared" si="793"/>
        <v>0</v>
      </c>
      <c r="CQ188" s="40">
        <f t="shared" si="793"/>
        <v>0</v>
      </c>
      <c r="CR188" s="40">
        <f t="shared" si="793"/>
        <v>0</v>
      </c>
      <c r="CS188" s="40">
        <f t="shared" si="793"/>
        <v>0</v>
      </c>
      <c r="CT188" s="40">
        <f t="shared" si="793"/>
        <v>0</v>
      </c>
      <c r="CU188" s="40">
        <f t="shared" si="793"/>
        <v>0</v>
      </c>
      <c r="CV188" s="40">
        <f t="shared" si="793"/>
        <v>0.67799352750809061</v>
      </c>
      <c r="CW188" s="40">
        <f t="shared" si="793"/>
        <v>0.69093851132686079</v>
      </c>
      <c r="CX188" s="40">
        <f t="shared" si="793"/>
        <v>0.69093851132686079</v>
      </c>
      <c r="CY188" s="40">
        <f t="shared" si="793"/>
        <v>0.69093851132686079</v>
      </c>
      <c r="CZ188" s="40">
        <f t="shared" si="793"/>
        <v>0.69093851132686079</v>
      </c>
      <c r="DA188" s="40">
        <f t="shared" si="793"/>
        <v>0.69579288025889963</v>
      </c>
      <c r="DB188" s="40">
        <f t="shared" si="793"/>
        <v>0.70388349514563109</v>
      </c>
      <c r="DC188" s="40">
        <f t="shared" si="793"/>
        <v>0.70388349514563109</v>
      </c>
      <c r="DD188" s="40">
        <f t="shared" si="793"/>
        <v>0.70550161812297729</v>
      </c>
      <c r="DE188" s="40">
        <f t="shared" si="793"/>
        <v>0.70873786407766992</v>
      </c>
      <c r="DF188" s="40">
        <f t="shared" si="793"/>
        <v>0.70873786407766992</v>
      </c>
      <c r="DG188" s="40">
        <f t="shared" si="793"/>
        <v>0.69902912621359226</v>
      </c>
      <c r="DH188" s="40">
        <f t="shared" si="793"/>
        <v>0.69579288025889963</v>
      </c>
      <c r="DI188" s="40">
        <f t="shared" si="793"/>
        <v>0.69579288025889963</v>
      </c>
      <c r="DJ188" s="40">
        <f t="shared" si="793"/>
        <v>0.71035598705501624</v>
      </c>
      <c r="DK188" s="40">
        <f t="shared" si="793"/>
        <v>0.71682847896440127</v>
      </c>
      <c r="DL188" s="40">
        <f t="shared" si="793"/>
        <v>0.71521035598705507</v>
      </c>
      <c r="DM188" s="40">
        <f t="shared" si="793"/>
        <v>0.71521035598705507</v>
      </c>
      <c r="DN188" s="40">
        <f t="shared" si="793"/>
        <v>0.71035598705501624</v>
      </c>
      <c r="DO188" s="40">
        <f t="shared" si="793"/>
        <v>0.71035598705501624</v>
      </c>
      <c r="DP188" s="40">
        <f t="shared" si="793"/>
        <v>0.70873786407766992</v>
      </c>
      <c r="DQ188" s="40">
        <f t="shared" si="793"/>
        <v>0.70873786407766992</v>
      </c>
      <c r="DR188" s="40">
        <f t="shared" si="793"/>
        <v>0.72653721682847894</v>
      </c>
      <c r="DS188" s="40">
        <f t="shared" si="793"/>
        <v>0.73948220064724923</v>
      </c>
      <c r="DT188" s="40">
        <f t="shared" si="793"/>
        <v>0.73948220064724923</v>
      </c>
      <c r="DU188" s="40">
        <f t="shared" si="793"/>
        <v>0.73786407766990292</v>
      </c>
      <c r="DV188" s="40">
        <f t="shared" si="793"/>
        <v>0.7637540453074434</v>
      </c>
      <c r="DW188" s="40">
        <f t="shared" si="793"/>
        <v>0.75566343042071193</v>
      </c>
      <c r="DX188" s="40">
        <f t="shared" si="793"/>
        <v>0.75404530744336573</v>
      </c>
      <c r="DY188" s="40">
        <f t="shared" si="793"/>
        <v>0.78155339805825241</v>
      </c>
      <c r="DZ188" s="40">
        <f t="shared" si="793"/>
        <v>0.77669902912621358</v>
      </c>
      <c r="EA188" s="40">
        <f t="shared" si="793"/>
        <v>0.77669902912621358</v>
      </c>
      <c r="EB188" s="40">
        <f t="shared" si="793"/>
        <v>0.7799352750809061</v>
      </c>
      <c r="EC188" s="40">
        <f t="shared" si="793"/>
        <v>0.77508090614886727</v>
      </c>
      <c r="ED188" s="40">
        <f t="shared" si="793"/>
        <v>0.77022653721682843</v>
      </c>
      <c r="EE188" s="40">
        <f t="shared" si="793"/>
        <v>0.75889967637540456</v>
      </c>
      <c r="EF188" s="40">
        <f t="shared" si="793"/>
        <v>0.7491909385113269</v>
      </c>
      <c r="EG188" s="40">
        <f t="shared" si="793"/>
        <v>0.75728155339805825</v>
      </c>
      <c r="EH188" s="40">
        <f t="shared" si="793"/>
        <v>0.75728155339805825</v>
      </c>
      <c r="EI188" s="40">
        <f t="shared" si="793"/>
        <v>0.75404530744336573</v>
      </c>
      <c r="EJ188" s="40">
        <f t="shared" si="793"/>
        <v>0.7508090614886731</v>
      </c>
      <c r="EK188" s="40">
        <f t="shared" si="793"/>
        <v>0.73948220064724923</v>
      </c>
      <c r="EL188" s="40">
        <f t="shared" si="793"/>
        <v>0.72977346278317157</v>
      </c>
      <c r="EM188" s="40">
        <f t="shared" si="793"/>
        <v>0.71359223300970875</v>
      </c>
      <c r="EN188" s="40">
        <f t="shared" si="793"/>
        <v>0.71035598705501624</v>
      </c>
      <c r="EO188" s="40">
        <f t="shared" si="793"/>
        <v>0.71035598705501624</v>
      </c>
      <c r="EP188" s="40">
        <f t="shared" si="793"/>
        <v>0.69093851132686079</v>
      </c>
      <c r="EQ188" s="40">
        <f t="shared" si="793"/>
        <v>0.66666666666666663</v>
      </c>
      <c r="ER188" s="40">
        <f t="shared" si="793"/>
        <v>0.65857605177993528</v>
      </c>
      <c r="ES188" s="40">
        <f t="shared" ref="ES188:HD188" si="794">IFERROR(+ES74/$I$188,0)</f>
        <v>0.65372168284789645</v>
      </c>
      <c r="ET188" s="40">
        <f t="shared" si="794"/>
        <v>0.64886731391585761</v>
      </c>
      <c r="EU188" s="40">
        <f t="shared" si="794"/>
        <v>0.64563106796116509</v>
      </c>
      <c r="EV188" s="40">
        <f t="shared" si="794"/>
        <v>0.64563106796116509</v>
      </c>
      <c r="EW188" s="40">
        <f t="shared" si="794"/>
        <v>0.64077669902912626</v>
      </c>
      <c r="EX188" s="40">
        <f t="shared" si="794"/>
        <v>0.65857605177993528</v>
      </c>
      <c r="EY188" s="40">
        <f t="shared" si="794"/>
        <v>0.64886731391585761</v>
      </c>
      <c r="EZ188" s="40">
        <f t="shared" si="794"/>
        <v>0.63754045307443363</v>
      </c>
      <c r="FA188" s="40">
        <f t="shared" si="794"/>
        <v>0.6326860841423948</v>
      </c>
      <c r="FB188" s="40">
        <f t="shared" si="794"/>
        <v>0.60841423948220064</v>
      </c>
      <c r="FC188" s="40">
        <f t="shared" si="794"/>
        <v>0.60841423948220064</v>
      </c>
      <c r="FD188" s="40">
        <f t="shared" si="794"/>
        <v>0.6326860841423948</v>
      </c>
      <c r="FE188" s="40">
        <f t="shared" si="794"/>
        <v>0.62297734627831713</v>
      </c>
      <c r="FF188" s="40">
        <f t="shared" si="794"/>
        <v>0.6181229773462783</v>
      </c>
      <c r="FG188" s="40">
        <f t="shared" si="794"/>
        <v>0.64886731391585761</v>
      </c>
      <c r="FH188" s="40">
        <f t="shared" si="794"/>
        <v>0.63592233009708743</v>
      </c>
      <c r="FI188" s="40">
        <f t="shared" si="794"/>
        <v>0.6310679611650486</v>
      </c>
      <c r="FJ188" s="40">
        <f t="shared" si="794"/>
        <v>0.6310679611650486</v>
      </c>
      <c r="FK188" s="40">
        <f t="shared" si="794"/>
        <v>0.61165048543689315</v>
      </c>
      <c r="FL188" s="40">
        <f t="shared" si="794"/>
        <v>0.59223300970873782</v>
      </c>
      <c r="FM188" s="40">
        <f t="shared" si="794"/>
        <v>0.58414239482200647</v>
      </c>
      <c r="FN188" s="40">
        <f t="shared" si="794"/>
        <v>0.57443365695792881</v>
      </c>
      <c r="FO188" s="40">
        <f t="shared" si="794"/>
        <v>0.56310679611650483</v>
      </c>
      <c r="FP188" s="40">
        <f t="shared" si="794"/>
        <v>0.54854368932038833</v>
      </c>
      <c r="FQ188" s="40">
        <f t="shared" si="794"/>
        <v>0.54854368932038833</v>
      </c>
      <c r="FR188" s="40">
        <f t="shared" si="794"/>
        <v>0.54207119741100329</v>
      </c>
      <c r="FS188" s="40">
        <f t="shared" si="794"/>
        <v>0.53883495145631066</v>
      </c>
      <c r="FT188" s="40">
        <f t="shared" si="794"/>
        <v>0.52588996763754048</v>
      </c>
      <c r="FU188" s="40">
        <f t="shared" si="794"/>
        <v>0.52588996763754048</v>
      </c>
      <c r="FV188" s="40">
        <f t="shared" si="794"/>
        <v>0.53721682847896435</v>
      </c>
      <c r="FW188" s="40">
        <f t="shared" si="794"/>
        <v>0.53398058252427183</v>
      </c>
      <c r="FX188" s="40">
        <f t="shared" si="794"/>
        <v>0.53398058252427183</v>
      </c>
      <c r="FY188" s="40">
        <f t="shared" si="794"/>
        <v>0.51779935275080902</v>
      </c>
      <c r="FZ188" s="40">
        <f t="shared" si="794"/>
        <v>0.50809061488673135</v>
      </c>
      <c r="GA188" s="40">
        <f t="shared" si="794"/>
        <v>0.49514563106796117</v>
      </c>
      <c r="GB188" s="40">
        <f t="shared" si="794"/>
        <v>0.50161812297734631</v>
      </c>
      <c r="GC188" s="40">
        <f t="shared" si="794"/>
        <v>0.50485436893203883</v>
      </c>
      <c r="GD188" s="40">
        <f t="shared" si="794"/>
        <v>0.48867313915857608</v>
      </c>
      <c r="GE188" s="40">
        <f t="shared" si="794"/>
        <v>0.48867313915857608</v>
      </c>
      <c r="GF188" s="40">
        <f t="shared" si="794"/>
        <v>0.49352750809061491</v>
      </c>
      <c r="GG188" s="40">
        <f t="shared" si="794"/>
        <v>0.4854368932038835</v>
      </c>
      <c r="GH188" s="40">
        <f t="shared" si="794"/>
        <v>0.5145631067961165</v>
      </c>
      <c r="GI188" s="40">
        <f t="shared" si="794"/>
        <v>0.49676375404530743</v>
      </c>
      <c r="GJ188" s="40">
        <f t="shared" si="794"/>
        <v>0.48705501618122976</v>
      </c>
      <c r="GK188" s="40">
        <f t="shared" si="794"/>
        <v>0.48220064724919093</v>
      </c>
      <c r="GL188" s="40">
        <f t="shared" si="794"/>
        <v>0.48220064724919093</v>
      </c>
      <c r="GM188" s="40">
        <f t="shared" si="794"/>
        <v>0.49029126213592233</v>
      </c>
      <c r="GN188" s="40">
        <f t="shared" si="794"/>
        <v>0.4854368932038835</v>
      </c>
      <c r="GO188" s="40">
        <f t="shared" si="794"/>
        <v>0.48381877022653724</v>
      </c>
      <c r="GP188" s="40">
        <f t="shared" si="794"/>
        <v>0.49029126213592233</v>
      </c>
      <c r="GQ188" s="40">
        <f t="shared" si="794"/>
        <v>0.4854368932038835</v>
      </c>
      <c r="GR188" s="40">
        <f t="shared" si="794"/>
        <v>0.48058252427184467</v>
      </c>
      <c r="GS188" s="40">
        <f t="shared" si="794"/>
        <v>0.48058252427184467</v>
      </c>
      <c r="GT188" s="40">
        <f t="shared" si="794"/>
        <v>0.48705501618122976</v>
      </c>
      <c r="GU188" s="40">
        <f t="shared" si="794"/>
        <v>0.47572815533980584</v>
      </c>
      <c r="GV188" s="40">
        <f t="shared" si="794"/>
        <v>0.46763754045307443</v>
      </c>
      <c r="GW188" s="40">
        <f t="shared" si="794"/>
        <v>0.49190938511326859</v>
      </c>
      <c r="GX188" s="40">
        <f t="shared" si="794"/>
        <v>0.50323624595469252</v>
      </c>
      <c r="GY188" s="40">
        <f t="shared" si="794"/>
        <v>0.50323624595469252</v>
      </c>
      <c r="GZ188" s="40">
        <f t="shared" si="794"/>
        <v>0.50323624595469252</v>
      </c>
      <c r="HA188" s="40">
        <f t="shared" si="794"/>
        <v>0.51618122977346281</v>
      </c>
      <c r="HB188" s="40">
        <f t="shared" si="794"/>
        <v>0.53883495145631066</v>
      </c>
      <c r="HC188" s="40">
        <f t="shared" si="794"/>
        <v>0.5436893203883495</v>
      </c>
      <c r="HD188" s="40">
        <f t="shared" si="794"/>
        <v>0.5436893203883495</v>
      </c>
      <c r="HE188" s="40">
        <f t="shared" ref="HE188:JP188" si="795">IFERROR(+HE74/$I$188,0)</f>
        <v>0.56957928802588997</v>
      </c>
      <c r="HF188" s="40">
        <f t="shared" si="795"/>
        <v>0.56957928802588997</v>
      </c>
      <c r="HG188" s="40">
        <f t="shared" si="795"/>
        <v>0.56957928802588997</v>
      </c>
      <c r="HH188" s="40">
        <f t="shared" si="795"/>
        <v>0.57443365695792881</v>
      </c>
      <c r="HI188" s="40">
        <f t="shared" si="795"/>
        <v>0.56148867313915862</v>
      </c>
      <c r="HJ188" s="40">
        <f t="shared" si="795"/>
        <v>0.56634304207119746</v>
      </c>
      <c r="HK188" s="40">
        <f t="shared" si="795"/>
        <v>0.57443365695792881</v>
      </c>
      <c r="HL188" s="40">
        <f t="shared" si="795"/>
        <v>0.56796116504854366</v>
      </c>
      <c r="HM188" s="40">
        <f t="shared" si="795"/>
        <v>0.57119741100323629</v>
      </c>
      <c r="HN188" s="40">
        <f t="shared" si="795"/>
        <v>0.57119741100323629</v>
      </c>
      <c r="HO188" s="40">
        <f t="shared" si="795"/>
        <v>0.59223300970873782</v>
      </c>
      <c r="HP188" s="40">
        <f t="shared" si="795"/>
        <v>0.59870550161812297</v>
      </c>
      <c r="HQ188" s="40">
        <f t="shared" si="795"/>
        <v>0.59546925566343045</v>
      </c>
      <c r="HR188" s="40">
        <f t="shared" si="795"/>
        <v>0.61650485436893199</v>
      </c>
      <c r="HS188" s="40">
        <f t="shared" si="795"/>
        <v>0.61650485436893199</v>
      </c>
      <c r="HT188" s="40">
        <f t="shared" si="795"/>
        <v>0.6181229773462783</v>
      </c>
      <c r="HU188" s="40">
        <f t="shared" si="795"/>
        <v>0.6181229773462783</v>
      </c>
      <c r="HV188" s="40">
        <f t="shared" si="795"/>
        <v>0.6181229773462783</v>
      </c>
      <c r="HW188" s="40">
        <f t="shared" si="795"/>
        <v>0.61165048543689315</v>
      </c>
      <c r="HX188" s="40">
        <f t="shared" si="795"/>
        <v>0.61488673139158578</v>
      </c>
      <c r="HY188" s="40">
        <f t="shared" si="795"/>
        <v>0.64239482200647247</v>
      </c>
      <c r="HZ188" s="40">
        <f t="shared" si="795"/>
        <v>0.64401294498381878</v>
      </c>
      <c r="IA188" s="40">
        <f t="shared" si="795"/>
        <v>0.64077669902912626</v>
      </c>
      <c r="IB188" s="40">
        <f t="shared" si="795"/>
        <v>0.64077669902912626</v>
      </c>
      <c r="IC188" s="40">
        <f t="shared" si="795"/>
        <v>0.63754045307443363</v>
      </c>
      <c r="ID188" s="40">
        <f t="shared" si="795"/>
        <v>0.6472491909385113</v>
      </c>
      <c r="IE188" s="40">
        <f t="shared" si="795"/>
        <v>0.66666666666666663</v>
      </c>
      <c r="IF188" s="40">
        <f t="shared" si="795"/>
        <v>0.68284789644012944</v>
      </c>
      <c r="IG188" s="40">
        <f t="shared" si="795"/>
        <v>0.72653721682847894</v>
      </c>
      <c r="IH188" s="40">
        <f t="shared" si="795"/>
        <v>0.72653721682847894</v>
      </c>
      <c r="II188" s="40">
        <f t="shared" si="795"/>
        <v>0.72653721682847894</v>
      </c>
      <c r="IJ188" s="40">
        <f t="shared" si="795"/>
        <v>0.72653721682847894</v>
      </c>
      <c r="IK188" s="40">
        <f t="shared" si="795"/>
        <v>0.72653721682847894</v>
      </c>
      <c r="IL188" s="40">
        <f t="shared" si="795"/>
        <v>0</v>
      </c>
      <c r="IM188" s="40">
        <f t="shared" si="795"/>
        <v>0</v>
      </c>
      <c r="IN188" s="40">
        <f t="shared" si="795"/>
        <v>0</v>
      </c>
      <c r="IO188" s="40">
        <f t="shared" si="795"/>
        <v>0</v>
      </c>
      <c r="IP188" s="40">
        <f t="shared" si="795"/>
        <v>0</v>
      </c>
      <c r="IQ188" s="40">
        <f t="shared" si="795"/>
        <v>0</v>
      </c>
      <c r="IR188" s="40">
        <f t="shared" si="795"/>
        <v>0</v>
      </c>
      <c r="IS188" s="40">
        <f t="shared" si="795"/>
        <v>0</v>
      </c>
      <c r="IT188" s="40">
        <f t="shared" si="795"/>
        <v>0</v>
      </c>
      <c r="IU188" s="40">
        <f t="shared" si="795"/>
        <v>0</v>
      </c>
      <c r="IV188" s="40">
        <f t="shared" si="795"/>
        <v>0</v>
      </c>
      <c r="IW188" s="40">
        <f t="shared" si="795"/>
        <v>0</v>
      </c>
      <c r="IX188" s="40">
        <f t="shared" si="795"/>
        <v>0</v>
      </c>
      <c r="IY188" s="40">
        <f t="shared" si="795"/>
        <v>0</v>
      </c>
      <c r="IZ188" s="40">
        <f t="shared" si="795"/>
        <v>0</v>
      </c>
      <c r="JA188" s="40">
        <f t="shared" si="795"/>
        <v>0</v>
      </c>
      <c r="JB188" s="40">
        <f t="shared" si="795"/>
        <v>0</v>
      </c>
      <c r="JC188" s="40">
        <f t="shared" si="795"/>
        <v>0</v>
      </c>
      <c r="JD188" s="40">
        <f t="shared" si="795"/>
        <v>0</v>
      </c>
      <c r="JE188" s="40">
        <f t="shared" si="795"/>
        <v>0</v>
      </c>
      <c r="JF188" s="40">
        <f t="shared" si="795"/>
        <v>0</v>
      </c>
      <c r="JG188" s="40">
        <f t="shared" si="795"/>
        <v>0</v>
      </c>
      <c r="JH188" s="40">
        <f t="shared" si="795"/>
        <v>0</v>
      </c>
      <c r="JI188" s="40">
        <f t="shared" si="795"/>
        <v>0</v>
      </c>
      <c r="JJ188" s="40">
        <f t="shared" si="795"/>
        <v>0</v>
      </c>
      <c r="JK188" s="40">
        <f t="shared" si="795"/>
        <v>0</v>
      </c>
      <c r="JL188" s="40">
        <f t="shared" si="795"/>
        <v>0</v>
      </c>
      <c r="JM188" s="40">
        <f t="shared" si="795"/>
        <v>0</v>
      </c>
      <c r="JN188" s="40">
        <f t="shared" si="795"/>
        <v>0</v>
      </c>
      <c r="JO188" s="40">
        <f t="shared" si="795"/>
        <v>0</v>
      </c>
      <c r="JP188" s="40">
        <f t="shared" si="795"/>
        <v>0</v>
      </c>
      <c r="JQ188" s="40">
        <f t="shared" ref="JQ188:MB188" si="796">IFERROR(+JQ74/$I$188,0)</f>
        <v>0</v>
      </c>
      <c r="JR188" s="40">
        <f t="shared" si="796"/>
        <v>0</v>
      </c>
      <c r="JS188" s="40">
        <f t="shared" si="796"/>
        <v>0</v>
      </c>
      <c r="JT188" s="40">
        <f t="shared" si="796"/>
        <v>0</v>
      </c>
      <c r="JU188" s="40">
        <f t="shared" si="796"/>
        <v>0</v>
      </c>
      <c r="JV188" s="40">
        <f t="shared" si="796"/>
        <v>0</v>
      </c>
      <c r="JW188" s="40">
        <f t="shared" si="796"/>
        <v>0</v>
      </c>
      <c r="JX188" s="40">
        <f t="shared" si="796"/>
        <v>0</v>
      </c>
      <c r="JY188" s="40">
        <f t="shared" si="796"/>
        <v>0</v>
      </c>
      <c r="JZ188" s="40">
        <f t="shared" si="796"/>
        <v>0</v>
      </c>
      <c r="KA188" s="40">
        <f t="shared" si="796"/>
        <v>0</v>
      </c>
      <c r="KB188" s="40">
        <f t="shared" si="796"/>
        <v>0</v>
      </c>
      <c r="KC188" s="40">
        <f t="shared" si="796"/>
        <v>0</v>
      </c>
      <c r="KD188" s="40">
        <f t="shared" si="796"/>
        <v>0</v>
      </c>
      <c r="KE188" s="40">
        <f t="shared" si="796"/>
        <v>0</v>
      </c>
      <c r="KF188" s="40">
        <f t="shared" si="796"/>
        <v>0</v>
      </c>
      <c r="KG188" s="40">
        <f t="shared" si="796"/>
        <v>0</v>
      </c>
      <c r="KH188" s="40">
        <f t="shared" si="796"/>
        <v>0</v>
      </c>
      <c r="KI188" s="40">
        <f t="shared" si="796"/>
        <v>0</v>
      </c>
      <c r="KJ188" s="40">
        <f t="shared" si="796"/>
        <v>0</v>
      </c>
      <c r="KK188" s="40">
        <f t="shared" si="796"/>
        <v>0</v>
      </c>
      <c r="KL188" s="40">
        <f t="shared" si="796"/>
        <v>0</v>
      </c>
      <c r="KM188" s="40">
        <f t="shared" si="796"/>
        <v>0</v>
      </c>
      <c r="KN188" s="40">
        <f t="shared" si="796"/>
        <v>0</v>
      </c>
      <c r="KO188" s="40">
        <f t="shared" si="796"/>
        <v>0</v>
      </c>
      <c r="KP188" s="40">
        <f t="shared" si="796"/>
        <v>0</v>
      </c>
      <c r="KQ188" s="40">
        <f t="shared" si="796"/>
        <v>0</v>
      </c>
      <c r="KR188" s="40">
        <f t="shared" si="796"/>
        <v>0</v>
      </c>
      <c r="KS188" s="40">
        <f t="shared" si="796"/>
        <v>0</v>
      </c>
      <c r="KT188" s="40">
        <f t="shared" si="796"/>
        <v>0</v>
      </c>
      <c r="KU188" s="40">
        <f t="shared" si="796"/>
        <v>0</v>
      </c>
      <c r="KV188" s="40">
        <f t="shared" si="796"/>
        <v>0</v>
      </c>
      <c r="KW188" s="40">
        <f t="shared" si="796"/>
        <v>0</v>
      </c>
      <c r="KX188" s="40">
        <f t="shared" si="796"/>
        <v>0</v>
      </c>
      <c r="KY188" s="40">
        <f t="shared" si="796"/>
        <v>0</v>
      </c>
      <c r="KZ188" s="40">
        <f t="shared" si="796"/>
        <v>0</v>
      </c>
      <c r="LA188" s="40">
        <f t="shared" si="796"/>
        <v>0</v>
      </c>
      <c r="LB188" s="40">
        <f t="shared" si="796"/>
        <v>0</v>
      </c>
      <c r="LC188" s="40">
        <f t="shared" si="796"/>
        <v>0</v>
      </c>
      <c r="LD188" s="40">
        <f t="shared" si="796"/>
        <v>0</v>
      </c>
      <c r="LE188" s="40">
        <f t="shared" si="796"/>
        <v>0</v>
      </c>
      <c r="LF188" s="40">
        <f t="shared" si="796"/>
        <v>0</v>
      </c>
      <c r="LG188" s="40">
        <f t="shared" si="796"/>
        <v>0</v>
      </c>
      <c r="LH188" s="40">
        <f t="shared" si="796"/>
        <v>0</v>
      </c>
      <c r="LI188" s="40">
        <f t="shared" si="796"/>
        <v>0</v>
      </c>
      <c r="LJ188" s="40">
        <f t="shared" si="796"/>
        <v>0</v>
      </c>
      <c r="LK188" s="40">
        <f t="shared" si="796"/>
        <v>0</v>
      </c>
      <c r="LL188" s="40">
        <f t="shared" si="796"/>
        <v>0</v>
      </c>
      <c r="LM188" s="40">
        <f t="shared" si="796"/>
        <v>0</v>
      </c>
      <c r="LN188" s="40">
        <f t="shared" si="796"/>
        <v>0</v>
      </c>
      <c r="LO188" s="40">
        <f t="shared" si="796"/>
        <v>0</v>
      </c>
      <c r="LP188" s="40">
        <f t="shared" si="796"/>
        <v>0</v>
      </c>
      <c r="LQ188" s="40">
        <f t="shared" si="796"/>
        <v>0</v>
      </c>
      <c r="LR188" s="40">
        <f t="shared" si="796"/>
        <v>0</v>
      </c>
      <c r="LS188" s="40">
        <f t="shared" si="796"/>
        <v>0</v>
      </c>
      <c r="LT188" s="40">
        <f t="shared" si="796"/>
        <v>0</v>
      </c>
      <c r="LU188" s="40">
        <f t="shared" si="796"/>
        <v>0</v>
      </c>
      <c r="LV188" s="40">
        <f t="shared" si="796"/>
        <v>0</v>
      </c>
      <c r="LW188" s="40">
        <f t="shared" si="796"/>
        <v>0</v>
      </c>
      <c r="LX188" s="40">
        <f t="shared" si="796"/>
        <v>0</v>
      </c>
      <c r="LY188" s="40">
        <f t="shared" si="796"/>
        <v>0</v>
      </c>
      <c r="LZ188" s="40">
        <f t="shared" si="796"/>
        <v>0</v>
      </c>
      <c r="MA188" s="40">
        <f t="shared" si="796"/>
        <v>0</v>
      </c>
      <c r="MB188" s="40">
        <f t="shared" si="796"/>
        <v>0</v>
      </c>
      <c r="MC188" s="40">
        <f t="shared" ref="MC188:NS188" si="797">IFERROR(+MC74/$I$188,0)</f>
        <v>0</v>
      </c>
      <c r="MD188" s="40">
        <f t="shared" si="797"/>
        <v>0</v>
      </c>
      <c r="ME188" s="40">
        <f t="shared" si="797"/>
        <v>0</v>
      </c>
      <c r="MF188" s="40">
        <f t="shared" si="797"/>
        <v>0</v>
      </c>
      <c r="MG188" s="40">
        <f t="shared" si="797"/>
        <v>0</v>
      </c>
      <c r="MH188" s="40">
        <f t="shared" si="797"/>
        <v>0</v>
      </c>
      <c r="MI188" s="40">
        <f t="shared" si="797"/>
        <v>0</v>
      </c>
      <c r="MJ188" s="40">
        <f t="shared" si="797"/>
        <v>0</v>
      </c>
      <c r="MK188" s="40">
        <f t="shared" si="797"/>
        <v>0</v>
      </c>
      <c r="ML188" s="40">
        <f t="shared" si="797"/>
        <v>0</v>
      </c>
      <c r="MM188" s="40">
        <f t="shared" si="797"/>
        <v>0</v>
      </c>
      <c r="MN188" s="40">
        <f t="shared" si="797"/>
        <v>0</v>
      </c>
      <c r="MO188" s="40">
        <f t="shared" si="797"/>
        <v>0</v>
      </c>
      <c r="MP188" s="40">
        <f t="shared" si="797"/>
        <v>0</v>
      </c>
      <c r="MQ188" s="40">
        <f t="shared" si="797"/>
        <v>0</v>
      </c>
      <c r="MR188" s="40">
        <f t="shared" si="797"/>
        <v>0</v>
      </c>
      <c r="MS188" s="40">
        <f t="shared" si="797"/>
        <v>0</v>
      </c>
      <c r="MT188" s="40">
        <f t="shared" si="797"/>
        <v>0</v>
      </c>
      <c r="MU188" s="40">
        <f t="shared" si="797"/>
        <v>0</v>
      </c>
      <c r="MV188" s="40">
        <f t="shared" si="797"/>
        <v>0</v>
      </c>
      <c r="MW188" s="40">
        <f t="shared" si="797"/>
        <v>0</v>
      </c>
      <c r="MX188" s="40">
        <f t="shared" si="797"/>
        <v>0</v>
      </c>
      <c r="MY188" s="40">
        <f t="shared" si="797"/>
        <v>0</v>
      </c>
      <c r="MZ188" s="40">
        <f t="shared" si="797"/>
        <v>0</v>
      </c>
      <c r="NA188" s="40">
        <f t="shared" si="797"/>
        <v>0</v>
      </c>
      <c r="NB188" s="40">
        <f t="shared" si="797"/>
        <v>0</v>
      </c>
      <c r="NC188" s="40">
        <f t="shared" si="797"/>
        <v>0</v>
      </c>
      <c r="ND188" s="40">
        <f t="shared" si="797"/>
        <v>0</v>
      </c>
      <c r="NE188" s="40">
        <f t="shared" si="797"/>
        <v>0</v>
      </c>
      <c r="NF188" s="40">
        <f t="shared" si="797"/>
        <v>0</v>
      </c>
      <c r="NG188" s="40">
        <f t="shared" si="797"/>
        <v>0</v>
      </c>
      <c r="NH188" s="40">
        <f t="shared" si="797"/>
        <v>0</v>
      </c>
      <c r="NI188" s="40">
        <f t="shared" si="797"/>
        <v>0</v>
      </c>
      <c r="NJ188" s="40">
        <f t="shared" si="797"/>
        <v>0</v>
      </c>
      <c r="NK188" s="40">
        <f t="shared" si="797"/>
        <v>0</v>
      </c>
      <c r="NL188" s="40">
        <f t="shared" si="797"/>
        <v>0</v>
      </c>
      <c r="NM188" s="40">
        <f t="shared" si="797"/>
        <v>0</v>
      </c>
      <c r="NN188" s="40">
        <f t="shared" si="797"/>
        <v>0</v>
      </c>
      <c r="NO188" s="40">
        <f t="shared" si="797"/>
        <v>0</v>
      </c>
      <c r="NP188" s="40">
        <f t="shared" si="797"/>
        <v>0</v>
      </c>
      <c r="NQ188" s="40">
        <f t="shared" si="797"/>
        <v>0</v>
      </c>
      <c r="NR188" s="40">
        <f t="shared" si="797"/>
        <v>0</v>
      </c>
      <c r="NS188" s="40">
        <f t="shared" si="797"/>
        <v>0</v>
      </c>
      <c r="NT188" s="41">
        <f>IFERROR(+NT74/$I$188,0)</f>
        <v>0</v>
      </c>
    </row>
    <row r="189" spans="1:384" ht="17.25" thickBot="1" x14ac:dyDescent="0.65">
      <c r="A189" s="141"/>
      <c r="B189" s="340"/>
      <c r="C189" s="272"/>
      <c r="D189" s="272"/>
      <c r="E189" s="77" t="s">
        <v>85</v>
      </c>
      <c r="F189" s="276"/>
      <c r="G189" s="272"/>
      <c r="H189" s="282"/>
      <c r="I189" s="69">
        <v>379</v>
      </c>
      <c r="J189" s="232"/>
      <c r="K189" s="233"/>
      <c r="L189" s="233"/>
      <c r="M189" s="234"/>
      <c r="N189" s="234"/>
      <c r="O189" s="235"/>
      <c r="P189" s="233"/>
      <c r="Q189" s="236"/>
      <c r="R189" s="7"/>
      <c r="S189" s="255">
        <f>IFERROR(+S75/$I$189,0)</f>
        <v>0</v>
      </c>
      <c r="T189" s="256">
        <f>IFERROR(+T75/$I$189,0)</f>
        <v>0</v>
      </c>
      <c r="U189" s="256">
        <f t="shared" ref="U189:CF189" si="798">IFERROR(+U75/$I$189,0)</f>
        <v>0</v>
      </c>
      <c r="V189" s="256">
        <f t="shared" si="798"/>
        <v>0</v>
      </c>
      <c r="W189" s="256">
        <f t="shared" si="798"/>
        <v>0</v>
      </c>
      <c r="X189" s="256">
        <f t="shared" si="798"/>
        <v>0</v>
      </c>
      <c r="Y189" s="256">
        <f t="shared" si="798"/>
        <v>0</v>
      </c>
      <c r="Z189" s="256">
        <f t="shared" si="798"/>
        <v>0</v>
      </c>
      <c r="AA189" s="256">
        <f t="shared" si="798"/>
        <v>0</v>
      </c>
      <c r="AB189" s="256">
        <f t="shared" si="798"/>
        <v>0</v>
      </c>
      <c r="AC189" s="256">
        <f t="shared" si="798"/>
        <v>0</v>
      </c>
      <c r="AD189" s="256">
        <f t="shared" si="798"/>
        <v>0</v>
      </c>
      <c r="AE189" s="256">
        <f t="shared" si="798"/>
        <v>0</v>
      </c>
      <c r="AF189" s="256">
        <f t="shared" si="798"/>
        <v>0</v>
      </c>
      <c r="AG189" s="256">
        <f t="shared" si="798"/>
        <v>0</v>
      </c>
      <c r="AH189" s="256">
        <f t="shared" si="798"/>
        <v>0</v>
      </c>
      <c r="AI189" s="256">
        <f t="shared" si="798"/>
        <v>0</v>
      </c>
      <c r="AJ189" s="256">
        <f t="shared" si="798"/>
        <v>0</v>
      </c>
      <c r="AK189" s="256">
        <f t="shared" si="798"/>
        <v>0</v>
      </c>
      <c r="AL189" s="256">
        <f t="shared" si="798"/>
        <v>0</v>
      </c>
      <c r="AM189" s="256">
        <f t="shared" si="798"/>
        <v>0</v>
      </c>
      <c r="AN189" s="256">
        <f t="shared" si="798"/>
        <v>0</v>
      </c>
      <c r="AO189" s="256">
        <f t="shared" si="798"/>
        <v>0</v>
      </c>
      <c r="AP189" s="256">
        <f t="shared" si="798"/>
        <v>0</v>
      </c>
      <c r="AQ189" s="256">
        <f t="shared" si="798"/>
        <v>0</v>
      </c>
      <c r="AR189" s="256">
        <f t="shared" si="798"/>
        <v>0</v>
      </c>
      <c r="AS189" s="256">
        <f t="shared" si="798"/>
        <v>0</v>
      </c>
      <c r="AT189" s="256">
        <f t="shared" si="798"/>
        <v>0</v>
      </c>
      <c r="AU189" s="256">
        <f t="shared" si="798"/>
        <v>0</v>
      </c>
      <c r="AV189" s="256">
        <f t="shared" si="798"/>
        <v>0</v>
      </c>
      <c r="AW189" s="256">
        <f t="shared" si="798"/>
        <v>0</v>
      </c>
      <c r="AX189" s="256">
        <f t="shared" si="798"/>
        <v>0</v>
      </c>
      <c r="AY189" s="256">
        <f t="shared" si="798"/>
        <v>0</v>
      </c>
      <c r="AZ189" s="256">
        <f t="shared" si="798"/>
        <v>0</v>
      </c>
      <c r="BA189" s="256">
        <f t="shared" si="798"/>
        <v>0</v>
      </c>
      <c r="BB189" s="256">
        <f t="shared" si="798"/>
        <v>0</v>
      </c>
      <c r="BC189" s="256">
        <f t="shared" si="798"/>
        <v>0</v>
      </c>
      <c r="BD189" s="256">
        <f t="shared" si="798"/>
        <v>0</v>
      </c>
      <c r="BE189" s="256">
        <f t="shared" si="798"/>
        <v>0</v>
      </c>
      <c r="BF189" s="256">
        <f t="shared" si="798"/>
        <v>0</v>
      </c>
      <c r="BG189" s="256">
        <f t="shared" si="798"/>
        <v>0</v>
      </c>
      <c r="BH189" s="256">
        <f t="shared" si="798"/>
        <v>0</v>
      </c>
      <c r="BI189" s="256">
        <f t="shared" si="798"/>
        <v>0</v>
      </c>
      <c r="BJ189" s="256">
        <f t="shared" si="798"/>
        <v>0</v>
      </c>
      <c r="BK189" s="256">
        <f t="shared" si="798"/>
        <v>0</v>
      </c>
      <c r="BL189" s="256">
        <f t="shared" si="798"/>
        <v>0</v>
      </c>
      <c r="BM189" s="256">
        <f t="shared" si="798"/>
        <v>0</v>
      </c>
      <c r="BN189" s="256">
        <f t="shared" si="798"/>
        <v>0</v>
      </c>
      <c r="BO189" s="256">
        <f t="shared" si="798"/>
        <v>0</v>
      </c>
      <c r="BP189" s="256">
        <f t="shared" si="798"/>
        <v>0</v>
      </c>
      <c r="BQ189" s="256">
        <f t="shared" si="798"/>
        <v>0</v>
      </c>
      <c r="BR189" s="256">
        <f t="shared" si="798"/>
        <v>0</v>
      </c>
      <c r="BS189" s="256">
        <f t="shared" si="798"/>
        <v>0</v>
      </c>
      <c r="BT189" s="256">
        <f t="shared" si="798"/>
        <v>0</v>
      </c>
      <c r="BU189" s="256">
        <f t="shared" si="798"/>
        <v>0</v>
      </c>
      <c r="BV189" s="256">
        <f t="shared" si="798"/>
        <v>0</v>
      </c>
      <c r="BW189" s="256">
        <f t="shared" si="798"/>
        <v>0</v>
      </c>
      <c r="BX189" s="256">
        <f t="shared" si="798"/>
        <v>0</v>
      </c>
      <c r="BY189" s="256">
        <f t="shared" si="798"/>
        <v>0</v>
      </c>
      <c r="BZ189" s="256">
        <f t="shared" si="798"/>
        <v>0</v>
      </c>
      <c r="CA189" s="256">
        <f t="shared" si="798"/>
        <v>0</v>
      </c>
      <c r="CB189" s="256">
        <f t="shared" si="798"/>
        <v>0</v>
      </c>
      <c r="CC189" s="256">
        <f t="shared" si="798"/>
        <v>0</v>
      </c>
      <c r="CD189" s="256">
        <f t="shared" si="798"/>
        <v>0</v>
      </c>
      <c r="CE189" s="256">
        <f t="shared" si="798"/>
        <v>0</v>
      </c>
      <c r="CF189" s="256">
        <f t="shared" si="798"/>
        <v>0</v>
      </c>
      <c r="CG189" s="256">
        <f t="shared" ref="CG189:ER189" si="799">IFERROR(+CG75/$I$189,0)</f>
        <v>0</v>
      </c>
      <c r="CH189" s="256">
        <f t="shared" si="799"/>
        <v>0</v>
      </c>
      <c r="CI189" s="256">
        <f t="shared" si="799"/>
        <v>0</v>
      </c>
      <c r="CJ189" s="256">
        <f t="shared" si="799"/>
        <v>0</v>
      </c>
      <c r="CK189" s="256">
        <f t="shared" si="799"/>
        <v>0</v>
      </c>
      <c r="CL189" s="256">
        <f t="shared" si="799"/>
        <v>0</v>
      </c>
      <c r="CM189" s="256">
        <f t="shared" si="799"/>
        <v>0</v>
      </c>
      <c r="CN189" s="256">
        <f t="shared" si="799"/>
        <v>0</v>
      </c>
      <c r="CO189" s="256">
        <f t="shared" si="799"/>
        <v>0</v>
      </c>
      <c r="CP189" s="256">
        <f t="shared" si="799"/>
        <v>0</v>
      </c>
      <c r="CQ189" s="256">
        <f t="shared" si="799"/>
        <v>0</v>
      </c>
      <c r="CR189" s="256">
        <f t="shared" si="799"/>
        <v>0</v>
      </c>
      <c r="CS189" s="256">
        <f t="shared" si="799"/>
        <v>0</v>
      </c>
      <c r="CT189" s="256">
        <f t="shared" si="799"/>
        <v>0</v>
      </c>
      <c r="CU189" s="256">
        <f t="shared" si="799"/>
        <v>0</v>
      </c>
      <c r="CV189" s="256">
        <f t="shared" si="799"/>
        <v>0.49076517150395776</v>
      </c>
      <c r="CW189" s="256">
        <f t="shared" si="799"/>
        <v>0.50395778364116095</v>
      </c>
      <c r="CX189" s="256">
        <f t="shared" si="799"/>
        <v>0.50395778364116095</v>
      </c>
      <c r="CY189" s="256">
        <f t="shared" si="799"/>
        <v>0.50395778364116095</v>
      </c>
      <c r="CZ189" s="256">
        <f t="shared" si="799"/>
        <v>0.50395778364116095</v>
      </c>
      <c r="DA189" s="256">
        <f t="shared" si="799"/>
        <v>0.51715039577836408</v>
      </c>
      <c r="DB189" s="256">
        <f t="shared" si="799"/>
        <v>0.53562005277044855</v>
      </c>
      <c r="DC189" s="256">
        <f t="shared" si="799"/>
        <v>0.53298153034300788</v>
      </c>
      <c r="DD189" s="256">
        <f t="shared" si="799"/>
        <v>0.53298153034300788</v>
      </c>
      <c r="DE189" s="256">
        <f t="shared" si="799"/>
        <v>0.53034300791556732</v>
      </c>
      <c r="DF189" s="256">
        <f t="shared" si="799"/>
        <v>0.53034300791556732</v>
      </c>
      <c r="DG189" s="256">
        <f t="shared" si="799"/>
        <v>0.53034300791556732</v>
      </c>
      <c r="DH189" s="256">
        <f t="shared" si="799"/>
        <v>0.53034300791556732</v>
      </c>
      <c r="DI189" s="256">
        <f t="shared" si="799"/>
        <v>0.52770448548812665</v>
      </c>
      <c r="DJ189" s="256">
        <f t="shared" si="799"/>
        <v>0.52770448548812665</v>
      </c>
      <c r="DK189" s="256">
        <f t="shared" si="799"/>
        <v>0.53562005277044855</v>
      </c>
      <c r="DL189" s="256">
        <f t="shared" si="799"/>
        <v>0.53034300791556732</v>
      </c>
      <c r="DM189" s="256">
        <f t="shared" si="799"/>
        <v>0.53034300791556732</v>
      </c>
      <c r="DN189" s="256">
        <f t="shared" si="799"/>
        <v>0.52242744063324542</v>
      </c>
      <c r="DO189" s="256">
        <f t="shared" si="799"/>
        <v>0.52242744063324542</v>
      </c>
      <c r="DP189" s="256">
        <f t="shared" si="799"/>
        <v>0.50923482849604218</v>
      </c>
      <c r="DQ189" s="256">
        <f t="shared" si="799"/>
        <v>0.50659630606860162</v>
      </c>
      <c r="DR189" s="256">
        <f t="shared" si="799"/>
        <v>0.51451187335092352</v>
      </c>
      <c r="DS189" s="256">
        <f t="shared" si="799"/>
        <v>0.51978891820580475</v>
      </c>
      <c r="DT189" s="256">
        <f t="shared" si="799"/>
        <v>0.51978891820580475</v>
      </c>
      <c r="DU189" s="256">
        <f t="shared" si="799"/>
        <v>0.51715039577836408</v>
      </c>
      <c r="DV189" s="256">
        <f t="shared" si="799"/>
        <v>0.54881266490765168</v>
      </c>
      <c r="DW189" s="256">
        <f t="shared" si="799"/>
        <v>0.57519788918205805</v>
      </c>
      <c r="DX189" s="256">
        <f t="shared" si="799"/>
        <v>0.56992084432717682</v>
      </c>
      <c r="DY189" s="256">
        <f t="shared" si="799"/>
        <v>0.57519788918205805</v>
      </c>
      <c r="DZ189" s="256">
        <f t="shared" si="799"/>
        <v>0.57255936675461738</v>
      </c>
      <c r="EA189" s="256">
        <f t="shared" si="799"/>
        <v>0.57255936675461738</v>
      </c>
      <c r="EB189" s="256">
        <f t="shared" si="799"/>
        <v>0.57255936675461738</v>
      </c>
      <c r="EC189" s="256">
        <f t="shared" si="799"/>
        <v>0.56728232189973615</v>
      </c>
      <c r="ED189" s="256">
        <f t="shared" si="799"/>
        <v>0.56728232189973615</v>
      </c>
      <c r="EE189" s="256">
        <f t="shared" si="799"/>
        <v>0.55672823218997358</v>
      </c>
      <c r="EF189" s="256">
        <f t="shared" si="799"/>
        <v>0.55672823218997358</v>
      </c>
      <c r="EG189" s="256">
        <f t="shared" si="799"/>
        <v>0.55408970976253302</v>
      </c>
      <c r="EH189" s="256">
        <f t="shared" si="799"/>
        <v>0.55408970976253302</v>
      </c>
      <c r="EI189" s="256">
        <f t="shared" si="799"/>
        <v>0.55145118733509235</v>
      </c>
      <c r="EJ189" s="256">
        <f t="shared" si="799"/>
        <v>0.54353562005277045</v>
      </c>
      <c r="EK189" s="256">
        <f t="shared" si="799"/>
        <v>0.53298153034300788</v>
      </c>
      <c r="EL189" s="256">
        <f t="shared" si="799"/>
        <v>0.53034300791556732</v>
      </c>
      <c r="EM189" s="256">
        <f t="shared" si="799"/>
        <v>0.52242744063324542</v>
      </c>
      <c r="EN189" s="256">
        <f t="shared" si="799"/>
        <v>0.52242744063324542</v>
      </c>
      <c r="EO189" s="256">
        <f t="shared" si="799"/>
        <v>0.52242744063324542</v>
      </c>
      <c r="EP189" s="256">
        <f t="shared" si="799"/>
        <v>0.46965699208443273</v>
      </c>
      <c r="EQ189" s="256">
        <f t="shared" si="799"/>
        <v>0.46174142480211083</v>
      </c>
      <c r="ER189" s="256">
        <f t="shared" si="799"/>
        <v>0.44854881266490765</v>
      </c>
      <c r="ES189" s="256">
        <f t="shared" ref="ES189:HD189" si="800">IFERROR(+ES75/$I$189,0)</f>
        <v>0.44327176781002636</v>
      </c>
      <c r="ET189" s="256">
        <f t="shared" si="800"/>
        <v>0.43799472295514513</v>
      </c>
      <c r="EU189" s="256">
        <f t="shared" si="800"/>
        <v>0.43535620052770446</v>
      </c>
      <c r="EV189" s="256">
        <f t="shared" si="800"/>
        <v>0.43535620052770446</v>
      </c>
      <c r="EW189" s="256">
        <f t="shared" si="800"/>
        <v>0.43007915567282323</v>
      </c>
      <c r="EX189" s="256">
        <f t="shared" si="800"/>
        <v>0.43799472295514513</v>
      </c>
      <c r="EY189" s="256">
        <f t="shared" si="800"/>
        <v>0.42216358839050133</v>
      </c>
      <c r="EZ189" s="256">
        <f t="shared" si="800"/>
        <v>0.41160949868073876</v>
      </c>
      <c r="FA189" s="256">
        <f t="shared" si="800"/>
        <v>0.39577836411609496</v>
      </c>
      <c r="FB189" s="256">
        <f t="shared" si="800"/>
        <v>0.38258575197889183</v>
      </c>
      <c r="FC189" s="256">
        <f t="shared" si="800"/>
        <v>0.38258575197889183</v>
      </c>
      <c r="FD189" s="256">
        <f t="shared" si="800"/>
        <v>0.39313984168865435</v>
      </c>
      <c r="FE189" s="256">
        <f t="shared" si="800"/>
        <v>0.42216358839050133</v>
      </c>
      <c r="FF189" s="256">
        <f t="shared" si="800"/>
        <v>0.43799472295514513</v>
      </c>
      <c r="FG189" s="256">
        <f t="shared" si="800"/>
        <v>0.44854881266490765</v>
      </c>
      <c r="FH189" s="256">
        <f t="shared" si="800"/>
        <v>0.41952506596306066</v>
      </c>
      <c r="FI189" s="256">
        <f t="shared" si="800"/>
        <v>0.41424802110817943</v>
      </c>
      <c r="FJ189" s="256">
        <f t="shared" si="800"/>
        <v>0.41424802110817943</v>
      </c>
      <c r="FK189" s="256">
        <f t="shared" si="800"/>
        <v>0.49604221635883905</v>
      </c>
      <c r="FL189" s="256">
        <f t="shared" si="800"/>
        <v>0.49340369393139843</v>
      </c>
      <c r="FM189" s="256">
        <f t="shared" si="800"/>
        <v>0.48021108179419525</v>
      </c>
      <c r="FN189" s="256">
        <f t="shared" si="800"/>
        <v>0.49604221635883905</v>
      </c>
      <c r="FO189" s="256">
        <f t="shared" si="800"/>
        <v>0.48284960422163586</v>
      </c>
      <c r="FP189" s="256">
        <f t="shared" si="800"/>
        <v>0.47229551451187335</v>
      </c>
      <c r="FQ189" s="256">
        <f t="shared" si="800"/>
        <v>0.47229551451187335</v>
      </c>
      <c r="FR189" s="256">
        <f t="shared" si="800"/>
        <v>0.46965699208443273</v>
      </c>
      <c r="FS189" s="256">
        <f t="shared" si="800"/>
        <v>0.46965699208443273</v>
      </c>
      <c r="FT189" s="256">
        <f t="shared" si="800"/>
        <v>0.46965699208443273</v>
      </c>
      <c r="FU189" s="256">
        <f t="shared" si="800"/>
        <v>0.47493403693931396</v>
      </c>
      <c r="FV189" s="256">
        <f t="shared" si="800"/>
        <v>0.46965699208443273</v>
      </c>
      <c r="FW189" s="256">
        <f t="shared" si="800"/>
        <v>0.45382585751978893</v>
      </c>
      <c r="FX189" s="256">
        <f t="shared" si="800"/>
        <v>0.45382585751978893</v>
      </c>
      <c r="FY189" s="256">
        <f t="shared" si="800"/>
        <v>0.44854881266490765</v>
      </c>
      <c r="FZ189" s="256">
        <f t="shared" si="800"/>
        <v>0.42744063324538256</v>
      </c>
      <c r="GA189" s="256">
        <f t="shared" si="800"/>
        <v>0.43535620052770446</v>
      </c>
      <c r="GB189" s="256">
        <f t="shared" si="800"/>
        <v>0.43799472295514513</v>
      </c>
      <c r="GC189" s="256">
        <f t="shared" si="800"/>
        <v>0.44063324538258575</v>
      </c>
      <c r="GD189" s="256">
        <f t="shared" si="800"/>
        <v>0.43271767810026385</v>
      </c>
      <c r="GE189" s="256">
        <f t="shared" si="800"/>
        <v>0.43271767810026385</v>
      </c>
      <c r="GF189" s="256">
        <f t="shared" si="800"/>
        <v>0.42744063324538256</v>
      </c>
      <c r="GG189" s="256">
        <f t="shared" si="800"/>
        <v>0.41952506596306066</v>
      </c>
      <c r="GH189" s="256">
        <f t="shared" si="800"/>
        <v>0.41688654353562005</v>
      </c>
      <c r="GI189" s="256">
        <f t="shared" si="800"/>
        <v>0.41424802110817943</v>
      </c>
      <c r="GJ189" s="256">
        <f t="shared" si="800"/>
        <v>0.40633245382585753</v>
      </c>
      <c r="GK189" s="256">
        <f t="shared" si="800"/>
        <v>0.39577836411609496</v>
      </c>
      <c r="GL189" s="256">
        <f t="shared" si="800"/>
        <v>0.39577836411609496</v>
      </c>
      <c r="GM189" s="256">
        <f t="shared" si="800"/>
        <v>0.39313984168865435</v>
      </c>
      <c r="GN189" s="256">
        <f t="shared" si="800"/>
        <v>0.38522427440633245</v>
      </c>
      <c r="GO189" s="256">
        <f t="shared" si="800"/>
        <v>0.37467018469656993</v>
      </c>
      <c r="GP189" s="256">
        <f t="shared" si="800"/>
        <v>0.36939313984168864</v>
      </c>
      <c r="GQ189" s="256">
        <f t="shared" si="800"/>
        <v>0.36675461741424803</v>
      </c>
      <c r="GR189" s="256">
        <f t="shared" si="800"/>
        <v>0.36411609498680741</v>
      </c>
      <c r="GS189" s="256">
        <f t="shared" si="800"/>
        <v>0.36411609498680741</v>
      </c>
      <c r="GT189" s="256">
        <f t="shared" si="800"/>
        <v>0.36147757255936674</v>
      </c>
      <c r="GU189" s="256">
        <f t="shared" si="800"/>
        <v>0.35883905013192613</v>
      </c>
      <c r="GV189" s="256">
        <f t="shared" si="800"/>
        <v>0.37203166226912932</v>
      </c>
      <c r="GW189" s="256">
        <f t="shared" si="800"/>
        <v>0.38258575197889183</v>
      </c>
      <c r="GX189" s="256">
        <f t="shared" si="800"/>
        <v>0.38258575197889183</v>
      </c>
      <c r="GY189" s="256">
        <f t="shared" si="800"/>
        <v>0.39050131926121373</v>
      </c>
      <c r="GZ189" s="256">
        <f t="shared" si="800"/>
        <v>0.39050131926121373</v>
      </c>
      <c r="HA189" s="256">
        <f t="shared" si="800"/>
        <v>0.39050131926121373</v>
      </c>
      <c r="HB189" s="256">
        <f t="shared" si="800"/>
        <v>0.37730870712401055</v>
      </c>
      <c r="HC189" s="256">
        <f t="shared" si="800"/>
        <v>0.36939313984168864</v>
      </c>
      <c r="HD189" s="256">
        <f t="shared" si="800"/>
        <v>0.41688654353562005</v>
      </c>
      <c r="HE189" s="256">
        <f t="shared" ref="HE189:JP189" si="801">IFERROR(+HE75/$I$189,0)</f>
        <v>0.42480211081794195</v>
      </c>
      <c r="HF189" s="256">
        <f t="shared" si="801"/>
        <v>0.43799472295514513</v>
      </c>
      <c r="HG189" s="256">
        <f t="shared" si="801"/>
        <v>0.43799472295514513</v>
      </c>
      <c r="HH189" s="256">
        <f t="shared" si="801"/>
        <v>0.46437994722955145</v>
      </c>
      <c r="HI189" s="256">
        <f t="shared" si="801"/>
        <v>0.45382585751978893</v>
      </c>
      <c r="HJ189" s="256">
        <f t="shared" si="801"/>
        <v>0.43007915567282323</v>
      </c>
      <c r="HK189" s="256">
        <f t="shared" si="801"/>
        <v>0.42480211081794195</v>
      </c>
      <c r="HL189" s="256">
        <f t="shared" si="801"/>
        <v>0.42480211081794195</v>
      </c>
      <c r="HM189" s="256">
        <f t="shared" si="801"/>
        <v>0.42216358839050133</v>
      </c>
      <c r="HN189" s="256">
        <f t="shared" si="801"/>
        <v>0.42216358839050133</v>
      </c>
      <c r="HO189" s="256">
        <f t="shared" si="801"/>
        <v>0.43535620052770446</v>
      </c>
      <c r="HP189" s="256">
        <f t="shared" si="801"/>
        <v>0.43535620052770446</v>
      </c>
      <c r="HQ189" s="256">
        <f t="shared" si="801"/>
        <v>0.43271767810026385</v>
      </c>
      <c r="HR189" s="256">
        <f t="shared" si="801"/>
        <v>0.46174142480211083</v>
      </c>
      <c r="HS189" s="256">
        <f t="shared" si="801"/>
        <v>0.45382585751978893</v>
      </c>
      <c r="HT189" s="256">
        <f t="shared" si="801"/>
        <v>0.46174142480211083</v>
      </c>
      <c r="HU189" s="256">
        <f t="shared" si="801"/>
        <v>0.46174142480211083</v>
      </c>
      <c r="HV189" s="256">
        <f t="shared" si="801"/>
        <v>0.46174142480211083</v>
      </c>
      <c r="HW189" s="256">
        <f t="shared" si="801"/>
        <v>0.46174142480211083</v>
      </c>
      <c r="HX189" s="256">
        <f t="shared" si="801"/>
        <v>0.46174142480211083</v>
      </c>
      <c r="HY189" s="256">
        <f t="shared" si="801"/>
        <v>0.46701846965699206</v>
      </c>
      <c r="HZ189" s="256">
        <f t="shared" si="801"/>
        <v>0.47757255936675463</v>
      </c>
      <c r="IA189" s="256">
        <f t="shared" si="801"/>
        <v>0.47757255936675463</v>
      </c>
      <c r="IB189" s="256">
        <f t="shared" si="801"/>
        <v>0.47757255936675463</v>
      </c>
      <c r="IC189" s="256">
        <f t="shared" si="801"/>
        <v>0.48548812664907653</v>
      </c>
      <c r="ID189" s="256">
        <f t="shared" si="801"/>
        <v>0.48021108179419525</v>
      </c>
      <c r="IE189" s="256">
        <f t="shared" si="801"/>
        <v>0.51715039577836408</v>
      </c>
      <c r="IF189" s="256">
        <f t="shared" si="801"/>
        <v>0.51451187335092352</v>
      </c>
      <c r="IG189" s="256">
        <f t="shared" si="801"/>
        <v>0.51451187335092352</v>
      </c>
      <c r="IH189" s="256">
        <f t="shared" si="801"/>
        <v>0.51451187335092352</v>
      </c>
      <c r="II189" s="256">
        <f t="shared" si="801"/>
        <v>0.51451187335092352</v>
      </c>
      <c r="IJ189" s="256">
        <f t="shared" si="801"/>
        <v>0.51451187335092352</v>
      </c>
      <c r="IK189" s="256">
        <f t="shared" si="801"/>
        <v>0.51187335092348285</v>
      </c>
      <c r="IL189" s="256">
        <f t="shared" si="801"/>
        <v>0</v>
      </c>
      <c r="IM189" s="256">
        <f t="shared" si="801"/>
        <v>0</v>
      </c>
      <c r="IN189" s="256">
        <f t="shared" si="801"/>
        <v>0</v>
      </c>
      <c r="IO189" s="256">
        <f t="shared" si="801"/>
        <v>0</v>
      </c>
      <c r="IP189" s="256">
        <f t="shared" si="801"/>
        <v>0</v>
      </c>
      <c r="IQ189" s="256">
        <f t="shared" si="801"/>
        <v>0</v>
      </c>
      <c r="IR189" s="256">
        <f t="shared" si="801"/>
        <v>0</v>
      </c>
      <c r="IS189" s="256">
        <f t="shared" si="801"/>
        <v>0</v>
      </c>
      <c r="IT189" s="256">
        <f t="shared" si="801"/>
        <v>0</v>
      </c>
      <c r="IU189" s="256">
        <f t="shared" si="801"/>
        <v>0</v>
      </c>
      <c r="IV189" s="256">
        <f t="shared" si="801"/>
        <v>0</v>
      </c>
      <c r="IW189" s="256">
        <f t="shared" si="801"/>
        <v>0</v>
      </c>
      <c r="IX189" s="256">
        <f t="shared" si="801"/>
        <v>0</v>
      </c>
      <c r="IY189" s="256">
        <f t="shared" si="801"/>
        <v>0</v>
      </c>
      <c r="IZ189" s="256">
        <f t="shared" si="801"/>
        <v>0</v>
      </c>
      <c r="JA189" s="256">
        <f t="shared" si="801"/>
        <v>0</v>
      </c>
      <c r="JB189" s="256">
        <f t="shared" si="801"/>
        <v>0</v>
      </c>
      <c r="JC189" s="256">
        <f t="shared" si="801"/>
        <v>0</v>
      </c>
      <c r="JD189" s="256">
        <f t="shared" si="801"/>
        <v>0</v>
      </c>
      <c r="JE189" s="256">
        <f t="shared" si="801"/>
        <v>0</v>
      </c>
      <c r="JF189" s="256">
        <f t="shared" si="801"/>
        <v>0</v>
      </c>
      <c r="JG189" s="256">
        <f t="shared" si="801"/>
        <v>0</v>
      </c>
      <c r="JH189" s="256">
        <f t="shared" si="801"/>
        <v>0</v>
      </c>
      <c r="JI189" s="256">
        <f t="shared" si="801"/>
        <v>0</v>
      </c>
      <c r="JJ189" s="256">
        <f t="shared" si="801"/>
        <v>0</v>
      </c>
      <c r="JK189" s="256">
        <f t="shared" si="801"/>
        <v>0</v>
      </c>
      <c r="JL189" s="256">
        <f t="shared" si="801"/>
        <v>0</v>
      </c>
      <c r="JM189" s="256">
        <f t="shared" si="801"/>
        <v>0</v>
      </c>
      <c r="JN189" s="256">
        <f t="shared" si="801"/>
        <v>0</v>
      </c>
      <c r="JO189" s="256">
        <f t="shared" si="801"/>
        <v>0</v>
      </c>
      <c r="JP189" s="256">
        <f t="shared" si="801"/>
        <v>0</v>
      </c>
      <c r="JQ189" s="256">
        <f t="shared" ref="JQ189:MB189" si="802">IFERROR(+JQ75/$I$189,0)</f>
        <v>0</v>
      </c>
      <c r="JR189" s="256">
        <f t="shared" si="802"/>
        <v>0</v>
      </c>
      <c r="JS189" s="256">
        <f t="shared" si="802"/>
        <v>0</v>
      </c>
      <c r="JT189" s="256">
        <f t="shared" si="802"/>
        <v>0</v>
      </c>
      <c r="JU189" s="256">
        <f t="shared" si="802"/>
        <v>0</v>
      </c>
      <c r="JV189" s="256">
        <f t="shared" si="802"/>
        <v>0</v>
      </c>
      <c r="JW189" s="256">
        <f t="shared" si="802"/>
        <v>0</v>
      </c>
      <c r="JX189" s="256">
        <f t="shared" si="802"/>
        <v>0</v>
      </c>
      <c r="JY189" s="256">
        <f t="shared" si="802"/>
        <v>0</v>
      </c>
      <c r="JZ189" s="256">
        <f t="shared" si="802"/>
        <v>0</v>
      </c>
      <c r="KA189" s="256">
        <f t="shared" si="802"/>
        <v>0</v>
      </c>
      <c r="KB189" s="256">
        <f t="shared" si="802"/>
        <v>0</v>
      </c>
      <c r="KC189" s="256">
        <f t="shared" si="802"/>
        <v>0</v>
      </c>
      <c r="KD189" s="256">
        <f t="shared" si="802"/>
        <v>0</v>
      </c>
      <c r="KE189" s="256">
        <f t="shared" si="802"/>
        <v>0</v>
      </c>
      <c r="KF189" s="256">
        <f t="shared" si="802"/>
        <v>0</v>
      </c>
      <c r="KG189" s="256">
        <f t="shared" si="802"/>
        <v>0</v>
      </c>
      <c r="KH189" s="256">
        <f t="shared" si="802"/>
        <v>0</v>
      </c>
      <c r="KI189" s="256">
        <f t="shared" si="802"/>
        <v>0</v>
      </c>
      <c r="KJ189" s="256">
        <f t="shared" si="802"/>
        <v>0</v>
      </c>
      <c r="KK189" s="256">
        <f t="shared" si="802"/>
        <v>0</v>
      </c>
      <c r="KL189" s="256">
        <f t="shared" si="802"/>
        <v>0</v>
      </c>
      <c r="KM189" s="256">
        <f t="shared" si="802"/>
        <v>0</v>
      </c>
      <c r="KN189" s="256">
        <f t="shared" si="802"/>
        <v>0</v>
      </c>
      <c r="KO189" s="256">
        <f t="shared" si="802"/>
        <v>0</v>
      </c>
      <c r="KP189" s="256">
        <f t="shared" si="802"/>
        <v>0</v>
      </c>
      <c r="KQ189" s="256">
        <f t="shared" si="802"/>
        <v>0</v>
      </c>
      <c r="KR189" s="256">
        <f t="shared" si="802"/>
        <v>0</v>
      </c>
      <c r="KS189" s="256">
        <f t="shared" si="802"/>
        <v>0</v>
      </c>
      <c r="KT189" s="256">
        <f t="shared" si="802"/>
        <v>0</v>
      </c>
      <c r="KU189" s="256">
        <f t="shared" si="802"/>
        <v>0</v>
      </c>
      <c r="KV189" s="256">
        <f t="shared" si="802"/>
        <v>0</v>
      </c>
      <c r="KW189" s="256">
        <f t="shared" si="802"/>
        <v>0</v>
      </c>
      <c r="KX189" s="256">
        <f t="shared" si="802"/>
        <v>0</v>
      </c>
      <c r="KY189" s="256">
        <f t="shared" si="802"/>
        <v>0</v>
      </c>
      <c r="KZ189" s="256">
        <f t="shared" si="802"/>
        <v>0</v>
      </c>
      <c r="LA189" s="256">
        <f t="shared" si="802"/>
        <v>0</v>
      </c>
      <c r="LB189" s="256">
        <f t="shared" si="802"/>
        <v>0</v>
      </c>
      <c r="LC189" s="256">
        <f t="shared" si="802"/>
        <v>0</v>
      </c>
      <c r="LD189" s="256">
        <f t="shared" si="802"/>
        <v>0</v>
      </c>
      <c r="LE189" s="256">
        <f t="shared" si="802"/>
        <v>0</v>
      </c>
      <c r="LF189" s="256">
        <f t="shared" si="802"/>
        <v>0</v>
      </c>
      <c r="LG189" s="256">
        <f t="shared" si="802"/>
        <v>0</v>
      </c>
      <c r="LH189" s="256">
        <f t="shared" si="802"/>
        <v>0</v>
      </c>
      <c r="LI189" s="256">
        <f t="shared" si="802"/>
        <v>0</v>
      </c>
      <c r="LJ189" s="256">
        <f t="shared" si="802"/>
        <v>0</v>
      </c>
      <c r="LK189" s="256">
        <f t="shared" si="802"/>
        <v>0</v>
      </c>
      <c r="LL189" s="256">
        <f t="shared" si="802"/>
        <v>0</v>
      </c>
      <c r="LM189" s="256">
        <f t="shared" si="802"/>
        <v>0</v>
      </c>
      <c r="LN189" s="256">
        <f t="shared" si="802"/>
        <v>0</v>
      </c>
      <c r="LO189" s="256">
        <f t="shared" si="802"/>
        <v>0</v>
      </c>
      <c r="LP189" s="256">
        <f t="shared" si="802"/>
        <v>0</v>
      </c>
      <c r="LQ189" s="256">
        <f t="shared" si="802"/>
        <v>0</v>
      </c>
      <c r="LR189" s="256">
        <f t="shared" si="802"/>
        <v>0</v>
      </c>
      <c r="LS189" s="256">
        <f t="shared" si="802"/>
        <v>0</v>
      </c>
      <c r="LT189" s="256">
        <f t="shared" si="802"/>
        <v>0</v>
      </c>
      <c r="LU189" s="256">
        <f t="shared" si="802"/>
        <v>0</v>
      </c>
      <c r="LV189" s="256">
        <f t="shared" si="802"/>
        <v>0</v>
      </c>
      <c r="LW189" s="256">
        <f t="shared" si="802"/>
        <v>0</v>
      </c>
      <c r="LX189" s="256">
        <f t="shared" si="802"/>
        <v>0</v>
      </c>
      <c r="LY189" s="256">
        <f t="shared" si="802"/>
        <v>0</v>
      </c>
      <c r="LZ189" s="256">
        <f t="shared" si="802"/>
        <v>0</v>
      </c>
      <c r="MA189" s="256">
        <f t="shared" si="802"/>
        <v>0</v>
      </c>
      <c r="MB189" s="256">
        <f t="shared" si="802"/>
        <v>0</v>
      </c>
      <c r="MC189" s="256">
        <f t="shared" ref="MC189:NS189" si="803">IFERROR(+MC75/$I$189,0)</f>
        <v>0</v>
      </c>
      <c r="MD189" s="256">
        <f t="shared" si="803"/>
        <v>0</v>
      </c>
      <c r="ME189" s="256">
        <f t="shared" si="803"/>
        <v>0</v>
      </c>
      <c r="MF189" s="256">
        <f t="shared" si="803"/>
        <v>0</v>
      </c>
      <c r="MG189" s="256">
        <f t="shared" si="803"/>
        <v>0</v>
      </c>
      <c r="MH189" s="256">
        <f t="shared" si="803"/>
        <v>0</v>
      </c>
      <c r="MI189" s="256">
        <f t="shared" si="803"/>
        <v>0</v>
      </c>
      <c r="MJ189" s="256">
        <f t="shared" si="803"/>
        <v>0</v>
      </c>
      <c r="MK189" s="256">
        <f t="shared" si="803"/>
        <v>0</v>
      </c>
      <c r="ML189" s="256">
        <f t="shared" si="803"/>
        <v>0</v>
      </c>
      <c r="MM189" s="256">
        <f t="shared" si="803"/>
        <v>0</v>
      </c>
      <c r="MN189" s="256">
        <f t="shared" si="803"/>
        <v>0</v>
      </c>
      <c r="MO189" s="256">
        <f t="shared" si="803"/>
        <v>0</v>
      </c>
      <c r="MP189" s="256">
        <f t="shared" si="803"/>
        <v>0</v>
      </c>
      <c r="MQ189" s="256">
        <f t="shared" si="803"/>
        <v>0</v>
      </c>
      <c r="MR189" s="256">
        <f t="shared" si="803"/>
        <v>0</v>
      </c>
      <c r="MS189" s="256">
        <f t="shared" si="803"/>
        <v>0</v>
      </c>
      <c r="MT189" s="256">
        <f t="shared" si="803"/>
        <v>0</v>
      </c>
      <c r="MU189" s="256">
        <f t="shared" si="803"/>
        <v>0</v>
      </c>
      <c r="MV189" s="256">
        <f t="shared" si="803"/>
        <v>0</v>
      </c>
      <c r="MW189" s="256">
        <f t="shared" si="803"/>
        <v>0</v>
      </c>
      <c r="MX189" s="256">
        <f t="shared" si="803"/>
        <v>0</v>
      </c>
      <c r="MY189" s="256">
        <f t="shared" si="803"/>
        <v>0</v>
      </c>
      <c r="MZ189" s="256">
        <f t="shared" si="803"/>
        <v>0</v>
      </c>
      <c r="NA189" s="256">
        <f t="shared" si="803"/>
        <v>0</v>
      </c>
      <c r="NB189" s="256">
        <f t="shared" si="803"/>
        <v>0</v>
      </c>
      <c r="NC189" s="256">
        <f t="shared" si="803"/>
        <v>0</v>
      </c>
      <c r="ND189" s="256">
        <f t="shared" si="803"/>
        <v>0</v>
      </c>
      <c r="NE189" s="256">
        <f t="shared" si="803"/>
        <v>0</v>
      </c>
      <c r="NF189" s="256">
        <f t="shared" si="803"/>
        <v>0</v>
      </c>
      <c r="NG189" s="256">
        <f t="shared" si="803"/>
        <v>0</v>
      </c>
      <c r="NH189" s="256">
        <f t="shared" si="803"/>
        <v>0</v>
      </c>
      <c r="NI189" s="256">
        <f t="shared" si="803"/>
        <v>0</v>
      </c>
      <c r="NJ189" s="256">
        <f t="shared" si="803"/>
        <v>0</v>
      </c>
      <c r="NK189" s="256">
        <f t="shared" si="803"/>
        <v>0</v>
      </c>
      <c r="NL189" s="256">
        <f t="shared" si="803"/>
        <v>0</v>
      </c>
      <c r="NM189" s="256">
        <f t="shared" si="803"/>
        <v>0</v>
      </c>
      <c r="NN189" s="256">
        <f t="shared" si="803"/>
        <v>0</v>
      </c>
      <c r="NO189" s="256">
        <f t="shared" si="803"/>
        <v>0</v>
      </c>
      <c r="NP189" s="256">
        <f t="shared" si="803"/>
        <v>0</v>
      </c>
      <c r="NQ189" s="256">
        <f t="shared" si="803"/>
        <v>0</v>
      </c>
      <c r="NR189" s="256">
        <f t="shared" si="803"/>
        <v>0</v>
      </c>
      <c r="NS189" s="256">
        <f t="shared" si="803"/>
        <v>0</v>
      </c>
      <c r="NT189" s="257">
        <f>IFERROR(+NT75/$I$189,0)</f>
        <v>0</v>
      </c>
    </row>
    <row r="190" spans="1:384" ht="17.25" thickBot="1" x14ac:dyDescent="0.65">
      <c r="A190" s="141" t="s">
        <v>72</v>
      </c>
      <c r="B190" s="341"/>
      <c r="C190" s="307" t="s">
        <v>23</v>
      </c>
      <c r="D190" s="308"/>
      <c r="E190" s="308"/>
      <c r="F190" s="308"/>
      <c r="G190" s="309"/>
      <c r="H190" s="168">
        <f>SUM(H184:H188)</f>
        <v>2050</v>
      </c>
      <c r="I190" s="169">
        <f t="shared" ref="I190:P190" si="804">SUM(I184:I188)</f>
        <v>3963</v>
      </c>
      <c r="J190" s="170">
        <f t="shared" si="804"/>
        <v>0</v>
      </c>
      <c r="K190" s="171">
        <f t="shared" si="804"/>
        <v>0</v>
      </c>
      <c r="L190" s="171">
        <f t="shared" si="804"/>
        <v>680</v>
      </c>
      <c r="M190" s="171">
        <f>SUM(M184:M188)</f>
        <v>0</v>
      </c>
      <c r="N190" s="171">
        <f t="shared" si="804"/>
        <v>60</v>
      </c>
      <c r="O190" s="171">
        <f>SUM(O184:O188)</f>
        <v>0</v>
      </c>
      <c r="P190" s="171">
        <f t="shared" si="804"/>
        <v>2040</v>
      </c>
      <c r="Q190" s="172">
        <f>SUM(Q184:Q188)</f>
        <v>0</v>
      </c>
      <c r="R190" s="7"/>
      <c r="S190" s="258">
        <f t="shared" ref="S190:CD190" si="805">+S76/$I$190</f>
        <v>0</v>
      </c>
      <c r="T190" s="259">
        <f t="shared" si="805"/>
        <v>0</v>
      </c>
      <c r="U190" s="259">
        <f t="shared" si="805"/>
        <v>0</v>
      </c>
      <c r="V190" s="259">
        <f t="shared" si="805"/>
        <v>0</v>
      </c>
      <c r="W190" s="259">
        <f t="shared" si="805"/>
        <v>0</v>
      </c>
      <c r="X190" s="259">
        <f t="shared" si="805"/>
        <v>0</v>
      </c>
      <c r="Y190" s="259">
        <f t="shared" si="805"/>
        <v>0</v>
      </c>
      <c r="Z190" s="259">
        <f t="shared" si="805"/>
        <v>0</v>
      </c>
      <c r="AA190" s="259">
        <f t="shared" si="805"/>
        <v>0</v>
      </c>
      <c r="AB190" s="259">
        <f t="shared" si="805"/>
        <v>0</v>
      </c>
      <c r="AC190" s="259">
        <f t="shared" si="805"/>
        <v>0</v>
      </c>
      <c r="AD190" s="259">
        <f t="shared" si="805"/>
        <v>0</v>
      </c>
      <c r="AE190" s="259">
        <f t="shared" si="805"/>
        <v>0</v>
      </c>
      <c r="AF190" s="259">
        <f t="shared" si="805"/>
        <v>0</v>
      </c>
      <c r="AG190" s="259">
        <f t="shared" si="805"/>
        <v>0</v>
      </c>
      <c r="AH190" s="259">
        <f t="shared" si="805"/>
        <v>0</v>
      </c>
      <c r="AI190" s="259">
        <f t="shared" si="805"/>
        <v>0</v>
      </c>
      <c r="AJ190" s="259">
        <f t="shared" si="805"/>
        <v>0</v>
      </c>
      <c r="AK190" s="259">
        <f t="shared" si="805"/>
        <v>0</v>
      </c>
      <c r="AL190" s="259">
        <f t="shared" si="805"/>
        <v>0</v>
      </c>
      <c r="AM190" s="259">
        <f t="shared" si="805"/>
        <v>0</v>
      </c>
      <c r="AN190" s="259">
        <f t="shared" si="805"/>
        <v>0</v>
      </c>
      <c r="AO190" s="259">
        <f t="shared" si="805"/>
        <v>0</v>
      </c>
      <c r="AP190" s="259">
        <f t="shared" si="805"/>
        <v>0</v>
      </c>
      <c r="AQ190" s="259">
        <f t="shared" si="805"/>
        <v>0</v>
      </c>
      <c r="AR190" s="259">
        <f t="shared" si="805"/>
        <v>0</v>
      </c>
      <c r="AS190" s="259">
        <f t="shared" si="805"/>
        <v>0</v>
      </c>
      <c r="AT190" s="259">
        <f t="shared" si="805"/>
        <v>0</v>
      </c>
      <c r="AU190" s="259">
        <f t="shared" si="805"/>
        <v>0</v>
      </c>
      <c r="AV190" s="259">
        <f t="shared" si="805"/>
        <v>0</v>
      </c>
      <c r="AW190" s="259">
        <f t="shared" si="805"/>
        <v>0</v>
      </c>
      <c r="AX190" s="259">
        <f t="shared" si="805"/>
        <v>0</v>
      </c>
      <c r="AY190" s="259">
        <f t="shared" si="805"/>
        <v>0</v>
      </c>
      <c r="AZ190" s="259">
        <f t="shared" si="805"/>
        <v>0</v>
      </c>
      <c r="BA190" s="259">
        <f t="shared" si="805"/>
        <v>0</v>
      </c>
      <c r="BB190" s="259">
        <f t="shared" si="805"/>
        <v>0</v>
      </c>
      <c r="BC190" s="259">
        <f t="shared" si="805"/>
        <v>0</v>
      </c>
      <c r="BD190" s="259">
        <f t="shared" si="805"/>
        <v>0</v>
      </c>
      <c r="BE190" s="259">
        <f t="shared" si="805"/>
        <v>0</v>
      </c>
      <c r="BF190" s="259">
        <f t="shared" si="805"/>
        <v>0</v>
      </c>
      <c r="BG190" s="259">
        <f t="shared" si="805"/>
        <v>0</v>
      </c>
      <c r="BH190" s="259">
        <f t="shared" si="805"/>
        <v>0</v>
      </c>
      <c r="BI190" s="259">
        <f t="shared" si="805"/>
        <v>0</v>
      </c>
      <c r="BJ190" s="259">
        <f t="shared" si="805"/>
        <v>0</v>
      </c>
      <c r="BK190" s="259">
        <f t="shared" si="805"/>
        <v>0</v>
      </c>
      <c r="BL190" s="259">
        <f t="shared" si="805"/>
        <v>0</v>
      </c>
      <c r="BM190" s="259">
        <f t="shared" si="805"/>
        <v>0</v>
      </c>
      <c r="BN190" s="259">
        <f t="shared" si="805"/>
        <v>0</v>
      </c>
      <c r="BO190" s="259">
        <f t="shared" si="805"/>
        <v>0</v>
      </c>
      <c r="BP190" s="259">
        <f t="shared" si="805"/>
        <v>0</v>
      </c>
      <c r="BQ190" s="259">
        <f t="shared" si="805"/>
        <v>0</v>
      </c>
      <c r="BR190" s="259">
        <f t="shared" si="805"/>
        <v>0</v>
      </c>
      <c r="BS190" s="259">
        <f t="shared" si="805"/>
        <v>0</v>
      </c>
      <c r="BT190" s="259">
        <f t="shared" si="805"/>
        <v>0</v>
      </c>
      <c r="BU190" s="259">
        <f t="shared" si="805"/>
        <v>0</v>
      </c>
      <c r="BV190" s="259">
        <f t="shared" si="805"/>
        <v>0</v>
      </c>
      <c r="BW190" s="259">
        <f t="shared" si="805"/>
        <v>0</v>
      </c>
      <c r="BX190" s="259">
        <f t="shared" si="805"/>
        <v>0</v>
      </c>
      <c r="BY190" s="259">
        <f t="shared" si="805"/>
        <v>0</v>
      </c>
      <c r="BZ190" s="259">
        <f t="shared" si="805"/>
        <v>0</v>
      </c>
      <c r="CA190" s="259">
        <f t="shared" si="805"/>
        <v>0</v>
      </c>
      <c r="CB190" s="259">
        <f t="shared" si="805"/>
        <v>0</v>
      </c>
      <c r="CC190" s="259">
        <f t="shared" si="805"/>
        <v>0</v>
      </c>
      <c r="CD190" s="259">
        <f t="shared" si="805"/>
        <v>0</v>
      </c>
      <c r="CE190" s="259">
        <f t="shared" ref="CE190:EP190" si="806">+CE76/$I$190</f>
        <v>0</v>
      </c>
      <c r="CF190" s="259">
        <f t="shared" si="806"/>
        <v>0</v>
      </c>
      <c r="CG190" s="259">
        <f t="shared" si="806"/>
        <v>0</v>
      </c>
      <c r="CH190" s="259">
        <f t="shared" si="806"/>
        <v>0</v>
      </c>
      <c r="CI190" s="259">
        <f t="shared" si="806"/>
        <v>0</v>
      </c>
      <c r="CJ190" s="259">
        <f t="shared" si="806"/>
        <v>0</v>
      </c>
      <c r="CK190" s="259">
        <f t="shared" si="806"/>
        <v>0</v>
      </c>
      <c r="CL190" s="259">
        <f t="shared" si="806"/>
        <v>0</v>
      </c>
      <c r="CM190" s="259">
        <f t="shared" si="806"/>
        <v>0</v>
      </c>
      <c r="CN190" s="259">
        <f t="shared" si="806"/>
        <v>0</v>
      </c>
      <c r="CO190" s="259">
        <f t="shared" si="806"/>
        <v>0</v>
      </c>
      <c r="CP190" s="259">
        <f t="shared" si="806"/>
        <v>0</v>
      </c>
      <c r="CQ190" s="259">
        <f t="shared" si="806"/>
        <v>0</v>
      </c>
      <c r="CR190" s="259">
        <f t="shared" si="806"/>
        <v>0</v>
      </c>
      <c r="CS190" s="259">
        <f t="shared" si="806"/>
        <v>0</v>
      </c>
      <c r="CT190" s="259">
        <f t="shared" si="806"/>
        <v>0</v>
      </c>
      <c r="CU190" s="259">
        <f t="shared" si="806"/>
        <v>0</v>
      </c>
      <c r="CV190" s="259">
        <f t="shared" si="806"/>
        <v>0.77592732778198337</v>
      </c>
      <c r="CW190" s="259">
        <f t="shared" si="806"/>
        <v>0.78803936411809239</v>
      </c>
      <c r="CX190" s="259">
        <f t="shared" si="806"/>
        <v>0.78627302548574307</v>
      </c>
      <c r="CY190" s="259">
        <f t="shared" si="806"/>
        <v>0.78627302548574307</v>
      </c>
      <c r="CZ190" s="259">
        <f t="shared" si="806"/>
        <v>0.78602069139540753</v>
      </c>
      <c r="DA190" s="259">
        <f t="shared" si="806"/>
        <v>0.78854403229876358</v>
      </c>
      <c r="DB190" s="259">
        <f t="shared" si="806"/>
        <v>0.79207670956346199</v>
      </c>
      <c r="DC190" s="259">
        <f t="shared" si="806"/>
        <v>0.79384304819581131</v>
      </c>
      <c r="DD190" s="259">
        <f t="shared" si="806"/>
        <v>0.79788039364118091</v>
      </c>
      <c r="DE190" s="259">
        <f t="shared" si="806"/>
        <v>0.79586172091849605</v>
      </c>
      <c r="DF190" s="259">
        <f t="shared" si="806"/>
        <v>0.79586172091849605</v>
      </c>
      <c r="DG190" s="259">
        <f t="shared" si="806"/>
        <v>0.79409538228614684</v>
      </c>
      <c r="DH190" s="259">
        <f t="shared" si="806"/>
        <v>0.79409538228614684</v>
      </c>
      <c r="DI190" s="259">
        <f t="shared" si="806"/>
        <v>0.79308604592480447</v>
      </c>
      <c r="DJ190" s="259">
        <f t="shared" si="806"/>
        <v>0.79788039364118091</v>
      </c>
      <c r="DK190" s="259">
        <f t="shared" si="806"/>
        <v>0.78627302548574307</v>
      </c>
      <c r="DL190" s="259">
        <f t="shared" si="806"/>
        <v>0.78299268231138031</v>
      </c>
      <c r="DM190" s="259">
        <f t="shared" si="806"/>
        <v>0.78299268231138031</v>
      </c>
      <c r="DN190" s="259">
        <f t="shared" si="806"/>
        <v>0.78324501640171584</v>
      </c>
      <c r="DO190" s="259">
        <f t="shared" si="806"/>
        <v>0.78551602321473635</v>
      </c>
      <c r="DP190" s="259">
        <f t="shared" si="806"/>
        <v>0.78274034822104466</v>
      </c>
      <c r="DQ190" s="259">
        <f t="shared" si="806"/>
        <v>0.78930103456977041</v>
      </c>
      <c r="DR190" s="259">
        <f t="shared" si="806"/>
        <v>0.79308604592480447</v>
      </c>
      <c r="DS190" s="259">
        <f t="shared" si="806"/>
        <v>0.79813272773151656</v>
      </c>
      <c r="DT190" s="259">
        <f>+DT76/$I$190</f>
        <v>0.79813272773151656</v>
      </c>
      <c r="DU190" s="259">
        <f t="shared" si="806"/>
        <v>0.78904870047943476</v>
      </c>
      <c r="DV190" s="259">
        <f t="shared" si="806"/>
        <v>0.79989906636386576</v>
      </c>
      <c r="DW190" s="259">
        <f t="shared" si="806"/>
        <v>0.80267474135755745</v>
      </c>
      <c r="DX190" s="259">
        <f t="shared" si="806"/>
        <v>0.80368407771889983</v>
      </c>
      <c r="DY190" s="259">
        <f t="shared" si="806"/>
        <v>0.80570275044158468</v>
      </c>
      <c r="DZ190" s="259">
        <f t="shared" si="806"/>
        <v>0.79460005046681803</v>
      </c>
      <c r="EA190" s="259">
        <f t="shared" si="806"/>
        <v>0.79460005046681803</v>
      </c>
      <c r="EB190" s="259">
        <f t="shared" si="806"/>
        <v>0.79687105727983853</v>
      </c>
      <c r="EC190" s="259">
        <f t="shared" si="806"/>
        <v>0.80217007317688616</v>
      </c>
      <c r="ED190" s="259">
        <f t="shared" si="806"/>
        <v>0.79813272773151656</v>
      </c>
      <c r="EE190" s="259">
        <f t="shared" si="806"/>
        <v>0.81049709815796112</v>
      </c>
      <c r="EF190" s="259">
        <f t="shared" si="806"/>
        <v>0.80822609134494072</v>
      </c>
      <c r="EG190" s="259">
        <f t="shared" si="806"/>
        <v>0.80999242997728993</v>
      </c>
      <c r="EH190" s="259">
        <f t="shared" si="806"/>
        <v>0.80999242997728993</v>
      </c>
      <c r="EI190" s="259">
        <f t="shared" si="806"/>
        <v>0.80746908907393389</v>
      </c>
      <c r="EJ190" s="259">
        <f t="shared" si="806"/>
        <v>0.86045924804441076</v>
      </c>
      <c r="EK190" s="259">
        <f t="shared" si="806"/>
        <v>0.85087055261165778</v>
      </c>
      <c r="EL190" s="259">
        <f t="shared" si="806"/>
        <v>0.84456220035326768</v>
      </c>
      <c r="EM190" s="259">
        <f t="shared" si="806"/>
        <v>0.83800151400454204</v>
      </c>
      <c r="EN190" s="259">
        <f t="shared" si="806"/>
        <v>0.84481453444360333</v>
      </c>
      <c r="EO190" s="259">
        <f t="shared" si="806"/>
        <v>0.84481453444360333</v>
      </c>
      <c r="EP190" s="259">
        <f t="shared" si="806"/>
        <v>0.82992682311380273</v>
      </c>
      <c r="EQ190" s="259">
        <f t="shared" ref="EQ190:HB190" si="807">+EQ76/$I$190</f>
        <v>0.81175876860963914</v>
      </c>
      <c r="ER190" s="259">
        <f t="shared" si="807"/>
        <v>0.80444107998990666</v>
      </c>
      <c r="ES190" s="259">
        <f t="shared" si="807"/>
        <v>0.8046934140802422</v>
      </c>
      <c r="ET190" s="259">
        <f t="shared" si="807"/>
        <v>0.81049709815796112</v>
      </c>
      <c r="EU190" s="259">
        <f t="shared" si="807"/>
        <v>0.8024224072672218</v>
      </c>
      <c r="EV190" s="259">
        <f t="shared" si="807"/>
        <v>0.8024224072672218</v>
      </c>
      <c r="EW190" s="259">
        <f t="shared" si="807"/>
        <v>0.7898057027504416</v>
      </c>
      <c r="EX190" s="259">
        <f t="shared" si="807"/>
        <v>0.79914206409285893</v>
      </c>
      <c r="EY190" s="259">
        <f t="shared" si="807"/>
        <v>0.79182437547312645</v>
      </c>
      <c r="EZ190" s="259">
        <f t="shared" si="807"/>
        <v>0.78703002775674991</v>
      </c>
      <c r="FA190" s="259">
        <f t="shared" si="807"/>
        <v>0.78374968458238703</v>
      </c>
      <c r="FB190" s="259">
        <f t="shared" si="807"/>
        <v>0.75826394145849108</v>
      </c>
      <c r="FC190" s="259">
        <f t="shared" si="807"/>
        <v>0.74892758011607363</v>
      </c>
      <c r="FD190" s="259">
        <f t="shared" si="807"/>
        <v>0.74640423921271759</v>
      </c>
      <c r="FE190" s="259">
        <f t="shared" si="807"/>
        <v>0.74489023467070403</v>
      </c>
      <c r="FF190" s="259">
        <f t="shared" si="807"/>
        <v>0.74287156194801918</v>
      </c>
      <c r="FG190" s="259">
        <f t="shared" si="807"/>
        <v>0.74388089830936155</v>
      </c>
      <c r="FH190" s="259">
        <f t="shared" si="807"/>
        <v>0.7292455210698966</v>
      </c>
      <c r="FI190" s="259">
        <f t="shared" si="807"/>
        <v>0.71713348473378757</v>
      </c>
      <c r="FJ190" s="259">
        <f t="shared" si="807"/>
        <v>0.71713348473378757</v>
      </c>
      <c r="FK190" s="259">
        <f t="shared" si="807"/>
        <v>0.70098410295230884</v>
      </c>
      <c r="FL190" s="259">
        <f t="shared" si="807"/>
        <v>0.70022710068130201</v>
      </c>
      <c r="FM190" s="259">
        <f t="shared" si="807"/>
        <v>0.7007317688619733</v>
      </c>
      <c r="FN190" s="259">
        <f t="shared" si="807"/>
        <v>0.68231138026747418</v>
      </c>
      <c r="FO190" s="259">
        <f t="shared" si="807"/>
        <v>0.67095634620237199</v>
      </c>
      <c r="FP190" s="259">
        <f t="shared" si="807"/>
        <v>0.66439565985364624</v>
      </c>
      <c r="FQ190" s="259">
        <f t="shared" si="807"/>
        <v>0.66439565985364624</v>
      </c>
      <c r="FR190" s="259">
        <f t="shared" si="807"/>
        <v>0.65682563714357811</v>
      </c>
      <c r="FS190" s="259">
        <f t="shared" si="807"/>
        <v>0.66338632349230386</v>
      </c>
      <c r="FT190" s="259">
        <f t="shared" si="807"/>
        <v>0.6636386575826394</v>
      </c>
      <c r="FU190" s="259">
        <f t="shared" si="807"/>
        <v>0.66540499621498861</v>
      </c>
      <c r="FV190" s="259">
        <f t="shared" si="807"/>
        <v>0.67625536209941961</v>
      </c>
      <c r="FW190" s="259">
        <f t="shared" si="807"/>
        <v>0.66490032803431742</v>
      </c>
      <c r="FX190" s="259">
        <f t="shared" si="807"/>
        <v>0.66490032803431742</v>
      </c>
      <c r="FY190" s="259">
        <f t="shared" si="807"/>
        <v>0.6590966439565985</v>
      </c>
      <c r="FZ190" s="259">
        <f t="shared" si="807"/>
        <v>0.65127428715619484</v>
      </c>
      <c r="GA190" s="259">
        <f t="shared" si="807"/>
        <v>0.65556396669190009</v>
      </c>
      <c r="GB190" s="259">
        <f t="shared" si="807"/>
        <v>0.62528387585162759</v>
      </c>
      <c r="GC190" s="259">
        <f t="shared" si="807"/>
        <v>0.62831188493565482</v>
      </c>
      <c r="GD190" s="259">
        <f t="shared" si="807"/>
        <v>0.61115316679283371</v>
      </c>
      <c r="GE190" s="259">
        <f t="shared" si="807"/>
        <v>0.61115316679283371</v>
      </c>
      <c r="GF190" s="259">
        <f t="shared" si="807"/>
        <v>0.61443350996719659</v>
      </c>
      <c r="GG190" s="259">
        <f t="shared" si="807"/>
        <v>0.61948019177390867</v>
      </c>
      <c r="GH190" s="259">
        <f t="shared" si="807"/>
        <v>0.62376987130961392</v>
      </c>
      <c r="GI190" s="259">
        <f t="shared" si="807"/>
        <v>0.62225586676760025</v>
      </c>
      <c r="GJ190" s="259">
        <f t="shared" si="807"/>
        <v>0.61291950542518292</v>
      </c>
      <c r="GK190" s="259">
        <f t="shared" si="807"/>
        <v>0.60862982588947767</v>
      </c>
      <c r="GL190" s="259">
        <f t="shared" si="807"/>
        <v>0.60862982588947767</v>
      </c>
      <c r="GM190" s="259">
        <f t="shared" si="807"/>
        <v>0.60736815543779965</v>
      </c>
      <c r="GN190" s="259">
        <f t="shared" si="807"/>
        <v>0.61418117587686094</v>
      </c>
      <c r="GO190" s="259">
        <f t="shared" si="807"/>
        <v>0.61973252586424421</v>
      </c>
      <c r="GP190" s="259">
        <f t="shared" si="807"/>
        <v>0.62578854403229878</v>
      </c>
      <c r="GQ190" s="259">
        <f t="shared" si="807"/>
        <v>0.61670451678021698</v>
      </c>
      <c r="GR190" s="259">
        <f t="shared" si="807"/>
        <v>0.61443350996719659</v>
      </c>
      <c r="GS190" s="259">
        <f t="shared" si="807"/>
        <v>0.61443350996719659</v>
      </c>
      <c r="GT190" s="259">
        <f t="shared" si="807"/>
        <v>0.62099419631592223</v>
      </c>
      <c r="GU190" s="259">
        <f t="shared" si="807"/>
        <v>0.61821852132223065</v>
      </c>
      <c r="GV190" s="259">
        <f t="shared" si="807"/>
        <v>0.62780721675498363</v>
      </c>
      <c r="GW190" s="259">
        <f t="shared" si="807"/>
        <v>0.56876103961645219</v>
      </c>
      <c r="GX190" s="259">
        <f t="shared" si="807"/>
        <v>0.56850870552611654</v>
      </c>
      <c r="GY190" s="259">
        <f t="shared" si="807"/>
        <v>0.57784506686853399</v>
      </c>
      <c r="GZ190" s="259">
        <f t="shared" si="807"/>
        <v>0.57784506686853399</v>
      </c>
      <c r="HA190" s="259">
        <f t="shared" si="807"/>
        <v>0.58440575321725963</v>
      </c>
      <c r="HB190" s="259">
        <f t="shared" si="807"/>
        <v>0.58819076457229369</v>
      </c>
      <c r="HC190" s="259">
        <f t="shared" ref="HC190:JN190" si="808">+HC76/$I$190</f>
        <v>0.59929346454706034</v>
      </c>
      <c r="HD190" s="259">
        <f t="shared" si="808"/>
        <v>0.61897552359323749</v>
      </c>
      <c r="HE190" s="259">
        <f t="shared" si="808"/>
        <v>0.63133989401968205</v>
      </c>
      <c r="HF190" s="259">
        <f t="shared" si="808"/>
        <v>0.63764824627807215</v>
      </c>
      <c r="HG190" s="259">
        <f t="shared" si="808"/>
        <v>0.63764824627807215</v>
      </c>
      <c r="HH190" s="259">
        <f t="shared" si="808"/>
        <v>0.6419379258137774</v>
      </c>
      <c r="HI190" s="259">
        <f t="shared" si="808"/>
        <v>0.66414332576331059</v>
      </c>
      <c r="HJ190" s="259">
        <f t="shared" si="808"/>
        <v>0.66515266212465307</v>
      </c>
      <c r="HK190" s="259">
        <f t="shared" si="808"/>
        <v>0.67019934393136515</v>
      </c>
      <c r="HL190" s="259">
        <f t="shared" si="808"/>
        <v>0.66893767347968713</v>
      </c>
      <c r="HM190" s="259">
        <f t="shared" si="808"/>
        <v>0.67070401211203634</v>
      </c>
      <c r="HN190" s="259">
        <f t="shared" si="808"/>
        <v>0.67070401211203634</v>
      </c>
      <c r="HO190" s="259">
        <f t="shared" si="808"/>
        <v>0.67802170073176882</v>
      </c>
      <c r="HP190" s="259">
        <f t="shared" si="808"/>
        <v>0.69467575069391874</v>
      </c>
      <c r="HQ190" s="259">
        <f t="shared" si="808"/>
        <v>0.6984607620489528</v>
      </c>
      <c r="HR190" s="259">
        <f t="shared" si="808"/>
        <v>0.71259147110774668</v>
      </c>
      <c r="HS190" s="259">
        <f t="shared" si="808"/>
        <v>0.71360080746908905</v>
      </c>
      <c r="HT190" s="259">
        <f t="shared" si="808"/>
        <v>0.72318950290184203</v>
      </c>
      <c r="HU190" s="259">
        <f t="shared" si="808"/>
        <v>0.72318950290184203</v>
      </c>
      <c r="HV190" s="259">
        <f t="shared" si="808"/>
        <v>0.72293716881150638</v>
      </c>
      <c r="HW190" s="259">
        <f t="shared" si="808"/>
        <v>0.72192783245016401</v>
      </c>
      <c r="HX190" s="259">
        <f t="shared" si="808"/>
        <v>0.72192783245016401</v>
      </c>
      <c r="HY190" s="259">
        <f t="shared" si="808"/>
        <v>0.73832954832197828</v>
      </c>
      <c r="HZ190" s="259">
        <f t="shared" si="808"/>
        <v>0.7418622255866768</v>
      </c>
      <c r="IA190" s="259">
        <f t="shared" si="808"/>
        <v>0.66515266212465307</v>
      </c>
      <c r="IB190" s="259">
        <f t="shared" si="808"/>
        <v>0.66515266212465307</v>
      </c>
      <c r="IC190" s="259">
        <f t="shared" si="808"/>
        <v>0.66515266212465307</v>
      </c>
      <c r="ID190" s="259">
        <f t="shared" si="808"/>
        <v>0.66742366893767346</v>
      </c>
      <c r="IE190" s="259">
        <f t="shared" si="808"/>
        <v>0.68407771889982338</v>
      </c>
      <c r="IF190" s="259">
        <f t="shared" si="808"/>
        <v>0.68836739843552863</v>
      </c>
      <c r="IG190" s="259">
        <f t="shared" si="808"/>
        <v>0.69820842795861726</v>
      </c>
      <c r="IH190" s="259">
        <f t="shared" si="808"/>
        <v>0.69745142568761043</v>
      </c>
      <c r="II190" s="259">
        <f t="shared" si="808"/>
        <v>0.69745142568761043</v>
      </c>
      <c r="IJ190" s="259">
        <f t="shared" si="808"/>
        <v>0.69795609386828161</v>
      </c>
      <c r="IK190" s="259">
        <f t="shared" si="808"/>
        <v>0.70174110522331568</v>
      </c>
      <c r="IL190" s="259">
        <f t="shared" si="808"/>
        <v>0</v>
      </c>
      <c r="IM190" s="259">
        <f t="shared" si="808"/>
        <v>0</v>
      </c>
      <c r="IN190" s="259">
        <f t="shared" si="808"/>
        <v>0</v>
      </c>
      <c r="IO190" s="259">
        <f t="shared" si="808"/>
        <v>0</v>
      </c>
      <c r="IP190" s="259">
        <f t="shared" si="808"/>
        <v>0</v>
      </c>
      <c r="IQ190" s="259">
        <f t="shared" si="808"/>
        <v>0</v>
      </c>
      <c r="IR190" s="259">
        <f t="shared" si="808"/>
        <v>0</v>
      </c>
      <c r="IS190" s="259">
        <f t="shared" si="808"/>
        <v>0</v>
      </c>
      <c r="IT190" s="259">
        <f t="shared" si="808"/>
        <v>0</v>
      </c>
      <c r="IU190" s="259">
        <f t="shared" si="808"/>
        <v>0</v>
      </c>
      <c r="IV190" s="259">
        <f t="shared" si="808"/>
        <v>0</v>
      </c>
      <c r="IW190" s="259">
        <f t="shared" si="808"/>
        <v>0</v>
      </c>
      <c r="IX190" s="259">
        <f t="shared" si="808"/>
        <v>0</v>
      </c>
      <c r="IY190" s="259">
        <f t="shared" si="808"/>
        <v>0</v>
      </c>
      <c r="IZ190" s="259">
        <f t="shared" si="808"/>
        <v>0</v>
      </c>
      <c r="JA190" s="259">
        <f t="shared" si="808"/>
        <v>0</v>
      </c>
      <c r="JB190" s="259">
        <f t="shared" si="808"/>
        <v>0</v>
      </c>
      <c r="JC190" s="259">
        <f t="shared" si="808"/>
        <v>0</v>
      </c>
      <c r="JD190" s="259">
        <f t="shared" si="808"/>
        <v>0</v>
      </c>
      <c r="JE190" s="259">
        <f t="shared" si="808"/>
        <v>0</v>
      </c>
      <c r="JF190" s="259">
        <f t="shared" si="808"/>
        <v>0</v>
      </c>
      <c r="JG190" s="259">
        <f t="shared" si="808"/>
        <v>0</v>
      </c>
      <c r="JH190" s="259">
        <f t="shared" si="808"/>
        <v>0</v>
      </c>
      <c r="JI190" s="259">
        <f t="shared" si="808"/>
        <v>0</v>
      </c>
      <c r="JJ190" s="259">
        <f t="shared" si="808"/>
        <v>0</v>
      </c>
      <c r="JK190" s="259">
        <f t="shared" si="808"/>
        <v>0</v>
      </c>
      <c r="JL190" s="259">
        <f t="shared" si="808"/>
        <v>0</v>
      </c>
      <c r="JM190" s="259">
        <f t="shared" si="808"/>
        <v>0</v>
      </c>
      <c r="JN190" s="259">
        <f t="shared" si="808"/>
        <v>0</v>
      </c>
      <c r="JO190" s="259">
        <f t="shared" ref="JO190:LZ190" si="809">+JO76/$I$190</f>
        <v>0</v>
      </c>
      <c r="JP190" s="259">
        <f t="shared" si="809"/>
        <v>0</v>
      </c>
      <c r="JQ190" s="259">
        <f t="shared" si="809"/>
        <v>0</v>
      </c>
      <c r="JR190" s="259">
        <f t="shared" si="809"/>
        <v>0</v>
      </c>
      <c r="JS190" s="259">
        <f t="shared" si="809"/>
        <v>0</v>
      </c>
      <c r="JT190" s="259">
        <f t="shared" si="809"/>
        <v>0</v>
      </c>
      <c r="JU190" s="259">
        <f t="shared" si="809"/>
        <v>0</v>
      </c>
      <c r="JV190" s="259">
        <f t="shared" si="809"/>
        <v>0</v>
      </c>
      <c r="JW190" s="259">
        <f t="shared" si="809"/>
        <v>0</v>
      </c>
      <c r="JX190" s="259">
        <f t="shared" si="809"/>
        <v>0</v>
      </c>
      <c r="JY190" s="259">
        <f t="shared" si="809"/>
        <v>0</v>
      </c>
      <c r="JZ190" s="259">
        <f t="shared" si="809"/>
        <v>0</v>
      </c>
      <c r="KA190" s="259">
        <f t="shared" si="809"/>
        <v>0</v>
      </c>
      <c r="KB190" s="259">
        <f t="shared" si="809"/>
        <v>0</v>
      </c>
      <c r="KC190" s="259">
        <f t="shared" si="809"/>
        <v>0</v>
      </c>
      <c r="KD190" s="259">
        <f t="shared" si="809"/>
        <v>0</v>
      </c>
      <c r="KE190" s="259">
        <f t="shared" si="809"/>
        <v>0</v>
      </c>
      <c r="KF190" s="259">
        <f t="shared" si="809"/>
        <v>0</v>
      </c>
      <c r="KG190" s="259">
        <f t="shared" si="809"/>
        <v>0</v>
      </c>
      <c r="KH190" s="259">
        <f t="shared" si="809"/>
        <v>0</v>
      </c>
      <c r="KI190" s="259">
        <f t="shared" si="809"/>
        <v>0</v>
      </c>
      <c r="KJ190" s="259">
        <f t="shared" si="809"/>
        <v>0</v>
      </c>
      <c r="KK190" s="259">
        <f t="shared" si="809"/>
        <v>0</v>
      </c>
      <c r="KL190" s="259">
        <f t="shared" si="809"/>
        <v>0</v>
      </c>
      <c r="KM190" s="259">
        <f t="shared" si="809"/>
        <v>0</v>
      </c>
      <c r="KN190" s="259">
        <f t="shared" si="809"/>
        <v>0</v>
      </c>
      <c r="KO190" s="259">
        <f t="shared" si="809"/>
        <v>0</v>
      </c>
      <c r="KP190" s="259">
        <f t="shared" si="809"/>
        <v>0</v>
      </c>
      <c r="KQ190" s="259">
        <f t="shared" si="809"/>
        <v>0</v>
      </c>
      <c r="KR190" s="259">
        <f t="shared" si="809"/>
        <v>0</v>
      </c>
      <c r="KS190" s="259">
        <f t="shared" si="809"/>
        <v>0</v>
      </c>
      <c r="KT190" s="259">
        <f t="shared" si="809"/>
        <v>0</v>
      </c>
      <c r="KU190" s="259">
        <f t="shared" si="809"/>
        <v>0</v>
      </c>
      <c r="KV190" s="259">
        <f t="shared" si="809"/>
        <v>0</v>
      </c>
      <c r="KW190" s="259">
        <f t="shared" si="809"/>
        <v>0</v>
      </c>
      <c r="KX190" s="259">
        <f t="shared" si="809"/>
        <v>0</v>
      </c>
      <c r="KY190" s="259">
        <f t="shared" si="809"/>
        <v>0</v>
      </c>
      <c r="KZ190" s="259">
        <f t="shared" si="809"/>
        <v>0</v>
      </c>
      <c r="LA190" s="259">
        <f t="shared" si="809"/>
        <v>0</v>
      </c>
      <c r="LB190" s="259">
        <f t="shared" si="809"/>
        <v>0</v>
      </c>
      <c r="LC190" s="259">
        <f t="shared" si="809"/>
        <v>0</v>
      </c>
      <c r="LD190" s="259">
        <f t="shared" si="809"/>
        <v>0</v>
      </c>
      <c r="LE190" s="259">
        <f t="shared" si="809"/>
        <v>0</v>
      </c>
      <c r="LF190" s="259">
        <f t="shared" si="809"/>
        <v>0</v>
      </c>
      <c r="LG190" s="259">
        <f t="shared" si="809"/>
        <v>0</v>
      </c>
      <c r="LH190" s="259">
        <f t="shared" si="809"/>
        <v>0</v>
      </c>
      <c r="LI190" s="259">
        <f t="shared" si="809"/>
        <v>0</v>
      </c>
      <c r="LJ190" s="259">
        <f t="shared" si="809"/>
        <v>0</v>
      </c>
      <c r="LK190" s="259">
        <f t="shared" si="809"/>
        <v>0</v>
      </c>
      <c r="LL190" s="259">
        <f t="shared" si="809"/>
        <v>0</v>
      </c>
      <c r="LM190" s="259">
        <f t="shared" si="809"/>
        <v>0</v>
      </c>
      <c r="LN190" s="259">
        <f t="shared" si="809"/>
        <v>0</v>
      </c>
      <c r="LO190" s="259">
        <f t="shared" si="809"/>
        <v>0</v>
      </c>
      <c r="LP190" s="259">
        <f t="shared" si="809"/>
        <v>0</v>
      </c>
      <c r="LQ190" s="259">
        <f t="shared" si="809"/>
        <v>0</v>
      </c>
      <c r="LR190" s="259">
        <f t="shared" si="809"/>
        <v>0</v>
      </c>
      <c r="LS190" s="259">
        <f t="shared" si="809"/>
        <v>0</v>
      </c>
      <c r="LT190" s="259">
        <f t="shared" si="809"/>
        <v>0</v>
      </c>
      <c r="LU190" s="259">
        <f t="shared" si="809"/>
        <v>0</v>
      </c>
      <c r="LV190" s="259">
        <f t="shared" si="809"/>
        <v>0</v>
      </c>
      <c r="LW190" s="259">
        <f t="shared" si="809"/>
        <v>0</v>
      </c>
      <c r="LX190" s="259">
        <f t="shared" si="809"/>
        <v>0</v>
      </c>
      <c r="LY190" s="259">
        <f t="shared" si="809"/>
        <v>0</v>
      </c>
      <c r="LZ190" s="259">
        <f t="shared" si="809"/>
        <v>0</v>
      </c>
      <c r="MA190" s="259">
        <f t="shared" ref="MA190:NS190" si="810">+MA76/$I$190</f>
        <v>0</v>
      </c>
      <c r="MB190" s="259">
        <f t="shared" si="810"/>
        <v>0</v>
      </c>
      <c r="MC190" s="259">
        <f t="shared" si="810"/>
        <v>0</v>
      </c>
      <c r="MD190" s="259">
        <f t="shared" si="810"/>
        <v>0</v>
      </c>
      <c r="ME190" s="259">
        <f t="shared" si="810"/>
        <v>0</v>
      </c>
      <c r="MF190" s="259">
        <f t="shared" si="810"/>
        <v>0</v>
      </c>
      <c r="MG190" s="259">
        <f t="shared" si="810"/>
        <v>0</v>
      </c>
      <c r="MH190" s="259">
        <f t="shared" si="810"/>
        <v>0</v>
      </c>
      <c r="MI190" s="259">
        <f t="shared" si="810"/>
        <v>0</v>
      </c>
      <c r="MJ190" s="259">
        <f t="shared" si="810"/>
        <v>0</v>
      </c>
      <c r="MK190" s="259">
        <f t="shared" si="810"/>
        <v>0</v>
      </c>
      <c r="ML190" s="259">
        <f t="shared" si="810"/>
        <v>0</v>
      </c>
      <c r="MM190" s="259">
        <f t="shared" si="810"/>
        <v>0</v>
      </c>
      <c r="MN190" s="259">
        <f t="shared" si="810"/>
        <v>0</v>
      </c>
      <c r="MO190" s="259">
        <f t="shared" si="810"/>
        <v>0</v>
      </c>
      <c r="MP190" s="259">
        <f t="shared" si="810"/>
        <v>0</v>
      </c>
      <c r="MQ190" s="259">
        <f t="shared" si="810"/>
        <v>0</v>
      </c>
      <c r="MR190" s="259">
        <f t="shared" si="810"/>
        <v>0</v>
      </c>
      <c r="MS190" s="259">
        <f t="shared" si="810"/>
        <v>0</v>
      </c>
      <c r="MT190" s="259">
        <f t="shared" si="810"/>
        <v>0</v>
      </c>
      <c r="MU190" s="259">
        <f t="shared" si="810"/>
        <v>0</v>
      </c>
      <c r="MV190" s="259">
        <f t="shared" si="810"/>
        <v>0</v>
      </c>
      <c r="MW190" s="259">
        <f t="shared" si="810"/>
        <v>0</v>
      </c>
      <c r="MX190" s="259">
        <f t="shared" si="810"/>
        <v>0</v>
      </c>
      <c r="MY190" s="259">
        <f t="shared" si="810"/>
        <v>0</v>
      </c>
      <c r="MZ190" s="259">
        <f t="shared" si="810"/>
        <v>0</v>
      </c>
      <c r="NA190" s="259">
        <f t="shared" si="810"/>
        <v>0</v>
      </c>
      <c r="NB190" s="259">
        <f t="shared" si="810"/>
        <v>0</v>
      </c>
      <c r="NC190" s="259">
        <f t="shared" si="810"/>
        <v>0</v>
      </c>
      <c r="ND190" s="259">
        <f t="shared" si="810"/>
        <v>0</v>
      </c>
      <c r="NE190" s="259">
        <f t="shared" si="810"/>
        <v>0</v>
      </c>
      <c r="NF190" s="259">
        <f t="shared" si="810"/>
        <v>0</v>
      </c>
      <c r="NG190" s="259">
        <f t="shared" si="810"/>
        <v>0</v>
      </c>
      <c r="NH190" s="259">
        <f t="shared" si="810"/>
        <v>0</v>
      </c>
      <c r="NI190" s="259">
        <f t="shared" si="810"/>
        <v>0</v>
      </c>
      <c r="NJ190" s="259">
        <f t="shared" si="810"/>
        <v>0</v>
      </c>
      <c r="NK190" s="259">
        <f t="shared" si="810"/>
        <v>0</v>
      </c>
      <c r="NL190" s="259">
        <f t="shared" si="810"/>
        <v>0</v>
      </c>
      <c r="NM190" s="259">
        <f t="shared" si="810"/>
        <v>0</v>
      </c>
      <c r="NN190" s="259">
        <f t="shared" si="810"/>
        <v>0</v>
      </c>
      <c r="NO190" s="259">
        <f t="shared" si="810"/>
        <v>0</v>
      </c>
      <c r="NP190" s="259">
        <f t="shared" si="810"/>
        <v>0</v>
      </c>
      <c r="NQ190" s="259">
        <f t="shared" si="810"/>
        <v>0</v>
      </c>
      <c r="NR190" s="259">
        <f t="shared" si="810"/>
        <v>0</v>
      </c>
      <c r="NS190" s="259">
        <f t="shared" si="810"/>
        <v>0</v>
      </c>
      <c r="NT190" s="260">
        <f>+NT76/$I$190</f>
        <v>0</v>
      </c>
    </row>
    <row r="191" spans="1:384" ht="17.25" thickBot="1" x14ac:dyDescent="0.65">
      <c r="A191" s="141" t="s">
        <v>72</v>
      </c>
      <c r="B191" s="325" t="s">
        <v>28</v>
      </c>
      <c r="C191" s="326"/>
      <c r="D191" s="326"/>
      <c r="E191" s="326"/>
      <c r="F191" s="326"/>
      <c r="G191" s="327"/>
      <c r="H191" s="163">
        <f t="shared" ref="H191:P191" si="811">SUM(H190,H183)</f>
        <v>30133</v>
      </c>
      <c r="I191" s="164">
        <f>SUM(I190,I183)</f>
        <v>21173</v>
      </c>
      <c r="J191" s="165">
        <f t="shared" si="811"/>
        <v>1319</v>
      </c>
      <c r="K191" s="166">
        <f t="shared" si="811"/>
        <v>1309</v>
      </c>
      <c r="L191" s="166">
        <f t="shared" si="811"/>
        <v>2523</v>
      </c>
      <c r="M191" s="166">
        <f>SUM(M190,M183)</f>
        <v>148</v>
      </c>
      <c r="N191" s="166">
        <f t="shared" si="811"/>
        <v>2116</v>
      </c>
      <c r="O191" s="166">
        <f>SUM(O190,O183)</f>
        <v>320</v>
      </c>
      <c r="P191" s="166">
        <f t="shared" si="811"/>
        <v>11074</v>
      </c>
      <c r="Q191" s="167">
        <f>SUM(Q190,Q183)</f>
        <v>563</v>
      </c>
      <c r="R191" s="7"/>
      <c r="S191" s="261">
        <f t="shared" ref="S191:CD191" si="812">+S77/$I$191</f>
        <v>0.41510414206772778</v>
      </c>
      <c r="T191" s="262">
        <f t="shared" si="812"/>
        <v>0.41510414206772778</v>
      </c>
      <c r="U191" s="262">
        <f t="shared" si="812"/>
        <v>0.41222311434373965</v>
      </c>
      <c r="V191" s="262">
        <f t="shared" si="812"/>
        <v>0.42658102300099182</v>
      </c>
      <c r="W191" s="262">
        <f t="shared" si="812"/>
        <v>0.43456288669531951</v>
      </c>
      <c r="X191" s="262">
        <f t="shared" si="812"/>
        <v>0.42393614509044536</v>
      </c>
      <c r="Y191" s="262">
        <f t="shared" si="812"/>
        <v>0.41406508288858451</v>
      </c>
      <c r="Z191" s="262">
        <f t="shared" si="812"/>
        <v>0.41406508288858451</v>
      </c>
      <c r="AA191" s="262">
        <f t="shared" si="812"/>
        <v>0.42336938553818543</v>
      </c>
      <c r="AB191" s="262">
        <f t="shared" si="812"/>
        <v>0.43725499456855427</v>
      </c>
      <c r="AC191" s="262">
        <f t="shared" si="812"/>
        <v>0.43659377509091768</v>
      </c>
      <c r="AD191" s="262">
        <f t="shared" si="812"/>
        <v>0.43923865300146414</v>
      </c>
      <c r="AE191" s="262">
        <f t="shared" si="812"/>
        <v>0.45000708449440324</v>
      </c>
      <c r="AF191" s="262">
        <f t="shared" si="812"/>
        <v>0.43956926274028246</v>
      </c>
      <c r="AG191" s="262">
        <f t="shared" si="812"/>
        <v>0.43956926274028246</v>
      </c>
      <c r="AH191" s="262">
        <f t="shared" si="812"/>
        <v>0.44859018561375336</v>
      </c>
      <c r="AI191" s="262">
        <f t="shared" si="812"/>
        <v>0.4600670665470174</v>
      </c>
      <c r="AJ191" s="262">
        <f t="shared" si="812"/>
        <v>0.47069380815189155</v>
      </c>
      <c r="AK191" s="262">
        <f t="shared" si="812"/>
        <v>0.4831152883389222</v>
      </c>
      <c r="AL191" s="262">
        <f t="shared" si="812"/>
        <v>0.47706985311481603</v>
      </c>
      <c r="AM191" s="262">
        <f t="shared" si="812"/>
        <v>0.46927690927124166</v>
      </c>
      <c r="AN191" s="262">
        <f t="shared" si="812"/>
        <v>0.46927690927124166</v>
      </c>
      <c r="AO191" s="262">
        <f t="shared" si="812"/>
        <v>0.47277192651017808</v>
      </c>
      <c r="AP191" s="262">
        <f t="shared" si="812"/>
        <v>0.47277192651017808</v>
      </c>
      <c r="AQ191" s="262">
        <f t="shared" si="812"/>
        <v>0.47414159542813961</v>
      </c>
      <c r="AR191" s="262">
        <f t="shared" si="812"/>
        <v>0.47414159542813961</v>
      </c>
      <c r="AS191" s="262">
        <f t="shared" si="812"/>
        <v>0.47513342464459452</v>
      </c>
      <c r="AT191" s="262">
        <f t="shared" si="812"/>
        <v>0.4673877107637085</v>
      </c>
      <c r="AU191" s="262">
        <f t="shared" si="812"/>
        <v>0.4673877107637085</v>
      </c>
      <c r="AV191" s="262">
        <f t="shared" si="812"/>
        <v>0.46512067255466866</v>
      </c>
      <c r="AW191" s="262">
        <f t="shared" si="812"/>
        <v>0.47428328531620462</v>
      </c>
      <c r="AX191" s="262">
        <f t="shared" si="812"/>
        <v>0.48188730930902562</v>
      </c>
      <c r="AY191" s="262">
        <f t="shared" si="812"/>
        <v>0.48977471307797665</v>
      </c>
      <c r="AZ191" s="262">
        <f t="shared" si="812"/>
        <v>0.4888301138242101</v>
      </c>
      <c r="BA191" s="262">
        <f t="shared" si="812"/>
        <v>0.48264298871203892</v>
      </c>
      <c r="BB191" s="262">
        <f t="shared" si="812"/>
        <v>0.48264298871203892</v>
      </c>
      <c r="BC191" s="262">
        <f t="shared" si="812"/>
        <v>0.48491002692107871</v>
      </c>
      <c r="BD191" s="262">
        <f t="shared" si="812"/>
        <v>0.49704812733197939</v>
      </c>
      <c r="BE191" s="262">
        <f t="shared" si="812"/>
        <v>0.51159495583998493</v>
      </c>
      <c r="BF191" s="262">
        <f t="shared" si="812"/>
        <v>0.51527889292967455</v>
      </c>
      <c r="BG191" s="262">
        <f t="shared" si="812"/>
        <v>0.50724979927265856</v>
      </c>
      <c r="BH191" s="262">
        <f t="shared" si="812"/>
        <v>0.50724979927265856</v>
      </c>
      <c r="BI191" s="262">
        <f t="shared" si="812"/>
        <v>0.50724979927265856</v>
      </c>
      <c r="BJ191" s="262">
        <f t="shared" si="812"/>
        <v>0.50059037453360411</v>
      </c>
      <c r="BK191" s="262">
        <f t="shared" si="812"/>
        <v>0.49780380673499269</v>
      </c>
      <c r="BL191" s="262">
        <f t="shared" si="812"/>
        <v>0.51608180229537615</v>
      </c>
      <c r="BM191" s="262">
        <f t="shared" si="812"/>
        <v>0.52524441505691211</v>
      </c>
      <c r="BN191" s="262">
        <f t="shared" si="812"/>
        <v>0.52533887498228882</v>
      </c>
      <c r="BO191" s="262">
        <f t="shared" si="812"/>
        <v>0.51830161054172763</v>
      </c>
      <c r="BP191" s="262">
        <f t="shared" si="812"/>
        <v>0.51830161054172763</v>
      </c>
      <c r="BQ191" s="262">
        <f t="shared" si="812"/>
        <v>0.51726255136258448</v>
      </c>
      <c r="BR191" s="262">
        <f t="shared" si="812"/>
        <v>0.5318566098332782</v>
      </c>
      <c r="BS191" s="262">
        <f t="shared" si="812"/>
        <v>0.54319180087847729</v>
      </c>
      <c r="BT191" s="262">
        <f t="shared" si="812"/>
        <v>0.54876493647570024</v>
      </c>
      <c r="BU191" s="262">
        <f t="shared" si="812"/>
        <v>0.54012185330373585</v>
      </c>
      <c r="BV191" s="262">
        <f t="shared" si="812"/>
        <v>0.53322627875123974</v>
      </c>
      <c r="BW191" s="262">
        <f t="shared" si="812"/>
        <v>0.53322627875123974</v>
      </c>
      <c r="BX191" s="262">
        <f t="shared" si="812"/>
        <v>0.53379303830349978</v>
      </c>
      <c r="BY191" s="262">
        <f t="shared" si="812"/>
        <v>0.5357766967364096</v>
      </c>
      <c r="BZ191" s="262">
        <f t="shared" si="812"/>
        <v>0.52793652293014692</v>
      </c>
      <c r="CA191" s="262">
        <f t="shared" si="812"/>
        <v>0.52713361356444532</v>
      </c>
      <c r="CB191" s="262">
        <f t="shared" si="812"/>
        <v>0.51178387569073824</v>
      </c>
      <c r="CC191" s="262">
        <f t="shared" si="812"/>
        <v>0.50158220375005902</v>
      </c>
      <c r="CD191" s="262">
        <f t="shared" si="812"/>
        <v>0.50158220375005902</v>
      </c>
      <c r="CE191" s="262">
        <f t="shared" ref="CE191:EP191" si="813">+CE77/$I$191</f>
        <v>0.49978746516790251</v>
      </c>
      <c r="CF191" s="262">
        <f t="shared" si="813"/>
        <v>0.50843054833986678</v>
      </c>
      <c r="CG191" s="262">
        <f t="shared" si="813"/>
        <v>0.49827610636187597</v>
      </c>
      <c r="CH191" s="262">
        <f t="shared" si="813"/>
        <v>0.49407263968261467</v>
      </c>
      <c r="CI191" s="262">
        <f t="shared" si="813"/>
        <v>0.49709535729466775</v>
      </c>
      <c r="CJ191" s="262">
        <f t="shared" si="813"/>
        <v>0.4880272044585085</v>
      </c>
      <c r="CK191" s="262">
        <f t="shared" si="813"/>
        <v>0.4880272044585085</v>
      </c>
      <c r="CL191" s="262">
        <f t="shared" si="813"/>
        <v>0.49501723893638122</v>
      </c>
      <c r="CM191" s="262">
        <f t="shared" si="813"/>
        <v>0.50715533934728196</v>
      </c>
      <c r="CN191" s="262">
        <f t="shared" si="813"/>
        <v>0.51055589666084167</v>
      </c>
      <c r="CO191" s="262">
        <f t="shared" si="813"/>
        <v>0.51022528692202329</v>
      </c>
      <c r="CP191" s="262">
        <f t="shared" si="813"/>
        <v>0.50809993860104852</v>
      </c>
      <c r="CQ191" s="262">
        <f t="shared" si="813"/>
        <v>0.50087375430973413</v>
      </c>
      <c r="CR191" s="262">
        <f t="shared" si="813"/>
        <v>0.50087375430973413</v>
      </c>
      <c r="CS191" s="262">
        <f t="shared" si="813"/>
        <v>0.49695366740660274</v>
      </c>
      <c r="CT191" s="262">
        <f t="shared" si="813"/>
        <v>0.4980399565484343</v>
      </c>
      <c r="CU191" s="262">
        <f t="shared" si="813"/>
        <v>0.49638690785434281</v>
      </c>
      <c r="CV191" s="262">
        <f t="shared" si="813"/>
        <v>0.64969536674066031</v>
      </c>
      <c r="CW191" s="262">
        <f t="shared" si="813"/>
        <v>0.65059273603173851</v>
      </c>
      <c r="CX191" s="262">
        <f t="shared" si="813"/>
        <v>0.64492514050913896</v>
      </c>
      <c r="CY191" s="262">
        <f t="shared" si="813"/>
        <v>0.64492514050913896</v>
      </c>
      <c r="CZ191" s="262">
        <f t="shared" si="813"/>
        <v>0.64209134274783919</v>
      </c>
      <c r="DA191" s="262">
        <f t="shared" si="813"/>
        <v>0.64690879894204889</v>
      </c>
      <c r="DB191" s="262">
        <f t="shared" si="813"/>
        <v>0.64270533226278748</v>
      </c>
      <c r="DC191" s="262">
        <f t="shared" si="813"/>
        <v>0.65125395550937515</v>
      </c>
      <c r="DD191" s="262">
        <f t="shared" si="813"/>
        <v>0.64596419968828223</v>
      </c>
      <c r="DE191" s="262">
        <f t="shared" si="813"/>
        <v>0.63864355547159113</v>
      </c>
      <c r="DF191" s="262">
        <f t="shared" si="813"/>
        <v>0.63864355547159113</v>
      </c>
      <c r="DG191" s="262">
        <f t="shared" si="813"/>
        <v>0.63609313748642138</v>
      </c>
      <c r="DH191" s="262">
        <f t="shared" si="813"/>
        <v>0.63344825957587492</v>
      </c>
      <c r="DI191" s="262">
        <f t="shared" si="813"/>
        <v>0.63562083785953805</v>
      </c>
      <c r="DJ191" s="262">
        <f t="shared" si="813"/>
        <v>0.63963538468804615</v>
      </c>
      <c r="DK191" s="262">
        <f t="shared" si="813"/>
        <v>0.62957540263543188</v>
      </c>
      <c r="DL191" s="262">
        <f t="shared" si="813"/>
        <v>0.61691777263495962</v>
      </c>
      <c r="DM191" s="262">
        <f t="shared" si="813"/>
        <v>0.61691777263495962</v>
      </c>
      <c r="DN191" s="262">
        <f t="shared" si="813"/>
        <v>0.61507580409011475</v>
      </c>
      <c r="DO191" s="262">
        <f t="shared" si="813"/>
        <v>0.62348273744863747</v>
      </c>
      <c r="DP191" s="262">
        <f t="shared" si="813"/>
        <v>0.612525386104945</v>
      </c>
      <c r="DQ191" s="262">
        <f t="shared" si="813"/>
        <v>0.62711944457563884</v>
      </c>
      <c r="DR191" s="262">
        <f t="shared" si="813"/>
        <v>0.62641099513531384</v>
      </c>
      <c r="DS191" s="262">
        <f t="shared" si="813"/>
        <v>0.61389505502290653</v>
      </c>
      <c r="DT191" s="262">
        <f t="shared" si="813"/>
        <v>0.61389505502290653</v>
      </c>
      <c r="DU191" s="262">
        <f t="shared" si="813"/>
        <v>0.60851083927643701</v>
      </c>
      <c r="DV191" s="262">
        <f t="shared" si="813"/>
        <v>0.6214518490530393</v>
      </c>
      <c r="DW191" s="262">
        <f t="shared" si="813"/>
        <v>0.62891418315779535</v>
      </c>
      <c r="DX191" s="262">
        <f t="shared" si="813"/>
        <v>0.63325933972512161</v>
      </c>
      <c r="DY191" s="262">
        <f t="shared" si="813"/>
        <v>0.62338827752326076</v>
      </c>
      <c r="DZ191" s="262">
        <f t="shared" si="813"/>
        <v>0.60983327823171019</v>
      </c>
      <c r="EA191" s="262">
        <f t="shared" si="813"/>
        <v>0.60983327823171019</v>
      </c>
      <c r="EB191" s="262">
        <f t="shared" si="813"/>
        <v>0.59967883625371932</v>
      </c>
      <c r="EC191" s="262">
        <f t="shared" si="813"/>
        <v>0.60766069994804706</v>
      </c>
      <c r="ED191" s="262">
        <f t="shared" si="813"/>
        <v>0.60331554338072069</v>
      </c>
      <c r="EE191" s="262">
        <f t="shared" si="813"/>
        <v>0.62008218013507765</v>
      </c>
      <c r="EF191" s="262">
        <f t="shared" si="813"/>
        <v>0.62197137864261087</v>
      </c>
      <c r="EG191" s="262">
        <f t="shared" si="813"/>
        <v>0.60397676285835733</v>
      </c>
      <c r="EH191" s="262">
        <f t="shared" si="813"/>
        <v>0.60397676285835733</v>
      </c>
      <c r="EI191" s="262">
        <f t="shared" si="813"/>
        <v>0.60156803476125253</v>
      </c>
      <c r="EJ191" s="262">
        <f t="shared" si="813"/>
        <v>0.62598592547111886</v>
      </c>
      <c r="EK191" s="262">
        <f t="shared" si="813"/>
        <v>0.61176970670193176</v>
      </c>
      <c r="EL191" s="262">
        <f t="shared" si="813"/>
        <v>0.61082510744816509</v>
      </c>
      <c r="EM191" s="262">
        <f t="shared" si="813"/>
        <v>0.59467246020875641</v>
      </c>
      <c r="EN191" s="262">
        <f t="shared" si="813"/>
        <v>0.58423463845463564</v>
      </c>
      <c r="EO191" s="262">
        <f t="shared" si="813"/>
        <v>0.58423463845463564</v>
      </c>
      <c r="EP191" s="262">
        <f t="shared" si="813"/>
        <v>0.56628725263307045</v>
      </c>
      <c r="EQ191" s="262">
        <f t="shared" ref="EQ191:HB191" si="814">+EQ77/$I$191</f>
        <v>0.56770415151372033</v>
      </c>
      <c r="ER191" s="262">
        <f t="shared" si="814"/>
        <v>0.56949889009587684</v>
      </c>
      <c r="ES191" s="262">
        <f t="shared" si="814"/>
        <v>0.58787134558163701</v>
      </c>
      <c r="ET191" s="262">
        <f t="shared" si="814"/>
        <v>0.59486138005950973</v>
      </c>
      <c r="EU191" s="262">
        <f t="shared" si="814"/>
        <v>0.58220375005903746</v>
      </c>
      <c r="EV191" s="262">
        <f t="shared" si="814"/>
        <v>0.58220375005903746</v>
      </c>
      <c r="EW191" s="262">
        <f t="shared" si="814"/>
        <v>0.58569876729797388</v>
      </c>
      <c r="EX191" s="262">
        <f t="shared" si="814"/>
        <v>0.60152080479856418</v>
      </c>
      <c r="EY191" s="262">
        <f t="shared" si="814"/>
        <v>0.59231096207433998</v>
      </c>
      <c r="EZ191" s="262">
        <f t="shared" si="814"/>
        <v>0.59453077032069146</v>
      </c>
      <c r="FA191" s="262">
        <f t="shared" si="814"/>
        <v>0.59429462050724979</v>
      </c>
      <c r="FB191" s="262">
        <f t="shared" si="814"/>
        <v>0.58017286166343929</v>
      </c>
      <c r="FC191" s="262">
        <f t="shared" si="814"/>
        <v>0.57842535304397114</v>
      </c>
      <c r="FD191" s="262">
        <f t="shared" si="814"/>
        <v>0.57861427289472445</v>
      </c>
      <c r="FE191" s="262">
        <f t="shared" si="814"/>
        <v>0.59287772162659991</v>
      </c>
      <c r="FF191" s="262">
        <f t="shared" si="814"/>
        <v>0.59113021300713176</v>
      </c>
      <c r="FG191" s="262">
        <f t="shared" si="814"/>
        <v>0.60326831341803244</v>
      </c>
      <c r="FH191" s="262">
        <f t="shared" si="814"/>
        <v>0.60123742502243427</v>
      </c>
      <c r="FI191" s="262">
        <f t="shared" si="814"/>
        <v>0.58248712983516748</v>
      </c>
      <c r="FJ191" s="262">
        <f t="shared" si="814"/>
        <v>0.58248712983516748</v>
      </c>
      <c r="FK191" s="262">
        <f t="shared" si="814"/>
        <v>0.58503754782033723</v>
      </c>
      <c r="FL191" s="262">
        <f t="shared" si="814"/>
        <v>0.59944268644027776</v>
      </c>
      <c r="FM191" s="262">
        <f t="shared" si="814"/>
        <v>0.60440183252255231</v>
      </c>
      <c r="FN191" s="262">
        <f t="shared" si="814"/>
        <v>0.59745902800736783</v>
      </c>
      <c r="FO191" s="262">
        <f t="shared" si="814"/>
        <v>0.58635998677561041</v>
      </c>
      <c r="FP191" s="262">
        <f t="shared" si="814"/>
        <v>0.5688376706182402</v>
      </c>
      <c r="FQ191" s="262">
        <f t="shared" si="814"/>
        <v>0.5688376706182402</v>
      </c>
      <c r="FR191" s="262">
        <f t="shared" si="814"/>
        <v>0.56397298446134225</v>
      </c>
      <c r="FS191" s="262">
        <f t="shared" si="814"/>
        <v>0.56704293203608369</v>
      </c>
      <c r="FT191" s="262">
        <f t="shared" si="814"/>
        <v>0.5713408586407217</v>
      </c>
      <c r="FU191" s="262">
        <f t="shared" si="814"/>
        <v>0.56675955225995367</v>
      </c>
      <c r="FV191" s="262">
        <f t="shared" si="814"/>
        <v>0.55396023237141645</v>
      </c>
      <c r="FW191" s="262">
        <f t="shared" si="814"/>
        <v>0.54097199263212581</v>
      </c>
      <c r="FX191" s="262">
        <f t="shared" si="814"/>
        <v>0.54097199263212581</v>
      </c>
      <c r="FY191" s="262">
        <f t="shared" si="814"/>
        <v>0.53979124356491759</v>
      </c>
      <c r="FZ191" s="262">
        <f t="shared" si="814"/>
        <v>0.55358239266990983</v>
      </c>
      <c r="GA191" s="262">
        <f t="shared" si="814"/>
        <v>0.55972228781939259</v>
      </c>
      <c r="GB191" s="262">
        <f t="shared" si="814"/>
        <v>0.57436357625277479</v>
      </c>
      <c r="GC191" s="262">
        <f t="shared" si="814"/>
        <v>0.58522646767109054</v>
      </c>
      <c r="GD191" s="262">
        <f t="shared" si="814"/>
        <v>0.56893213054361691</v>
      </c>
      <c r="GE191" s="262">
        <f t="shared" si="814"/>
        <v>0.56893213054361691</v>
      </c>
      <c r="GF191" s="262">
        <f t="shared" si="814"/>
        <v>0.57686676427525618</v>
      </c>
      <c r="GG191" s="262">
        <f t="shared" si="814"/>
        <v>0.58796580550701361</v>
      </c>
      <c r="GH191" s="262">
        <f t="shared" si="814"/>
        <v>0.59141359278326167</v>
      </c>
      <c r="GI191" s="262">
        <f t="shared" si="814"/>
        <v>0.59845085722382274</v>
      </c>
      <c r="GJ191" s="262">
        <f t="shared" si="814"/>
        <v>0.58735181599206532</v>
      </c>
      <c r="GK191" s="262">
        <f t="shared" si="814"/>
        <v>0.57866150285741269</v>
      </c>
      <c r="GL191" s="262">
        <f t="shared" si="814"/>
        <v>0.57866150285741269</v>
      </c>
      <c r="GM191" s="262">
        <f t="shared" si="814"/>
        <v>0.58900486468615687</v>
      </c>
      <c r="GN191" s="262">
        <f t="shared" si="814"/>
        <v>0.61233646625419169</v>
      </c>
      <c r="GO191" s="262">
        <f t="shared" si="814"/>
        <v>0.62315212770981909</v>
      </c>
      <c r="GP191" s="262">
        <f t="shared" si="814"/>
        <v>0.63760449629244798</v>
      </c>
      <c r="GQ191" s="262">
        <f t="shared" si="814"/>
        <v>0.62697775468757377</v>
      </c>
      <c r="GR191" s="262">
        <f t="shared" si="814"/>
        <v>0.61824021159023279</v>
      </c>
      <c r="GS191" s="262">
        <f t="shared" si="814"/>
        <v>0.61824021159023279</v>
      </c>
      <c r="GT191" s="262">
        <f t="shared" si="814"/>
        <v>0.62593869550843051</v>
      </c>
      <c r="GU191" s="262">
        <f t="shared" si="814"/>
        <v>0.63968261465073439</v>
      </c>
      <c r="GV191" s="262">
        <f t="shared" si="814"/>
        <v>0.6455863599867756</v>
      </c>
      <c r="GW191" s="262">
        <f t="shared" si="814"/>
        <v>0.63358994946393987</v>
      </c>
      <c r="GX191" s="262">
        <f t="shared" si="814"/>
        <v>0.6387852453596562</v>
      </c>
      <c r="GY191" s="262">
        <f t="shared" si="814"/>
        <v>0.63155906106834181</v>
      </c>
      <c r="GZ191" s="262">
        <f t="shared" si="814"/>
        <v>0.63155906106834181</v>
      </c>
      <c r="HA191" s="262">
        <f t="shared" si="814"/>
        <v>0.63387332924006989</v>
      </c>
      <c r="HB191" s="262">
        <f t="shared" si="814"/>
        <v>0.65111226562131019</v>
      </c>
      <c r="HC191" s="262">
        <f t="shared" ref="HC191:JN191" si="815">+HC77/$I$191</f>
        <v>0.65999149860671613</v>
      </c>
      <c r="HD191" s="262">
        <f t="shared" si="815"/>
        <v>0.68200066121947767</v>
      </c>
      <c r="HE191" s="262">
        <f t="shared" si="815"/>
        <v>0.68252019080904924</v>
      </c>
      <c r="HF191" s="262">
        <f t="shared" si="815"/>
        <v>0.67312142823407173</v>
      </c>
      <c r="HG191" s="262">
        <f t="shared" si="815"/>
        <v>0.67312142823407173</v>
      </c>
      <c r="HH191" s="262">
        <f t="shared" si="815"/>
        <v>0.68223681103291933</v>
      </c>
      <c r="HI191" s="262">
        <f t="shared" si="815"/>
        <v>0.70462381334718749</v>
      </c>
      <c r="HJ191" s="262">
        <f t="shared" si="815"/>
        <v>0.70835498039956546</v>
      </c>
      <c r="HK191" s="262">
        <f t="shared" si="815"/>
        <v>0.71298351674302174</v>
      </c>
      <c r="HL191" s="262">
        <f t="shared" si="815"/>
        <v>0.70741038114579891</v>
      </c>
      <c r="HM191" s="262">
        <f t="shared" si="815"/>
        <v>0.69786992868275632</v>
      </c>
      <c r="HN191" s="262">
        <f t="shared" si="815"/>
        <v>0.69786992868275632</v>
      </c>
      <c r="HO191" s="262">
        <f t="shared" si="815"/>
        <v>0.71184999763850187</v>
      </c>
      <c r="HP191" s="262">
        <f t="shared" si="815"/>
        <v>0.72431870778822083</v>
      </c>
      <c r="HQ191" s="262">
        <f t="shared" si="815"/>
        <v>0.73806262693052471</v>
      </c>
      <c r="HR191" s="262">
        <f t="shared" si="815"/>
        <v>0.75827705096112974</v>
      </c>
      <c r="HS191" s="262">
        <f t="shared" si="815"/>
        <v>0.7560100127520899</v>
      </c>
      <c r="HT191" s="262">
        <f t="shared" si="815"/>
        <v>0.75142870637132197</v>
      </c>
      <c r="HU191" s="262">
        <f t="shared" si="815"/>
        <v>0.75142870637132197</v>
      </c>
      <c r="HV191" s="262">
        <f t="shared" si="815"/>
        <v>0.75034241722949035</v>
      </c>
      <c r="HW191" s="262">
        <f t="shared" si="815"/>
        <v>0.75775752137155816</v>
      </c>
      <c r="HX191" s="262">
        <f t="shared" si="815"/>
        <v>0.7667312142823407</v>
      </c>
      <c r="HY191" s="262">
        <f t="shared" si="815"/>
        <v>0.77934161432012472</v>
      </c>
      <c r="HZ191" s="262">
        <f t="shared" si="815"/>
        <v>0.7725404996930052</v>
      </c>
      <c r="IA191" s="262">
        <f t="shared" si="815"/>
        <v>0.75076748689368533</v>
      </c>
      <c r="IB191" s="262">
        <f t="shared" si="815"/>
        <v>0.75076748689368533</v>
      </c>
      <c r="IC191" s="262">
        <f t="shared" si="815"/>
        <v>0.75657677230434983</v>
      </c>
      <c r="ID191" s="262">
        <f t="shared" si="815"/>
        <v>0.7674396637226657</v>
      </c>
      <c r="IE191" s="262">
        <f t="shared" si="815"/>
        <v>0.76951778208095212</v>
      </c>
      <c r="IF191" s="262">
        <f t="shared" si="815"/>
        <v>0.78321447126056776</v>
      </c>
      <c r="IG191" s="262">
        <f t="shared" si="815"/>
        <v>0.77631889670807164</v>
      </c>
      <c r="IH191" s="262">
        <f t="shared" si="815"/>
        <v>0.77225711991687529</v>
      </c>
      <c r="II191" s="262">
        <f t="shared" si="815"/>
        <v>0.77225711991687529</v>
      </c>
      <c r="IJ191" s="262">
        <f t="shared" si="815"/>
        <v>0.77263495961838191</v>
      </c>
      <c r="IK191" s="262">
        <f t="shared" si="815"/>
        <v>0.79114910499220703</v>
      </c>
      <c r="IL191" s="262">
        <f t="shared" si="815"/>
        <v>0</v>
      </c>
      <c r="IM191" s="262">
        <f t="shared" si="815"/>
        <v>0</v>
      </c>
      <c r="IN191" s="262">
        <f t="shared" si="815"/>
        <v>0</v>
      </c>
      <c r="IO191" s="262">
        <f t="shared" si="815"/>
        <v>0</v>
      </c>
      <c r="IP191" s="262">
        <f t="shared" si="815"/>
        <v>0</v>
      </c>
      <c r="IQ191" s="262">
        <f t="shared" si="815"/>
        <v>0</v>
      </c>
      <c r="IR191" s="262">
        <f t="shared" si="815"/>
        <v>0</v>
      </c>
      <c r="IS191" s="262">
        <f t="shared" si="815"/>
        <v>0</v>
      </c>
      <c r="IT191" s="262">
        <f t="shared" si="815"/>
        <v>0</v>
      </c>
      <c r="IU191" s="262">
        <f t="shared" si="815"/>
        <v>0</v>
      </c>
      <c r="IV191" s="262">
        <f t="shared" si="815"/>
        <v>0</v>
      </c>
      <c r="IW191" s="262">
        <f t="shared" si="815"/>
        <v>0</v>
      </c>
      <c r="IX191" s="262">
        <f t="shared" si="815"/>
        <v>0</v>
      </c>
      <c r="IY191" s="262">
        <f t="shared" si="815"/>
        <v>0</v>
      </c>
      <c r="IZ191" s="262">
        <f t="shared" si="815"/>
        <v>0</v>
      </c>
      <c r="JA191" s="262">
        <f t="shared" si="815"/>
        <v>0</v>
      </c>
      <c r="JB191" s="262">
        <f t="shared" si="815"/>
        <v>0</v>
      </c>
      <c r="JC191" s="262">
        <f t="shared" si="815"/>
        <v>0</v>
      </c>
      <c r="JD191" s="262">
        <f t="shared" si="815"/>
        <v>0</v>
      </c>
      <c r="JE191" s="262">
        <f t="shared" si="815"/>
        <v>0</v>
      </c>
      <c r="JF191" s="262">
        <f t="shared" si="815"/>
        <v>0</v>
      </c>
      <c r="JG191" s="262">
        <f t="shared" si="815"/>
        <v>0</v>
      </c>
      <c r="JH191" s="262">
        <f t="shared" si="815"/>
        <v>0</v>
      </c>
      <c r="JI191" s="262">
        <f t="shared" si="815"/>
        <v>0</v>
      </c>
      <c r="JJ191" s="262">
        <f t="shared" si="815"/>
        <v>0</v>
      </c>
      <c r="JK191" s="262">
        <f t="shared" si="815"/>
        <v>0</v>
      </c>
      <c r="JL191" s="262">
        <f t="shared" si="815"/>
        <v>0</v>
      </c>
      <c r="JM191" s="262">
        <f t="shared" si="815"/>
        <v>0</v>
      </c>
      <c r="JN191" s="262">
        <f t="shared" si="815"/>
        <v>0</v>
      </c>
      <c r="JO191" s="262">
        <f t="shared" ref="JO191:LZ191" si="816">+JO77/$I$191</f>
        <v>0</v>
      </c>
      <c r="JP191" s="262">
        <f t="shared" si="816"/>
        <v>0</v>
      </c>
      <c r="JQ191" s="262">
        <f t="shared" si="816"/>
        <v>0</v>
      </c>
      <c r="JR191" s="262">
        <f t="shared" si="816"/>
        <v>0</v>
      </c>
      <c r="JS191" s="262">
        <f t="shared" si="816"/>
        <v>0</v>
      </c>
      <c r="JT191" s="262">
        <f t="shared" si="816"/>
        <v>0</v>
      </c>
      <c r="JU191" s="262">
        <f t="shared" si="816"/>
        <v>0</v>
      </c>
      <c r="JV191" s="262">
        <f t="shared" si="816"/>
        <v>0</v>
      </c>
      <c r="JW191" s="262">
        <f t="shared" si="816"/>
        <v>0</v>
      </c>
      <c r="JX191" s="262">
        <f t="shared" si="816"/>
        <v>0</v>
      </c>
      <c r="JY191" s="262">
        <f t="shared" si="816"/>
        <v>0</v>
      </c>
      <c r="JZ191" s="262">
        <f t="shared" si="816"/>
        <v>0</v>
      </c>
      <c r="KA191" s="262">
        <f t="shared" si="816"/>
        <v>0</v>
      </c>
      <c r="KB191" s="262">
        <f t="shared" si="816"/>
        <v>0</v>
      </c>
      <c r="KC191" s="262">
        <f t="shared" si="816"/>
        <v>0</v>
      </c>
      <c r="KD191" s="262">
        <f t="shared" si="816"/>
        <v>0</v>
      </c>
      <c r="KE191" s="262">
        <f t="shared" si="816"/>
        <v>0</v>
      </c>
      <c r="KF191" s="262">
        <f t="shared" si="816"/>
        <v>0</v>
      </c>
      <c r="KG191" s="262">
        <f t="shared" si="816"/>
        <v>0</v>
      </c>
      <c r="KH191" s="262">
        <f t="shared" si="816"/>
        <v>0</v>
      </c>
      <c r="KI191" s="262">
        <f t="shared" si="816"/>
        <v>0</v>
      </c>
      <c r="KJ191" s="262">
        <f t="shared" si="816"/>
        <v>0</v>
      </c>
      <c r="KK191" s="262">
        <f t="shared" si="816"/>
        <v>0</v>
      </c>
      <c r="KL191" s="262">
        <f t="shared" si="816"/>
        <v>0</v>
      </c>
      <c r="KM191" s="262">
        <f t="shared" si="816"/>
        <v>0</v>
      </c>
      <c r="KN191" s="262">
        <f t="shared" si="816"/>
        <v>0</v>
      </c>
      <c r="KO191" s="262">
        <f t="shared" si="816"/>
        <v>0</v>
      </c>
      <c r="KP191" s="262">
        <f t="shared" si="816"/>
        <v>0</v>
      </c>
      <c r="KQ191" s="262">
        <f t="shared" si="816"/>
        <v>0</v>
      </c>
      <c r="KR191" s="262">
        <f t="shared" si="816"/>
        <v>0</v>
      </c>
      <c r="KS191" s="262">
        <f t="shared" si="816"/>
        <v>0</v>
      </c>
      <c r="KT191" s="262">
        <f t="shared" si="816"/>
        <v>0</v>
      </c>
      <c r="KU191" s="262">
        <f t="shared" si="816"/>
        <v>0</v>
      </c>
      <c r="KV191" s="262">
        <f t="shared" si="816"/>
        <v>0</v>
      </c>
      <c r="KW191" s="262">
        <f t="shared" si="816"/>
        <v>0</v>
      </c>
      <c r="KX191" s="262">
        <f t="shared" si="816"/>
        <v>0</v>
      </c>
      <c r="KY191" s="262">
        <f t="shared" si="816"/>
        <v>0</v>
      </c>
      <c r="KZ191" s="262">
        <f t="shared" si="816"/>
        <v>0</v>
      </c>
      <c r="LA191" s="262">
        <f t="shared" si="816"/>
        <v>0</v>
      </c>
      <c r="LB191" s="262">
        <f t="shared" si="816"/>
        <v>0</v>
      </c>
      <c r="LC191" s="262">
        <f t="shared" si="816"/>
        <v>0</v>
      </c>
      <c r="LD191" s="262">
        <f t="shared" si="816"/>
        <v>0</v>
      </c>
      <c r="LE191" s="262">
        <f t="shared" si="816"/>
        <v>0</v>
      </c>
      <c r="LF191" s="262">
        <f t="shared" si="816"/>
        <v>0</v>
      </c>
      <c r="LG191" s="262">
        <f t="shared" si="816"/>
        <v>0</v>
      </c>
      <c r="LH191" s="262">
        <f t="shared" si="816"/>
        <v>0</v>
      </c>
      <c r="LI191" s="262">
        <f t="shared" si="816"/>
        <v>0</v>
      </c>
      <c r="LJ191" s="262">
        <f t="shared" si="816"/>
        <v>0</v>
      </c>
      <c r="LK191" s="262">
        <f t="shared" si="816"/>
        <v>0</v>
      </c>
      <c r="LL191" s="262">
        <f t="shared" si="816"/>
        <v>0</v>
      </c>
      <c r="LM191" s="262">
        <f t="shared" si="816"/>
        <v>0</v>
      </c>
      <c r="LN191" s="262">
        <f t="shared" si="816"/>
        <v>0</v>
      </c>
      <c r="LO191" s="262">
        <f t="shared" si="816"/>
        <v>0</v>
      </c>
      <c r="LP191" s="262">
        <f t="shared" si="816"/>
        <v>0</v>
      </c>
      <c r="LQ191" s="262">
        <f t="shared" si="816"/>
        <v>0</v>
      </c>
      <c r="LR191" s="262">
        <f t="shared" si="816"/>
        <v>0</v>
      </c>
      <c r="LS191" s="262">
        <f t="shared" si="816"/>
        <v>0</v>
      </c>
      <c r="LT191" s="262">
        <f t="shared" si="816"/>
        <v>0</v>
      </c>
      <c r="LU191" s="262">
        <f t="shared" si="816"/>
        <v>0</v>
      </c>
      <c r="LV191" s="262">
        <f t="shared" si="816"/>
        <v>0</v>
      </c>
      <c r="LW191" s="262">
        <f t="shared" si="816"/>
        <v>0</v>
      </c>
      <c r="LX191" s="262">
        <f t="shared" si="816"/>
        <v>0</v>
      </c>
      <c r="LY191" s="262">
        <f t="shared" si="816"/>
        <v>0</v>
      </c>
      <c r="LZ191" s="262">
        <f t="shared" si="816"/>
        <v>0</v>
      </c>
      <c r="MA191" s="262">
        <f t="shared" ref="MA191:NT191" si="817">+MA77/$I$191</f>
        <v>0</v>
      </c>
      <c r="MB191" s="262">
        <f t="shared" si="817"/>
        <v>0</v>
      </c>
      <c r="MC191" s="262">
        <f t="shared" si="817"/>
        <v>0</v>
      </c>
      <c r="MD191" s="262">
        <f t="shared" si="817"/>
        <v>0</v>
      </c>
      <c r="ME191" s="262">
        <f t="shared" si="817"/>
        <v>0</v>
      </c>
      <c r="MF191" s="262">
        <f t="shared" si="817"/>
        <v>0</v>
      </c>
      <c r="MG191" s="262">
        <f t="shared" si="817"/>
        <v>0</v>
      </c>
      <c r="MH191" s="262">
        <f t="shared" si="817"/>
        <v>0</v>
      </c>
      <c r="MI191" s="262">
        <f t="shared" si="817"/>
        <v>0</v>
      </c>
      <c r="MJ191" s="262">
        <f t="shared" si="817"/>
        <v>0</v>
      </c>
      <c r="MK191" s="262">
        <f t="shared" si="817"/>
        <v>0</v>
      </c>
      <c r="ML191" s="262">
        <f t="shared" si="817"/>
        <v>0</v>
      </c>
      <c r="MM191" s="262">
        <f t="shared" si="817"/>
        <v>0</v>
      </c>
      <c r="MN191" s="262">
        <f t="shared" si="817"/>
        <v>0</v>
      </c>
      <c r="MO191" s="262">
        <f t="shared" si="817"/>
        <v>0</v>
      </c>
      <c r="MP191" s="262">
        <f t="shared" si="817"/>
        <v>0</v>
      </c>
      <c r="MQ191" s="262">
        <f t="shared" si="817"/>
        <v>0</v>
      </c>
      <c r="MR191" s="262">
        <f t="shared" si="817"/>
        <v>0</v>
      </c>
      <c r="MS191" s="262">
        <f t="shared" si="817"/>
        <v>0</v>
      </c>
      <c r="MT191" s="262">
        <f t="shared" si="817"/>
        <v>0</v>
      </c>
      <c r="MU191" s="262">
        <f t="shared" si="817"/>
        <v>0</v>
      </c>
      <c r="MV191" s="262">
        <f t="shared" si="817"/>
        <v>0</v>
      </c>
      <c r="MW191" s="262">
        <f t="shared" si="817"/>
        <v>0</v>
      </c>
      <c r="MX191" s="262">
        <f t="shared" si="817"/>
        <v>0</v>
      </c>
      <c r="MY191" s="262">
        <f t="shared" si="817"/>
        <v>0</v>
      </c>
      <c r="MZ191" s="262">
        <f t="shared" si="817"/>
        <v>0</v>
      </c>
      <c r="NA191" s="262">
        <f t="shared" si="817"/>
        <v>0</v>
      </c>
      <c r="NB191" s="262">
        <f t="shared" si="817"/>
        <v>0</v>
      </c>
      <c r="NC191" s="262">
        <f t="shared" si="817"/>
        <v>0</v>
      </c>
      <c r="ND191" s="262">
        <f t="shared" si="817"/>
        <v>0</v>
      </c>
      <c r="NE191" s="262">
        <f t="shared" si="817"/>
        <v>0</v>
      </c>
      <c r="NF191" s="262">
        <f t="shared" si="817"/>
        <v>0</v>
      </c>
      <c r="NG191" s="262">
        <f t="shared" si="817"/>
        <v>0</v>
      </c>
      <c r="NH191" s="262">
        <f t="shared" si="817"/>
        <v>0</v>
      </c>
      <c r="NI191" s="262">
        <f t="shared" si="817"/>
        <v>0</v>
      </c>
      <c r="NJ191" s="262">
        <f t="shared" si="817"/>
        <v>0</v>
      </c>
      <c r="NK191" s="262">
        <f t="shared" si="817"/>
        <v>0</v>
      </c>
      <c r="NL191" s="262">
        <f t="shared" si="817"/>
        <v>0</v>
      </c>
      <c r="NM191" s="262">
        <f t="shared" si="817"/>
        <v>0</v>
      </c>
      <c r="NN191" s="262">
        <f t="shared" si="817"/>
        <v>0</v>
      </c>
      <c r="NO191" s="262">
        <f t="shared" si="817"/>
        <v>0</v>
      </c>
      <c r="NP191" s="262">
        <f t="shared" si="817"/>
        <v>0</v>
      </c>
      <c r="NQ191" s="262">
        <f t="shared" si="817"/>
        <v>0</v>
      </c>
      <c r="NR191" s="262">
        <f t="shared" si="817"/>
        <v>0</v>
      </c>
      <c r="NS191" s="262">
        <f t="shared" si="817"/>
        <v>0</v>
      </c>
      <c r="NT191" s="263">
        <f t="shared" si="817"/>
        <v>0</v>
      </c>
    </row>
    <row r="192" spans="1:384" x14ac:dyDescent="0.6">
      <c r="R192" s="7"/>
    </row>
    <row r="193" spans="18:18" x14ac:dyDescent="0.6">
      <c r="R193" s="7"/>
    </row>
  </sheetData>
  <mergeCells count="155">
    <mergeCell ref="B191:G191"/>
    <mergeCell ref="B134:D134"/>
    <mergeCell ref="D68:G68"/>
    <mergeCell ref="D125:G125"/>
    <mergeCell ref="C133:G133"/>
    <mergeCell ref="C126:G126"/>
    <mergeCell ref="B127:B133"/>
    <mergeCell ref="B79:B80"/>
    <mergeCell ref="C79:C80"/>
    <mergeCell ref="D79:D80"/>
    <mergeCell ref="E79:E80"/>
    <mergeCell ref="F79:F80"/>
    <mergeCell ref="G79:G80"/>
    <mergeCell ref="B81:B126"/>
    <mergeCell ref="C81:C100"/>
    <mergeCell ref="D100:G100"/>
    <mergeCell ref="C101:C125"/>
    <mergeCell ref="D121:D123"/>
    <mergeCell ref="F158:F169"/>
    <mergeCell ref="D158:D159"/>
    <mergeCell ref="D160:D161"/>
    <mergeCell ref="D113:D114"/>
    <mergeCell ref="B184:B190"/>
    <mergeCell ref="B70:B76"/>
    <mergeCell ref="I79:I80"/>
    <mergeCell ref="J79:O79"/>
    <mergeCell ref="P79:Q79"/>
    <mergeCell ref="J80:L80"/>
    <mergeCell ref="C190:G190"/>
    <mergeCell ref="H79:H80"/>
    <mergeCell ref="D162:D163"/>
    <mergeCell ref="D164:D165"/>
    <mergeCell ref="D166:D168"/>
    <mergeCell ref="F170:F181"/>
    <mergeCell ref="D170:D171"/>
    <mergeCell ref="D172:D173"/>
    <mergeCell ref="D174:D175"/>
    <mergeCell ref="D176:D177"/>
    <mergeCell ref="D178:D180"/>
    <mergeCell ref="J137:L137"/>
    <mergeCell ref="D136:D137"/>
    <mergeCell ref="I136:I137"/>
    <mergeCell ref="J136:O136"/>
    <mergeCell ref="P136:Q136"/>
    <mergeCell ref="D143:D144"/>
    <mergeCell ref="D145:D146"/>
    <mergeCell ref="D152:D153"/>
    <mergeCell ref="D154:D155"/>
    <mergeCell ref="P21:Q21"/>
    <mergeCell ref="B21:B23"/>
    <mergeCell ref="C21:C23"/>
    <mergeCell ref="D21:D23"/>
    <mergeCell ref="E21:E23"/>
    <mergeCell ref="H21:H23"/>
    <mergeCell ref="G21:G23"/>
    <mergeCell ref="F24:F34"/>
    <mergeCell ref="F35:F42"/>
    <mergeCell ref="D27:D28"/>
    <mergeCell ref="D29:D30"/>
    <mergeCell ref="D31:D32"/>
    <mergeCell ref="D38:D39"/>
    <mergeCell ref="D40:D41"/>
    <mergeCell ref="J22:L22"/>
    <mergeCell ref="M22:M23"/>
    <mergeCell ref="N22:N23"/>
    <mergeCell ref="O22:O23"/>
    <mergeCell ref="P22:P23"/>
    <mergeCell ref="Q22:Q23"/>
    <mergeCell ref="J21:O21"/>
    <mergeCell ref="B136:B137"/>
    <mergeCell ref="C136:C137"/>
    <mergeCell ref="C183:G183"/>
    <mergeCell ref="D43:G43"/>
    <mergeCell ref="G136:G137"/>
    <mergeCell ref="D157:G157"/>
    <mergeCell ref="D182:G182"/>
    <mergeCell ref="C69:E69"/>
    <mergeCell ref="C44:C68"/>
    <mergeCell ref="B138:B183"/>
    <mergeCell ref="C138:C157"/>
    <mergeCell ref="B24:B69"/>
    <mergeCell ref="D117:D118"/>
    <mergeCell ref="D119:D120"/>
    <mergeCell ref="B77:D77"/>
    <mergeCell ref="C24:C43"/>
    <mergeCell ref="C70:C75"/>
    <mergeCell ref="D70:D71"/>
    <mergeCell ref="D72:D73"/>
    <mergeCell ref="D74:D75"/>
    <mergeCell ref="C158:C182"/>
    <mergeCell ref="F70:F75"/>
    <mergeCell ref="G70:G75"/>
    <mergeCell ref="H136:H137"/>
    <mergeCell ref="I21:I23"/>
    <mergeCell ref="F44:F55"/>
    <mergeCell ref="F138:F148"/>
    <mergeCell ref="F149:F156"/>
    <mergeCell ref="C76:E76"/>
    <mergeCell ref="D141:D142"/>
    <mergeCell ref="F136:F137"/>
    <mergeCell ref="F81:F91"/>
    <mergeCell ref="F92:F99"/>
    <mergeCell ref="D84:D85"/>
    <mergeCell ref="D86:D87"/>
    <mergeCell ref="D88:D89"/>
    <mergeCell ref="D95:D96"/>
    <mergeCell ref="D97:D98"/>
    <mergeCell ref="F113:F124"/>
    <mergeCell ref="F101:F112"/>
    <mergeCell ref="D101:D102"/>
    <mergeCell ref="D103:D104"/>
    <mergeCell ref="D105:D106"/>
    <mergeCell ref="D107:D108"/>
    <mergeCell ref="D109:D111"/>
    <mergeCell ref="E136:E137"/>
    <mergeCell ref="D115:D116"/>
    <mergeCell ref="H14:H16"/>
    <mergeCell ref="H11:H13"/>
    <mergeCell ref="H9:H10"/>
    <mergeCell ref="H3:H5"/>
    <mergeCell ref="H6:H8"/>
    <mergeCell ref="H17:H18"/>
    <mergeCell ref="F56:F67"/>
    <mergeCell ref="F21:F23"/>
    <mergeCell ref="D44:D45"/>
    <mergeCell ref="D46:D47"/>
    <mergeCell ref="D48:D49"/>
    <mergeCell ref="D50:D51"/>
    <mergeCell ref="D52:D54"/>
    <mergeCell ref="D56:D57"/>
    <mergeCell ref="D58:D59"/>
    <mergeCell ref="D60:D61"/>
    <mergeCell ref="D62:D63"/>
    <mergeCell ref="D64:D66"/>
    <mergeCell ref="H70:H71"/>
    <mergeCell ref="H72:H73"/>
    <mergeCell ref="H74:H75"/>
    <mergeCell ref="C127:C132"/>
    <mergeCell ref="D127:D128"/>
    <mergeCell ref="F127:F132"/>
    <mergeCell ref="G127:G132"/>
    <mergeCell ref="H127:H128"/>
    <mergeCell ref="D129:D130"/>
    <mergeCell ref="H129:H130"/>
    <mergeCell ref="D131:D132"/>
    <mergeCell ref="H131:H132"/>
    <mergeCell ref="C184:C189"/>
    <mergeCell ref="D184:D185"/>
    <mergeCell ref="F184:F189"/>
    <mergeCell ref="G184:G189"/>
    <mergeCell ref="H184:H185"/>
    <mergeCell ref="D186:D187"/>
    <mergeCell ref="H186:H187"/>
    <mergeCell ref="D188:D189"/>
    <mergeCell ref="H188:H189"/>
  </mergeCells>
  <phoneticPr fontId="2" type="noConversion"/>
  <conditionalFormatting sqref="S23:NT2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{095B7697-EEF3-4722-9CF2-A683DF37DF8F}</x14:id>
        </ext>
      </extLst>
    </cfRule>
  </conditionalFormatting>
  <conditionalFormatting sqref="S23:NT2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{E3A59C11-189D-48B4-9D28-A060834D1C98}</x14:id>
        </ext>
      </extLst>
    </cfRule>
  </conditionalFormatting>
  <conditionalFormatting sqref="S138:NT156">
    <cfRule type="cellIs" dxfId="3" priority="1" operator="between">
      <formula>0.9</formula>
      <formula>0.949</formula>
    </cfRule>
    <cfRule type="cellIs" dxfId="2" priority="4" operator="greaterThan">
      <formula>0.95</formula>
    </cfRule>
  </conditionalFormatting>
  <conditionalFormatting sqref="S158:NT181">
    <cfRule type="cellIs" dxfId="1" priority="2" operator="between">
      <formula>0.9</formula>
      <formula>0.949</formula>
    </cfRule>
    <cfRule type="cellIs" dxfId="0" priority="3" operator="greaterThanOrEqual">
      <formula>0.95</formula>
    </cfRule>
  </conditionalFormatting>
  <pageMargins left="0.7" right="0.7" top="0.75" bottom="0.75" header="0.3" footer="0.3"/>
  <pageSetup paperSize="9" orientation="portrait" r:id="rId1"/>
  <ignoredErrors>
    <ignoredError sqref="EI7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B7697-EEF3-4722-9CF2-A683DF37DF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S23:NT23</xm:sqref>
        </x14:conditionalFormatting>
        <x14:conditionalFormatting xmlns:xm="http://schemas.microsoft.com/office/excel/2006/main">
          <x14:cfRule type="dataBar" id="{E3A59C11-189D-48B4-9D28-A060834D1C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S23:NT23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67"/>
  <sheetViews>
    <sheetView showGridLines="0" zoomScale="85" zoomScaleNormal="85" workbookViewId="0">
      <selection activeCell="Q20" sqref="Q20"/>
    </sheetView>
  </sheetViews>
  <sheetFormatPr defaultRowHeight="15.75" x14ac:dyDescent="0.6"/>
  <cols>
    <col min="1" max="17" width="9" style="23"/>
    <col min="18" max="18" width="4.125" style="23" customWidth="1"/>
    <col min="19" max="33" width="9" style="23"/>
    <col min="34" max="34" width="9" style="25"/>
    <col min="35" max="16384" width="9" style="23"/>
  </cols>
  <sheetData>
    <row r="2" spans="2:19" x14ac:dyDescent="0.6">
      <c r="B2" s="22" t="s">
        <v>45</v>
      </c>
      <c r="S2" s="22" t="s">
        <v>46</v>
      </c>
    </row>
    <row r="47" spans="8:9" ht="16.899999999999999" x14ac:dyDescent="0.6">
      <c r="H47" s="24"/>
      <c r="I47" s="24"/>
    </row>
    <row r="48" spans="8:9" ht="16.899999999999999" x14ac:dyDescent="0.6">
      <c r="H48" s="24"/>
      <c r="I48" s="24"/>
    </row>
    <row r="49" spans="8:12" ht="16.899999999999999" x14ac:dyDescent="0.6">
      <c r="H49" s="24"/>
      <c r="I49" s="24"/>
    </row>
    <row r="50" spans="8:12" ht="16.899999999999999" x14ac:dyDescent="0.6">
      <c r="H50" s="24"/>
      <c r="I50" s="24"/>
    </row>
    <row r="51" spans="8:12" ht="16.899999999999999" x14ac:dyDescent="0.6">
      <c r="H51" s="24"/>
      <c r="I51" s="24"/>
    </row>
    <row r="52" spans="8:12" ht="16.899999999999999" x14ac:dyDescent="0.6">
      <c r="H52" s="24"/>
      <c r="I52" s="24"/>
    </row>
    <row r="57" spans="8:12" ht="16.899999999999999" x14ac:dyDescent="0.6">
      <c r="L57" s="24"/>
    </row>
    <row r="58" spans="8:12" ht="16.899999999999999" x14ac:dyDescent="0.6">
      <c r="L58" s="24"/>
    </row>
    <row r="59" spans="8:12" ht="16.899999999999999" x14ac:dyDescent="0.6">
      <c r="L59" s="24"/>
    </row>
    <row r="60" spans="8:12" ht="16.899999999999999" x14ac:dyDescent="0.6">
      <c r="L60" s="24"/>
    </row>
    <row r="61" spans="8:12" ht="16.899999999999999" x14ac:dyDescent="0.6">
      <c r="L61" s="24"/>
    </row>
    <row r="62" spans="8:12" ht="16.899999999999999" x14ac:dyDescent="0.6">
      <c r="L62" s="24"/>
    </row>
    <row r="63" spans="8:12" ht="16.899999999999999" x14ac:dyDescent="0.6">
      <c r="L63" s="24"/>
    </row>
    <row r="64" spans="8:12" ht="16.899999999999999" x14ac:dyDescent="0.6">
      <c r="L64" s="24"/>
    </row>
    <row r="65" spans="12:12" ht="16.899999999999999" x14ac:dyDescent="0.6">
      <c r="L65" s="24"/>
    </row>
    <row r="66" spans="12:12" ht="16.899999999999999" x14ac:dyDescent="0.6">
      <c r="L66" s="24"/>
    </row>
    <row r="67" spans="12:12" ht="16.899999999999999" x14ac:dyDescent="0.6">
      <c r="L67" s="24"/>
    </row>
  </sheetData>
  <phoneticPr fontId="2" type="noConversion"/>
  <printOptions horizontalCentered="1" verticalCentered="1"/>
  <pageMargins left="0" right="0" top="0" bottom="0" header="0" footer="0"/>
  <pageSetup paperSize="9" scale="5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H3:EF78"/>
  <sheetViews>
    <sheetView showGridLines="0" topLeftCell="A12" zoomScale="85" zoomScaleNormal="85" workbookViewId="0">
      <selection activeCell="O58" sqref="O58"/>
    </sheetView>
  </sheetViews>
  <sheetFormatPr defaultColWidth="1.75" defaultRowHeight="11.25" customHeight="1" x14ac:dyDescent="0.6"/>
  <cols>
    <col min="1" max="1844" width="1.875" style="197" customWidth="1"/>
    <col min="1845" max="16384" width="1.75" style="197"/>
  </cols>
  <sheetData>
    <row r="3" spans="8:130" ht="24.75" x14ac:dyDescent="0.6">
      <c r="I3" s="198" t="s">
        <v>75</v>
      </c>
    </row>
    <row r="9" spans="8:130" ht="11.25" customHeight="1" x14ac:dyDescent="0.6"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  <c r="DO9" s="199"/>
      <c r="DP9" s="199"/>
      <c r="DQ9" s="199"/>
      <c r="DR9" s="199"/>
      <c r="DS9" s="199"/>
      <c r="DT9" s="199"/>
      <c r="DU9" s="199"/>
      <c r="DV9" s="199"/>
      <c r="DW9" s="199"/>
      <c r="DX9" s="199"/>
      <c r="DY9" s="199"/>
    </row>
    <row r="10" spans="8:130" ht="11.25" customHeight="1" x14ac:dyDescent="0.6">
      <c r="H10" s="200"/>
      <c r="I10" s="201"/>
      <c r="T10" s="201"/>
      <c r="AE10" s="201"/>
      <c r="AP10" s="201"/>
      <c r="BA10" s="201"/>
      <c r="BL10" s="201"/>
      <c r="BW10" s="201"/>
      <c r="CH10" s="201"/>
      <c r="CS10" s="201"/>
      <c r="DD10" s="201"/>
      <c r="DO10" s="201"/>
      <c r="DZ10" s="201"/>
    </row>
    <row r="11" spans="8:130" ht="11.25" customHeight="1" x14ac:dyDescent="0.6">
      <c r="H11" s="200"/>
      <c r="I11" s="201"/>
      <c r="T11" s="201"/>
      <c r="AE11" s="201"/>
      <c r="AP11" s="201"/>
      <c r="BA11" s="201"/>
      <c r="BL11" s="201"/>
      <c r="BW11" s="201"/>
      <c r="CH11" s="201"/>
      <c r="CS11" s="201"/>
      <c r="DD11" s="201"/>
      <c r="DO11" s="201"/>
      <c r="DZ11" s="201"/>
    </row>
    <row r="12" spans="8:130" ht="11.25" customHeight="1" x14ac:dyDescent="0.6">
      <c r="H12" s="200"/>
      <c r="I12" s="201"/>
      <c r="T12" s="201"/>
      <c r="AE12" s="201"/>
      <c r="AP12" s="201"/>
      <c r="BA12" s="201"/>
      <c r="BL12" s="201"/>
      <c r="BW12" s="201"/>
      <c r="CH12" s="201"/>
      <c r="CS12" s="201"/>
      <c r="DD12" s="201"/>
      <c r="DO12" s="201"/>
      <c r="DZ12" s="201"/>
    </row>
    <row r="13" spans="8:130" ht="11.25" customHeight="1" x14ac:dyDescent="0.6">
      <c r="H13" s="200"/>
      <c r="I13" s="201"/>
      <c r="T13" s="201"/>
      <c r="AE13" s="201"/>
      <c r="AP13" s="201"/>
      <c r="BA13" s="201"/>
      <c r="BL13" s="201"/>
      <c r="BW13" s="201"/>
      <c r="CH13" s="201"/>
      <c r="CS13" s="201"/>
      <c r="DD13" s="201"/>
      <c r="DO13" s="201"/>
      <c r="DZ13" s="201"/>
    </row>
    <row r="14" spans="8:130" ht="11.25" customHeight="1" x14ac:dyDescent="0.6">
      <c r="H14" s="200"/>
      <c r="I14" s="201"/>
      <c r="T14" s="201"/>
      <c r="AE14" s="201"/>
      <c r="AP14" s="201"/>
      <c r="BA14" s="201"/>
      <c r="BL14" s="201"/>
      <c r="BW14" s="201"/>
      <c r="CH14" s="201"/>
      <c r="CS14" s="201"/>
      <c r="DD14" s="201"/>
      <c r="DO14" s="201"/>
      <c r="DZ14" s="201"/>
    </row>
    <row r="15" spans="8:130" ht="11.25" customHeight="1" x14ac:dyDescent="0.6">
      <c r="H15" s="200"/>
      <c r="I15" s="201"/>
      <c r="T15" s="201"/>
      <c r="AE15" s="201"/>
      <c r="AP15" s="201"/>
      <c r="BA15" s="201"/>
      <c r="BL15" s="201"/>
      <c r="BW15" s="201"/>
      <c r="CH15" s="201"/>
      <c r="CS15" s="201"/>
      <c r="DD15" s="201"/>
      <c r="DO15" s="201"/>
      <c r="DZ15" s="201"/>
    </row>
    <row r="16" spans="8:130" ht="11.25" customHeight="1" x14ac:dyDescent="0.6">
      <c r="H16" s="200"/>
      <c r="I16" s="201"/>
      <c r="M16" s="202"/>
      <c r="N16" s="203"/>
      <c r="O16" s="204"/>
      <c r="P16" s="203"/>
      <c r="Q16" s="203"/>
      <c r="R16" s="203"/>
      <c r="S16" s="204"/>
      <c r="AE16" s="201"/>
      <c r="AP16" s="201"/>
      <c r="BA16" s="201"/>
      <c r="BL16" s="201"/>
      <c r="BW16" s="201"/>
      <c r="CH16" s="201"/>
      <c r="CS16" s="201"/>
      <c r="DD16" s="201"/>
      <c r="DO16" s="202"/>
      <c r="DP16" s="203"/>
      <c r="DQ16" s="204"/>
      <c r="DR16" s="203"/>
      <c r="DS16" s="203"/>
      <c r="DT16" s="203"/>
      <c r="DU16" s="204"/>
      <c r="DZ16" s="201"/>
    </row>
    <row r="17" spans="8:136" ht="11.25" customHeight="1" x14ac:dyDescent="0.6">
      <c r="H17" s="200"/>
      <c r="I17" s="201"/>
      <c r="M17" s="205"/>
      <c r="O17" s="206"/>
      <c r="S17" s="206"/>
      <c r="AE17" s="201"/>
      <c r="AP17" s="201"/>
      <c r="BA17" s="201"/>
      <c r="BL17" s="207"/>
      <c r="BM17" s="208"/>
      <c r="BW17" s="201"/>
      <c r="CH17" s="201"/>
      <c r="CS17" s="201"/>
      <c r="DD17" s="201"/>
      <c r="DO17" s="205"/>
      <c r="DQ17" s="206"/>
      <c r="DU17" s="206"/>
      <c r="DZ17" s="201"/>
    </row>
    <row r="18" spans="8:136" ht="11.25" customHeight="1" x14ac:dyDescent="0.6">
      <c r="H18" s="200"/>
      <c r="I18" s="201"/>
      <c r="M18" s="205"/>
      <c r="O18" s="206"/>
      <c r="S18" s="206"/>
      <c r="AE18" s="201"/>
      <c r="AP18" s="201"/>
      <c r="BA18" s="201"/>
      <c r="BL18" s="209"/>
      <c r="BM18" s="210"/>
      <c r="BW18" s="201"/>
      <c r="CH18" s="201"/>
      <c r="CS18" s="201"/>
      <c r="DD18" s="201"/>
      <c r="DO18" s="205"/>
      <c r="DQ18" s="206"/>
      <c r="DU18" s="206"/>
      <c r="DZ18" s="201"/>
    </row>
    <row r="19" spans="8:136" ht="11.25" customHeight="1" x14ac:dyDescent="0.6">
      <c r="H19" s="200"/>
      <c r="I19" s="201"/>
      <c r="M19" s="211"/>
      <c r="N19" s="212"/>
      <c r="O19" s="202"/>
      <c r="P19" s="204"/>
      <c r="Q19" s="211"/>
      <c r="R19" s="213"/>
      <c r="S19" s="212"/>
      <c r="AE19" s="201"/>
      <c r="AP19" s="201"/>
      <c r="BA19" s="201"/>
      <c r="BL19" s="201"/>
      <c r="BW19" s="201"/>
      <c r="CH19" s="201"/>
      <c r="CS19" s="201"/>
      <c r="DD19" s="201"/>
      <c r="DO19" s="211"/>
      <c r="DP19" s="212"/>
      <c r="DQ19" s="202"/>
      <c r="DR19" s="204"/>
      <c r="DS19" s="211"/>
      <c r="DT19" s="213"/>
      <c r="DU19" s="212"/>
      <c r="DZ19" s="201"/>
    </row>
    <row r="20" spans="8:136" ht="11.25" customHeight="1" x14ac:dyDescent="0.6">
      <c r="H20" s="200"/>
      <c r="I20" s="214"/>
      <c r="J20" s="215"/>
      <c r="K20" s="215"/>
      <c r="L20" s="215"/>
      <c r="M20" s="215"/>
      <c r="N20" s="215"/>
      <c r="O20" s="215"/>
      <c r="P20" s="215"/>
      <c r="Q20" s="215"/>
      <c r="R20" s="215"/>
      <c r="S20" s="216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217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217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217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217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217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217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217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217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  <c r="DO20" s="214"/>
      <c r="DP20" s="215"/>
      <c r="DQ20" s="215"/>
      <c r="DR20" s="215"/>
      <c r="DS20" s="215"/>
      <c r="DT20" s="215"/>
      <c r="DU20" s="215"/>
      <c r="DV20" s="215"/>
      <c r="DW20" s="215"/>
      <c r="DX20" s="215"/>
      <c r="DY20" s="216"/>
      <c r="DZ20" s="201"/>
    </row>
    <row r="21" spans="8:136" ht="11.25" customHeight="1" x14ac:dyDescent="0.6">
      <c r="H21" s="200"/>
      <c r="I21" s="201"/>
      <c r="T21" s="201"/>
      <c r="AE21" s="201"/>
      <c r="AP21" s="201"/>
      <c r="BA21" s="201"/>
      <c r="BL21" s="201"/>
      <c r="BW21" s="201"/>
      <c r="CH21" s="201"/>
      <c r="CS21" s="201"/>
      <c r="DD21" s="201"/>
      <c r="DO21" s="201"/>
      <c r="DZ21" s="201"/>
    </row>
    <row r="22" spans="8:136" ht="11.25" customHeight="1" x14ac:dyDescent="0.6">
      <c r="H22" s="200"/>
      <c r="I22" s="201"/>
      <c r="J22" s="344" t="s">
        <v>76</v>
      </c>
      <c r="K22" s="344"/>
      <c r="L22" s="344"/>
      <c r="M22" s="344"/>
      <c r="N22" s="344"/>
      <c r="T22" s="201"/>
      <c r="AE22" s="201"/>
      <c r="AP22" s="201"/>
      <c r="BA22" s="201"/>
      <c r="BB22" s="344" t="s">
        <v>77</v>
      </c>
      <c r="BC22" s="344"/>
      <c r="BD22" s="344"/>
      <c r="BE22" s="344"/>
      <c r="BF22" s="344"/>
      <c r="BL22" s="201"/>
      <c r="BW22" s="201"/>
      <c r="CH22" s="201"/>
      <c r="CS22" s="201"/>
      <c r="DD22" s="201"/>
      <c r="DO22" s="201"/>
      <c r="DZ22" s="201"/>
    </row>
    <row r="23" spans="8:136" ht="11.25" customHeight="1" x14ac:dyDescent="0.6">
      <c r="H23" s="200"/>
      <c r="I23" s="201"/>
      <c r="J23" s="344"/>
      <c r="K23" s="344"/>
      <c r="L23" s="344"/>
      <c r="M23" s="344"/>
      <c r="N23" s="344"/>
      <c r="T23" s="201"/>
      <c r="AE23" s="201"/>
      <c r="AP23" s="201"/>
      <c r="BA23" s="201"/>
      <c r="BB23" s="344"/>
      <c r="BC23" s="344"/>
      <c r="BD23" s="344"/>
      <c r="BE23" s="344"/>
      <c r="BF23" s="344"/>
      <c r="BL23" s="201"/>
      <c r="BW23" s="201"/>
      <c r="CH23" s="201"/>
      <c r="CS23" s="201"/>
      <c r="DD23" s="201"/>
      <c r="DO23" s="201"/>
      <c r="DZ23" s="201"/>
    </row>
    <row r="24" spans="8:136" ht="11.25" customHeight="1" x14ac:dyDescent="0.6">
      <c r="H24" s="200"/>
      <c r="I24" s="201"/>
      <c r="T24" s="201"/>
      <c r="AE24" s="201"/>
      <c r="AP24" s="201"/>
      <c r="BA24" s="201"/>
      <c r="BL24" s="201"/>
      <c r="BW24" s="201"/>
      <c r="CH24" s="201"/>
      <c r="CS24" s="201"/>
      <c r="DD24" s="201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</row>
    <row r="25" spans="8:136" ht="11.25" customHeight="1" x14ac:dyDescent="0.6">
      <c r="H25" s="200"/>
      <c r="I25" s="201"/>
      <c r="J25" s="219">
        <v>20</v>
      </c>
      <c r="N25" s="219">
        <v>20</v>
      </c>
      <c r="O25" s="219">
        <v>20</v>
      </c>
      <c r="S25" s="219">
        <v>20</v>
      </c>
      <c r="T25" s="219">
        <v>20</v>
      </c>
      <c r="AE25" s="201"/>
      <c r="AP25" s="201"/>
      <c r="BA25" s="201"/>
      <c r="BL25" s="201"/>
      <c r="BW25" s="201"/>
      <c r="CH25" s="201"/>
      <c r="CS25" s="201"/>
      <c r="DD25" s="201"/>
      <c r="DO25" s="201"/>
      <c r="DZ25" s="201"/>
    </row>
    <row r="26" spans="8:136" ht="11.25" customHeight="1" x14ac:dyDescent="0.6">
      <c r="H26" s="200"/>
      <c r="I26" s="201"/>
      <c r="T26" s="201"/>
      <c r="AE26" s="201"/>
      <c r="AP26" s="201"/>
      <c r="BA26" s="201"/>
      <c r="BL26" s="201"/>
      <c r="BW26" s="201"/>
      <c r="CH26" s="201"/>
      <c r="CS26" s="201"/>
      <c r="DD26" s="201"/>
      <c r="DO26" s="201"/>
      <c r="DZ26" s="201"/>
    </row>
    <row r="27" spans="8:136" ht="11.25" customHeight="1" x14ac:dyDescent="0.6">
      <c r="H27" s="200"/>
      <c r="I27" s="201"/>
      <c r="T27" s="201"/>
      <c r="AE27" s="201"/>
      <c r="AP27" s="201"/>
      <c r="BA27" s="201"/>
      <c r="BL27" s="201"/>
      <c r="BW27" s="201"/>
      <c r="CH27" s="201"/>
      <c r="CS27" s="201"/>
      <c r="DD27" s="201"/>
      <c r="DO27" s="201"/>
      <c r="DZ27" s="201"/>
    </row>
    <row r="28" spans="8:136" ht="11.25" customHeight="1" x14ac:dyDescent="0.6">
      <c r="H28" s="200"/>
      <c r="I28" s="201"/>
      <c r="T28" s="201"/>
      <c r="AE28" s="219">
        <v>28</v>
      </c>
      <c r="AJ28" s="219">
        <v>28</v>
      </c>
      <c r="AK28" s="219">
        <v>28</v>
      </c>
      <c r="AN28" s="219">
        <v>28</v>
      </c>
      <c r="AP28" s="201"/>
      <c r="AY28" s="219">
        <v>28</v>
      </c>
      <c r="BA28" s="201"/>
      <c r="BL28" s="201"/>
      <c r="BW28" s="201"/>
      <c r="CH28" s="201"/>
      <c r="CS28" s="201"/>
      <c r="DD28" s="201"/>
      <c r="DO28" s="201"/>
      <c r="DZ28" s="201"/>
    </row>
    <row r="29" spans="8:136" ht="11.25" customHeight="1" x14ac:dyDescent="0.6">
      <c r="H29" s="200"/>
      <c r="I29" s="201"/>
      <c r="T29" s="201"/>
      <c r="AE29" s="201"/>
      <c r="AP29" s="201"/>
      <c r="BA29" s="201"/>
      <c r="BL29" s="201"/>
      <c r="BW29" s="201"/>
      <c r="CH29" s="201"/>
      <c r="CS29" s="201"/>
      <c r="DD29" s="201"/>
      <c r="DK29" s="220"/>
      <c r="DM29" s="221"/>
      <c r="DP29" s="222"/>
      <c r="DQ29" s="222"/>
      <c r="DR29" s="222"/>
      <c r="DS29" s="222"/>
      <c r="DT29" s="222"/>
      <c r="DU29" s="222"/>
      <c r="DV29" s="222"/>
      <c r="DY29" s="223"/>
    </row>
    <row r="30" spans="8:136" ht="11.25" customHeight="1" x14ac:dyDescent="0.6">
      <c r="H30" s="200"/>
      <c r="I30" s="201"/>
      <c r="T30" s="201"/>
      <c r="AE30" s="201"/>
      <c r="AP30" s="201"/>
      <c r="BA30" s="201"/>
      <c r="BL30" s="201"/>
      <c r="BW30" s="201"/>
      <c r="CH30" s="201"/>
      <c r="CS30" s="201"/>
      <c r="DD30" s="201"/>
      <c r="DK30" s="220"/>
      <c r="DM30" s="224"/>
      <c r="DY30" s="223"/>
    </row>
    <row r="31" spans="8:136" ht="11.25" customHeight="1" x14ac:dyDescent="0.6">
      <c r="H31" s="200"/>
      <c r="I31" s="217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217"/>
      <c r="U31" s="199"/>
      <c r="V31" s="199"/>
      <c r="W31" s="199"/>
      <c r="X31" s="199"/>
      <c r="Y31" s="199"/>
      <c r="Z31" s="199"/>
      <c r="AB31" s="199"/>
      <c r="AC31" s="199"/>
      <c r="AD31" s="199"/>
      <c r="AE31" s="217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217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217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217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217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217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217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217"/>
      <c r="DE31" s="199"/>
      <c r="DF31" s="199"/>
      <c r="DG31" s="199"/>
      <c r="DH31" s="199"/>
      <c r="DI31" s="199"/>
      <c r="DJ31" s="199"/>
      <c r="DK31" s="220"/>
      <c r="DL31" s="199"/>
      <c r="DM31" s="224"/>
      <c r="DP31" s="222"/>
      <c r="DQ31" s="222"/>
      <c r="DR31" s="222"/>
      <c r="DS31" s="222"/>
      <c r="DT31" s="222"/>
      <c r="DU31" s="222"/>
      <c r="DV31" s="222"/>
      <c r="DY31" s="225"/>
      <c r="ED31" s="221"/>
      <c r="EF31" s="226"/>
    </row>
    <row r="32" spans="8:136" ht="11.25" customHeight="1" x14ac:dyDescent="0.6">
      <c r="H32" s="200"/>
      <c r="I32" s="201"/>
      <c r="T32" s="201"/>
      <c r="AA32" s="227"/>
      <c r="AC32" s="227"/>
      <c r="AE32" s="201"/>
      <c r="AP32" s="201"/>
      <c r="BA32" s="201"/>
      <c r="BL32" s="201"/>
      <c r="BW32" s="201"/>
      <c r="CH32" s="201"/>
      <c r="CS32" s="201"/>
      <c r="DD32" s="201"/>
      <c r="DK32" s="220"/>
      <c r="DM32" s="224"/>
      <c r="DY32" s="223"/>
      <c r="EF32" s="226"/>
    </row>
    <row r="33" spans="8:136" ht="11.25" customHeight="1" x14ac:dyDescent="0.6">
      <c r="H33" s="200"/>
      <c r="I33" s="201"/>
      <c r="T33" s="201"/>
      <c r="AA33" s="227"/>
      <c r="AC33" s="227"/>
      <c r="AE33" s="201"/>
      <c r="AP33" s="201"/>
      <c r="BA33" s="201"/>
      <c r="BL33" s="201"/>
      <c r="BW33" s="201"/>
      <c r="CH33" s="201"/>
      <c r="CS33" s="201"/>
      <c r="DD33" s="201"/>
      <c r="DK33" s="220"/>
      <c r="DM33" s="224"/>
      <c r="DP33" s="222"/>
      <c r="DQ33" s="222"/>
      <c r="DR33" s="222"/>
      <c r="DS33" s="222"/>
      <c r="DT33" s="222"/>
      <c r="DU33" s="222"/>
      <c r="DV33" s="222"/>
      <c r="DY33" s="223"/>
      <c r="EF33" s="226"/>
    </row>
    <row r="34" spans="8:136" ht="11.25" customHeight="1" x14ac:dyDescent="0.6">
      <c r="H34" s="200"/>
      <c r="I34" s="201"/>
      <c r="T34" s="201"/>
      <c r="AA34" s="227"/>
      <c r="AC34" s="227"/>
      <c r="AE34" s="201"/>
      <c r="AP34" s="201"/>
      <c r="BA34" s="201"/>
      <c r="BL34" s="201"/>
      <c r="BW34" s="201"/>
      <c r="CH34" s="201"/>
      <c r="CS34" s="201"/>
      <c r="DD34" s="201"/>
      <c r="DK34" s="220"/>
      <c r="DM34" s="224"/>
      <c r="DY34" s="225"/>
    </row>
    <row r="35" spans="8:136" ht="11.25" customHeight="1" x14ac:dyDescent="0.6">
      <c r="H35" s="200"/>
      <c r="I35" s="201"/>
      <c r="T35" s="201"/>
      <c r="AA35" s="227"/>
      <c r="AC35" s="227"/>
      <c r="AE35" s="201"/>
      <c r="AP35" s="219">
        <v>22</v>
      </c>
      <c r="AT35" s="219">
        <v>22</v>
      </c>
      <c r="AU35" s="219">
        <v>22</v>
      </c>
      <c r="BA35" s="201"/>
      <c r="BL35" s="201"/>
      <c r="BW35" s="201"/>
      <c r="CH35" s="201"/>
      <c r="CS35" s="201"/>
      <c r="DD35" s="201"/>
      <c r="DK35" s="220"/>
      <c r="DM35" s="224"/>
      <c r="DP35" s="222"/>
      <c r="DQ35" s="222"/>
      <c r="DR35" s="222"/>
      <c r="DS35" s="222"/>
      <c r="DT35" s="222"/>
      <c r="DU35" s="222"/>
      <c r="DV35" s="222"/>
      <c r="DY35" s="223"/>
    </row>
    <row r="36" spans="8:136" ht="11.25" customHeight="1" x14ac:dyDescent="0.6">
      <c r="H36" s="200"/>
      <c r="I36" s="201"/>
      <c r="T36" s="201"/>
      <c r="AA36" s="227"/>
      <c r="AC36" s="227"/>
      <c r="AE36" s="201"/>
      <c r="AP36" s="201"/>
      <c r="BA36" s="201"/>
      <c r="BL36" s="201"/>
      <c r="BW36" s="201"/>
      <c r="CH36" s="201"/>
      <c r="CS36" s="201"/>
      <c r="DD36" s="201"/>
      <c r="DK36" s="220"/>
      <c r="DM36" s="224"/>
      <c r="DY36" s="223"/>
    </row>
    <row r="37" spans="8:136" ht="11.25" customHeight="1" x14ac:dyDescent="0.6">
      <c r="H37" s="200"/>
      <c r="I37" s="201"/>
      <c r="T37" s="201"/>
      <c r="AA37" s="227"/>
      <c r="AC37" s="227"/>
      <c r="AE37" s="201"/>
      <c r="AP37" s="201"/>
      <c r="BA37" s="201"/>
      <c r="BL37" s="201"/>
      <c r="BW37" s="201"/>
      <c r="CH37" s="201"/>
      <c r="CS37" s="201"/>
      <c r="DD37" s="201"/>
      <c r="DK37" s="220"/>
      <c r="DM37" s="224"/>
      <c r="DP37" s="222"/>
      <c r="DQ37" s="222"/>
      <c r="DR37" s="222"/>
      <c r="DS37" s="222"/>
      <c r="DT37" s="222"/>
      <c r="DU37" s="222"/>
      <c r="DV37" s="222"/>
      <c r="DY37" s="225"/>
    </row>
    <row r="38" spans="8:136" ht="11.25" customHeight="1" x14ac:dyDescent="0.6">
      <c r="H38" s="200"/>
      <c r="I38" s="201"/>
      <c r="T38" s="201"/>
      <c r="AA38" s="227"/>
      <c r="AC38" s="227"/>
      <c r="AE38" s="201"/>
      <c r="AP38" s="201"/>
      <c r="BA38" s="201"/>
      <c r="BL38" s="201"/>
      <c r="BW38" s="201"/>
      <c r="CH38" s="201"/>
      <c r="CS38" s="201"/>
      <c r="DD38" s="201"/>
      <c r="DK38" s="220"/>
      <c r="DM38" s="224"/>
      <c r="DY38" s="223"/>
    </row>
    <row r="39" spans="8:136" ht="11.25" customHeight="1" x14ac:dyDescent="0.6">
      <c r="H39" s="200"/>
      <c r="I39" s="201"/>
      <c r="T39" s="201"/>
      <c r="AA39" s="227"/>
      <c r="AC39" s="227"/>
      <c r="AE39" s="201"/>
      <c r="AP39" s="201"/>
      <c r="BA39" s="201"/>
      <c r="BL39" s="201"/>
      <c r="BW39" s="201"/>
      <c r="CH39" s="201"/>
      <c r="CS39" s="201"/>
      <c r="DD39" s="201"/>
      <c r="DK39" s="220"/>
      <c r="DM39" s="224"/>
      <c r="DP39" s="222"/>
      <c r="DQ39" s="222"/>
      <c r="DR39" s="222"/>
      <c r="DS39" s="222"/>
      <c r="DT39" s="222"/>
      <c r="DU39" s="222"/>
      <c r="DV39" s="222"/>
      <c r="DY39" s="223"/>
    </row>
    <row r="40" spans="8:136" ht="11.25" customHeight="1" x14ac:dyDescent="0.6">
      <c r="H40" s="200"/>
      <c r="I40" s="201"/>
      <c r="T40" s="201"/>
      <c r="AA40" s="227"/>
      <c r="AC40" s="227"/>
      <c r="AE40" s="201"/>
      <c r="AP40" s="201"/>
      <c r="BA40" s="201"/>
      <c r="BL40" s="201"/>
      <c r="BW40" s="201"/>
      <c r="CH40" s="201"/>
      <c r="CS40" s="201"/>
      <c r="DD40" s="201"/>
      <c r="DK40" s="220"/>
      <c r="DM40" s="224"/>
      <c r="DY40" s="225"/>
    </row>
    <row r="41" spans="8:136" ht="11.25" customHeight="1" x14ac:dyDescent="0.6">
      <c r="H41" s="200"/>
      <c r="I41" s="201"/>
      <c r="T41" s="201"/>
      <c r="AA41" s="227"/>
      <c r="AC41" s="227"/>
      <c r="AE41" s="201"/>
      <c r="AP41" s="201"/>
      <c r="BA41" s="201"/>
      <c r="BL41" s="201"/>
      <c r="BW41" s="201"/>
      <c r="CH41" s="201"/>
      <c r="CS41" s="201"/>
      <c r="DD41" s="201"/>
      <c r="DK41" s="220"/>
      <c r="DM41" s="224"/>
      <c r="DP41" s="222"/>
      <c r="DQ41" s="222"/>
      <c r="DR41" s="222"/>
      <c r="DS41" s="222"/>
      <c r="DT41" s="222"/>
      <c r="DU41" s="222"/>
      <c r="DV41" s="222"/>
      <c r="DY41" s="223"/>
    </row>
    <row r="42" spans="8:136" ht="11.25" customHeight="1" x14ac:dyDescent="0.6">
      <c r="H42" s="200"/>
      <c r="I42" s="217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217"/>
      <c r="U42" s="199"/>
      <c r="V42" s="199"/>
      <c r="W42" s="199"/>
      <c r="X42" s="199"/>
      <c r="Y42" s="199"/>
      <c r="Z42" s="199"/>
      <c r="AA42" s="227"/>
      <c r="AB42" s="199"/>
      <c r="AC42" s="227"/>
      <c r="AD42" s="199"/>
      <c r="AE42" s="217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217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217"/>
      <c r="BC42" s="199"/>
      <c r="BD42" s="199"/>
      <c r="BE42" s="199"/>
      <c r="BF42" s="199"/>
      <c r="BG42" s="199"/>
      <c r="BH42" s="199"/>
      <c r="BI42" s="199"/>
      <c r="BJ42" s="199"/>
      <c r="BK42" s="199"/>
      <c r="BL42" s="217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217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217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217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217"/>
      <c r="DE42" s="199"/>
      <c r="DF42" s="199"/>
      <c r="DG42" s="199"/>
      <c r="DH42" s="199"/>
      <c r="DI42" s="199"/>
      <c r="DJ42" s="199"/>
      <c r="DK42" s="220"/>
      <c r="DL42" s="199"/>
      <c r="DM42" s="224"/>
      <c r="DY42" s="223"/>
    </row>
    <row r="43" spans="8:136" ht="11.25" customHeight="1" x14ac:dyDescent="0.6">
      <c r="H43" s="200"/>
      <c r="I43" s="201"/>
      <c r="T43" s="201"/>
      <c r="AA43" s="227"/>
      <c r="AC43" s="227"/>
      <c r="AE43" s="201"/>
      <c r="AP43" s="201"/>
      <c r="BA43" s="201"/>
      <c r="BL43" s="201"/>
      <c r="BW43" s="201"/>
      <c r="CH43" s="201"/>
      <c r="CS43" s="201"/>
      <c r="DD43" s="201"/>
      <c r="DK43" s="220"/>
      <c r="DM43" s="224"/>
      <c r="DP43" s="222"/>
      <c r="DQ43" s="222"/>
      <c r="DR43" s="222"/>
      <c r="DS43" s="222"/>
      <c r="DT43" s="222"/>
      <c r="DU43" s="222"/>
      <c r="DV43" s="222"/>
      <c r="DY43" s="223"/>
    </row>
    <row r="44" spans="8:136" ht="11.25" customHeight="1" x14ac:dyDescent="0.6">
      <c r="H44" s="200"/>
      <c r="I44" s="201"/>
      <c r="T44" s="201"/>
      <c r="AA44" s="227"/>
      <c r="AC44" s="227"/>
      <c r="AE44" s="201"/>
      <c r="AP44" s="201"/>
      <c r="BA44" s="201"/>
      <c r="BL44" s="201"/>
      <c r="BW44" s="201"/>
      <c r="CH44" s="201"/>
      <c r="CS44" s="201"/>
      <c r="DD44" s="201"/>
      <c r="DK44" s="220"/>
      <c r="DM44" s="224"/>
      <c r="DY44" s="223"/>
    </row>
    <row r="45" spans="8:136" ht="11.25" customHeight="1" x14ac:dyDescent="0.6">
      <c r="H45" s="200"/>
      <c r="I45" s="201"/>
      <c r="T45" s="201"/>
      <c r="AA45" s="227"/>
      <c r="AC45" s="227"/>
      <c r="AE45" s="201"/>
      <c r="AP45" s="201"/>
      <c r="BA45" s="201"/>
      <c r="BL45" s="201"/>
      <c r="BW45" s="201"/>
      <c r="CH45" s="201"/>
      <c r="CS45" s="201"/>
      <c r="DD45" s="201"/>
      <c r="DK45" s="220"/>
      <c r="DM45" s="224"/>
      <c r="DP45" s="222"/>
      <c r="DQ45" s="222"/>
      <c r="DR45" s="222"/>
      <c r="DS45" s="222"/>
      <c r="DT45" s="222"/>
      <c r="DU45" s="222"/>
      <c r="DV45" s="222"/>
      <c r="DY45" s="223"/>
    </row>
    <row r="46" spans="8:136" ht="11.25" customHeight="1" x14ac:dyDescent="0.6">
      <c r="H46" s="200"/>
      <c r="I46" s="201"/>
      <c r="T46" s="201"/>
      <c r="AA46" s="227"/>
      <c r="AC46" s="227"/>
      <c r="AE46" s="201"/>
      <c r="AP46" s="201"/>
      <c r="BA46" s="201"/>
      <c r="BL46" s="201"/>
      <c r="BW46" s="201"/>
      <c r="CH46" s="201"/>
      <c r="CS46" s="201"/>
      <c r="DD46" s="201"/>
      <c r="DK46" s="220"/>
      <c r="DM46" s="224"/>
      <c r="DY46" s="223"/>
    </row>
    <row r="47" spans="8:136" ht="11.25" customHeight="1" x14ac:dyDescent="0.6">
      <c r="H47" s="200"/>
      <c r="I47" s="201"/>
      <c r="T47" s="201"/>
      <c r="AA47" s="227"/>
      <c r="AC47" s="227"/>
      <c r="AE47" s="201"/>
      <c r="AP47" s="201"/>
      <c r="BA47" s="201"/>
      <c r="BL47" s="201"/>
      <c r="BW47" s="201"/>
      <c r="CH47" s="201"/>
      <c r="CS47" s="201"/>
      <c r="DD47" s="201"/>
      <c r="DK47" s="220"/>
      <c r="DM47" s="224"/>
      <c r="DP47" s="222"/>
      <c r="DQ47" s="222"/>
      <c r="DR47" s="222"/>
      <c r="DS47" s="222"/>
      <c r="DT47" s="222"/>
      <c r="DU47" s="222"/>
      <c r="DV47" s="222"/>
      <c r="DY47" s="223"/>
    </row>
    <row r="48" spans="8:136" ht="11.25" customHeight="1" x14ac:dyDescent="0.6">
      <c r="H48" s="200"/>
      <c r="I48" s="201"/>
      <c r="T48" s="201"/>
      <c r="AA48" s="227"/>
      <c r="AC48" s="227"/>
      <c r="AE48" s="201"/>
      <c r="AP48" s="201"/>
      <c r="BA48" s="201"/>
      <c r="BL48" s="201"/>
      <c r="BW48" s="201"/>
      <c r="CH48" s="201"/>
      <c r="CS48" s="201"/>
      <c r="DD48" s="201"/>
      <c r="DK48" s="220"/>
      <c r="DM48" s="224"/>
      <c r="DY48" s="223"/>
    </row>
    <row r="49" spans="8:130" ht="11.25" customHeight="1" x14ac:dyDescent="0.6">
      <c r="H49" s="200"/>
      <c r="I49" s="201"/>
      <c r="T49" s="201"/>
      <c r="AA49" s="227"/>
      <c r="AC49" s="227"/>
      <c r="AE49" s="201"/>
      <c r="AP49" s="201"/>
      <c r="BA49" s="201"/>
      <c r="BL49" s="201"/>
      <c r="BW49" s="201"/>
      <c r="CH49" s="201"/>
      <c r="CS49" s="201"/>
      <c r="DD49" s="201"/>
      <c r="DK49" s="220"/>
      <c r="DP49" s="222"/>
      <c r="DQ49" s="222"/>
      <c r="DR49" s="222"/>
      <c r="DS49" s="222"/>
      <c r="DT49" s="222"/>
      <c r="DU49" s="222"/>
      <c r="DV49" s="222"/>
      <c r="DY49" s="223"/>
    </row>
    <row r="50" spans="8:130" ht="11.25" customHeight="1" x14ac:dyDescent="0.6">
      <c r="H50" s="200"/>
      <c r="I50" s="201"/>
      <c r="T50" s="201"/>
      <c r="AA50" s="227"/>
      <c r="AC50" s="227"/>
      <c r="AE50" s="201"/>
      <c r="AP50" s="201"/>
      <c r="BA50" s="201"/>
      <c r="BL50" s="201"/>
      <c r="BW50" s="201"/>
      <c r="CH50" s="201"/>
      <c r="CS50" s="201"/>
      <c r="DD50" s="201"/>
      <c r="DK50" s="220"/>
      <c r="DY50" s="223"/>
    </row>
    <row r="51" spans="8:130" ht="11.25" customHeight="1" x14ac:dyDescent="0.6">
      <c r="H51" s="200"/>
      <c r="I51" s="201"/>
      <c r="T51" s="201"/>
      <c r="AA51" s="227"/>
      <c r="AC51" s="227"/>
      <c r="AE51" s="201"/>
      <c r="AP51" s="201"/>
      <c r="BA51" s="201"/>
      <c r="BL51" s="201"/>
      <c r="BW51" s="201"/>
      <c r="CH51" s="201"/>
      <c r="CS51" s="201"/>
      <c r="DD51" s="201"/>
      <c r="DK51" s="220"/>
      <c r="DP51" s="222"/>
      <c r="DQ51" s="222"/>
      <c r="DR51" s="222"/>
      <c r="DS51" s="222"/>
      <c r="DT51" s="222"/>
      <c r="DU51" s="222"/>
      <c r="DV51" s="222"/>
      <c r="DY51" s="223"/>
    </row>
    <row r="52" spans="8:130" ht="11.25" customHeight="1" x14ac:dyDescent="0.6">
      <c r="H52" s="200"/>
      <c r="I52" s="201"/>
      <c r="T52" s="201"/>
      <c r="AA52" s="227"/>
      <c r="AC52" s="227"/>
      <c r="AE52" s="201"/>
      <c r="AP52" s="201"/>
      <c r="BA52" s="201"/>
      <c r="BL52" s="201"/>
      <c r="BW52" s="201"/>
      <c r="CH52" s="201"/>
      <c r="CS52" s="201"/>
      <c r="DD52" s="201"/>
      <c r="DK52" s="220"/>
      <c r="DP52" s="228"/>
      <c r="DQ52" s="228"/>
      <c r="DR52" s="228"/>
      <c r="DS52" s="228"/>
      <c r="DT52" s="228"/>
      <c r="DY52" s="223"/>
    </row>
    <row r="53" spans="8:130" ht="11.25" customHeight="1" x14ac:dyDescent="0.6">
      <c r="H53" s="200"/>
      <c r="I53" s="217"/>
      <c r="J53" s="199"/>
      <c r="K53" s="199"/>
      <c r="L53" s="199"/>
      <c r="M53" s="217"/>
      <c r="N53" s="199"/>
      <c r="O53" s="199"/>
      <c r="P53" s="199"/>
      <c r="Q53" s="199"/>
      <c r="R53" s="199"/>
      <c r="S53" s="199"/>
      <c r="T53" s="217"/>
      <c r="U53" s="199"/>
      <c r="V53" s="199"/>
      <c r="W53" s="199"/>
      <c r="X53" s="199"/>
      <c r="Y53" s="199"/>
      <c r="Z53" s="199"/>
      <c r="AA53" s="227"/>
      <c r="AB53" s="199"/>
      <c r="AC53" s="227"/>
      <c r="AD53" s="199"/>
      <c r="AE53" s="217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217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217"/>
      <c r="BC53" s="199"/>
      <c r="BD53" s="199"/>
      <c r="BE53" s="199"/>
      <c r="BF53" s="199"/>
      <c r="BG53" s="199"/>
      <c r="BH53" s="199"/>
      <c r="BI53" s="199"/>
      <c r="BJ53" s="199"/>
      <c r="BK53" s="199"/>
      <c r="BL53" s="217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217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217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217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217"/>
      <c r="DE53" s="199"/>
      <c r="DF53" s="199"/>
      <c r="DG53" s="199"/>
      <c r="DH53" s="199"/>
      <c r="DI53" s="199"/>
      <c r="DJ53" s="199"/>
      <c r="DK53" s="220"/>
      <c r="DL53" s="229"/>
      <c r="DP53" s="230"/>
      <c r="DQ53" s="230"/>
      <c r="DR53" s="230"/>
      <c r="DS53" s="230"/>
      <c r="DT53" s="230"/>
      <c r="DU53" s="230"/>
      <c r="DV53" s="230"/>
      <c r="DY53" s="223"/>
    </row>
    <row r="54" spans="8:130" ht="11.25" customHeight="1" x14ac:dyDescent="0.6">
      <c r="H54" s="200"/>
      <c r="I54" s="201"/>
      <c r="T54" s="201"/>
      <c r="AE54" s="201"/>
      <c r="AP54" s="201"/>
      <c r="BA54" s="201"/>
      <c r="BL54" s="201"/>
      <c r="BW54" s="201"/>
      <c r="CH54" s="201"/>
      <c r="CS54" s="201"/>
      <c r="DD54" s="201"/>
      <c r="DK54" s="220"/>
      <c r="DY54" s="223"/>
    </row>
    <row r="55" spans="8:130" ht="11.25" customHeight="1" x14ac:dyDescent="0.6">
      <c r="H55" s="200"/>
      <c r="I55" s="201"/>
      <c r="T55" s="201"/>
      <c r="AE55" s="201"/>
      <c r="AP55" s="201"/>
      <c r="BA55" s="201"/>
      <c r="BL55" s="201"/>
      <c r="BW55" s="201"/>
      <c r="CH55" s="201"/>
      <c r="CS55" s="201"/>
      <c r="DD55" s="201"/>
      <c r="DK55" s="220"/>
      <c r="DO55" s="201"/>
      <c r="DP55" s="230"/>
      <c r="DQ55" s="230"/>
      <c r="DR55" s="230"/>
      <c r="DS55" s="230"/>
      <c r="DT55" s="230"/>
      <c r="DZ55" s="201"/>
    </row>
    <row r="56" spans="8:130" ht="11.25" customHeight="1" x14ac:dyDescent="0.6">
      <c r="H56" s="200"/>
      <c r="I56" s="201"/>
      <c r="T56" s="201"/>
      <c r="AE56" s="201"/>
      <c r="AP56" s="201"/>
      <c r="BA56" s="201"/>
      <c r="BL56" s="201"/>
      <c r="BW56" s="201"/>
      <c r="CH56" s="201"/>
      <c r="CS56" s="201"/>
      <c r="DD56" s="201"/>
      <c r="DK56" s="220"/>
      <c r="DZ56" s="201"/>
    </row>
    <row r="57" spans="8:130" ht="11.25" customHeight="1" x14ac:dyDescent="0.6">
      <c r="H57" s="200"/>
      <c r="I57" s="201"/>
      <c r="T57" s="201"/>
      <c r="AE57" s="201"/>
      <c r="AP57" s="201"/>
      <c r="BA57" s="201"/>
      <c r="BL57" s="201"/>
      <c r="BW57" s="201"/>
      <c r="CH57" s="201"/>
      <c r="CS57" s="201"/>
      <c r="DD57" s="201"/>
      <c r="DK57" s="220"/>
      <c r="DZ57" s="201"/>
    </row>
    <row r="58" spans="8:130" ht="11.25" customHeight="1" x14ac:dyDescent="0.6">
      <c r="H58" s="200"/>
      <c r="I58" s="201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AE58" s="201"/>
      <c r="AP58" s="201"/>
      <c r="BA58" s="201"/>
      <c r="BL58" s="201"/>
      <c r="BW58" s="201"/>
      <c r="CH58" s="201"/>
      <c r="CS58" s="201"/>
      <c r="DD58" s="201"/>
      <c r="DK58" s="220"/>
      <c r="DZ58" s="201"/>
    </row>
    <row r="59" spans="8:130" ht="11.25" customHeight="1" x14ac:dyDescent="0.6">
      <c r="H59" s="200"/>
      <c r="I59" s="201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AE59" s="201"/>
      <c r="AP59" s="201"/>
      <c r="BA59" s="201"/>
      <c r="BL59" s="201"/>
      <c r="BW59" s="201"/>
      <c r="CH59" s="201"/>
      <c r="CS59" s="201"/>
      <c r="DD59" s="201"/>
      <c r="DK59" s="220"/>
      <c r="DZ59" s="201"/>
    </row>
    <row r="60" spans="8:130" ht="11.25" customHeight="1" x14ac:dyDescent="0.6">
      <c r="H60" s="200"/>
      <c r="I60" s="201"/>
      <c r="T60" s="201"/>
      <c r="AE60" s="201"/>
      <c r="AP60" s="201"/>
      <c r="BA60" s="201"/>
      <c r="BL60" s="201"/>
      <c r="BW60" s="201"/>
      <c r="CH60" s="201"/>
      <c r="CS60" s="201"/>
      <c r="DD60" s="201"/>
      <c r="DK60" s="220"/>
      <c r="DZ60" s="201"/>
    </row>
    <row r="61" spans="8:130" ht="11.25" customHeight="1" x14ac:dyDescent="0.6">
      <c r="H61" s="200"/>
      <c r="I61" s="201"/>
      <c r="T61" s="201"/>
      <c r="AE61" s="201"/>
      <c r="AP61" s="201"/>
      <c r="BA61" s="201"/>
      <c r="BL61" s="201"/>
      <c r="BW61" s="201"/>
      <c r="CH61" s="201"/>
      <c r="CS61" s="201"/>
      <c r="DD61" s="201"/>
      <c r="DK61" s="220"/>
      <c r="DZ61" s="201"/>
    </row>
    <row r="62" spans="8:130" ht="11.25" customHeight="1" x14ac:dyDescent="0.6">
      <c r="H62" s="200"/>
      <c r="I62" s="201"/>
      <c r="T62" s="201"/>
      <c r="AE62" s="201"/>
      <c r="AP62" s="201"/>
      <c r="BA62" s="201"/>
      <c r="BL62" s="201"/>
      <c r="BW62" s="201"/>
      <c r="CH62" s="201"/>
      <c r="CS62" s="201"/>
      <c r="DD62" s="201"/>
      <c r="DK62" s="220"/>
      <c r="DZ62" s="201"/>
    </row>
    <row r="63" spans="8:130" ht="11.25" customHeight="1" x14ac:dyDescent="0.6">
      <c r="H63" s="200"/>
      <c r="I63" s="201"/>
      <c r="T63" s="201"/>
      <c r="AE63" s="201"/>
      <c r="AP63" s="201"/>
      <c r="BA63" s="201"/>
      <c r="BL63" s="201"/>
      <c r="BW63" s="201"/>
      <c r="CH63" s="201"/>
      <c r="CS63" s="201"/>
      <c r="DD63" s="201"/>
      <c r="DK63" s="220"/>
      <c r="DZ63" s="201"/>
    </row>
    <row r="64" spans="8:130" ht="11.25" customHeight="1" x14ac:dyDescent="0.6">
      <c r="H64" s="200"/>
      <c r="I64" s="217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217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217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217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217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217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217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217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217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217"/>
      <c r="DE64" s="199"/>
      <c r="DF64" s="199"/>
      <c r="DG64" s="199"/>
      <c r="DH64" s="199"/>
      <c r="DI64" s="199"/>
      <c r="DJ64" s="199"/>
      <c r="DK64" s="220"/>
      <c r="DT64" s="199"/>
      <c r="DU64" s="199"/>
      <c r="DV64" s="199"/>
      <c r="DW64" s="199"/>
      <c r="DX64" s="199"/>
      <c r="DY64" s="199"/>
      <c r="DZ64" s="201"/>
    </row>
    <row r="68" spans="27:48" ht="11.25" customHeight="1" x14ac:dyDescent="0.6">
      <c r="AA68" s="226" t="s">
        <v>78</v>
      </c>
    </row>
    <row r="69" spans="27:48" ht="11.25" customHeight="1" x14ac:dyDescent="0.6">
      <c r="AA69" s="226" t="s">
        <v>79</v>
      </c>
    </row>
    <row r="70" spans="27:48" ht="11.25" customHeight="1" x14ac:dyDescent="0.6">
      <c r="AA70" s="226" t="s">
        <v>80</v>
      </c>
    </row>
    <row r="71" spans="27:48" ht="11.25" customHeight="1" x14ac:dyDescent="0.6">
      <c r="AA71" s="226" t="s">
        <v>81</v>
      </c>
    </row>
    <row r="72" spans="27:48" ht="11.25" customHeight="1" x14ac:dyDescent="0.6">
      <c r="AA72" s="226"/>
      <c r="AB72" s="226"/>
      <c r="AC72" s="231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</row>
    <row r="73" spans="27:48" ht="11.25" customHeight="1" x14ac:dyDescent="0.6"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</row>
    <row r="74" spans="27:48" ht="11.25" customHeight="1" x14ac:dyDescent="0.6"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</row>
    <row r="75" spans="27:48" ht="11.25" customHeight="1" x14ac:dyDescent="0.6"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</row>
    <row r="76" spans="27:48" ht="11.25" customHeight="1" x14ac:dyDescent="0.6"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</row>
    <row r="77" spans="27:48" ht="11.25" customHeight="1" x14ac:dyDescent="0.6"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</row>
    <row r="78" spans="27:48" ht="11.25" customHeight="1" x14ac:dyDescent="0.6"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</row>
  </sheetData>
  <mergeCells count="2">
    <mergeCell ref="J22:N23"/>
    <mergeCell ref="BB22:BF23"/>
  </mergeCells>
  <phoneticPr fontId="2" type="noConversion"/>
  <printOptions horizontalCentered="1" verticalCentered="1"/>
  <pageMargins left="0.19685039370078741" right="0.19685039370078741" top="0.39370078740157483" bottom="0.23622047244094491" header="0.31496062992125984" footer="0.19685039370078741"/>
  <pageSetup paperSize="9" scale="5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일별</vt:lpstr>
      <vt:lpstr>레이아웃(여주)</vt:lpstr>
      <vt:lpstr>이천DC3층</vt:lpstr>
      <vt:lpstr>이천DC3층!Print_Area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정연규(롯데글로벌로지스-여주유니클로센터)</dc:creator>
  <cp:lastModifiedBy>SSAFY</cp:lastModifiedBy>
  <dcterms:created xsi:type="dcterms:W3CDTF">2023-12-20T01:32:59Z</dcterms:created>
  <dcterms:modified xsi:type="dcterms:W3CDTF">2024-09-11T01:06:28Z</dcterms:modified>
</cp:coreProperties>
</file>