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860" yWindow="0" windowWidth="23660" windowHeight="14540" tabRatio="500" activeTab="3"/>
  </bookViews>
  <sheets>
    <sheet name="Single runs" sheetId="1" r:id="rId1"/>
    <sheet name="Multiple runs" sheetId="2" r:id="rId2"/>
    <sheet name="Rollup" sheetId="3" r:id="rId3"/>
    <sheet name="Sheet2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0" i="2" l="1"/>
  <c r="C79" i="2"/>
  <c r="K71" i="2"/>
  <c r="K70" i="2"/>
  <c r="K69" i="2"/>
  <c r="H71" i="2"/>
  <c r="H70" i="2"/>
  <c r="H69" i="2"/>
  <c r="E71" i="2"/>
  <c r="E70" i="2"/>
  <c r="E69" i="2"/>
  <c r="B71" i="2"/>
  <c r="B70" i="2"/>
  <c r="B69" i="2"/>
  <c r="Q43" i="2"/>
  <c r="Q42" i="2"/>
  <c r="Q41" i="2"/>
  <c r="N43" i="2"/>
  <c r="N42" i="2"/>
  <c r="N41" i="2"/>
  <c r="C17" i="2"/>
  <c r="K43" i="2"/>
  <c r="K42" i="2"/>
  <c r="H43" i="2"/>
  <c r="H42" i="2"/>
  <c r="E43" i="2"/>
  <c r="E42" i="2"/>
  <c r="B43" i="2"/>
  <c r="B42" i="2"/>
  <c r="K41" i="2"/>
  <c r="H41" i="2"/>
  <c r="E41" i="2"/>
  <c r="B41" i="2"/>
  <c r="AF14" i="2"/>
  <c r="AC14" i="2"/>
  <c r="Z14" i="2"/>
  <c r="W14" i="2"/>
  <c r="T14" i="2"/>
  <c r="Q14" i="2"/>
  <c r="N14" i="2"/>
  <c r="K14" i="2"/>
  <c r="H14" i="2"/>
  <c r="E14" i="2"/>
  <c r="B14" i="2"/>
</calcChain>
</file>

<file path=xl/comments1.xml><?xml version="1.0" encoding="utf-8"?>
<comments xmlns="http://schemas.openxmlformats.org/spreadsheetml/2006/main">
  <authors>
    <author>David Wihl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David Wihl:</t>
        </r>
        <r>
          <rPr>
            <sz val="9"/>
            <color indexed="81"/>
            <rFont val="Calibri"/>
            <family val="2"/>
          </rPr>
          <t xml:space="preserve">
Each run is 50 games x 10 seeds x 100 moves (50,000 moves)</t>
        </r>
      </text>
    </comment>
  </commentList>
</comments>
</file>

<file path=xl/sharedStrings.xml><?xml version="1.0" encoding="utf-8"?>
<sst xmlns="http://schemas.openxmlformats.org/spreadsheetml/2006/main" count="174" uniqueCount="60">
  <si>
    <t>Algorithm</t>
  </si>
  <si>
    <t>Num Games</t>
  </si>
  <si>
    <t>Average</t>
  </si>
  <si>
    <t>Parameters</t>
  </si>
  <si>
    <t>HardCoded</t>
  </si>
  <si>
    <t>pill / monster dist 15</t>
  </si>
  <si>
    <t>Seed</t>
  </si>
  <si>
    <t>pill / monster dist 20</t>
  </si>
  <si>
    <t>pill / monster dist 10</t>
  </si>
  <si>
    <t>pill / monster dist 25</t>
  </si>
  <si>
    <t>Notes</t>
  </si>
  <si>
    <t>This didn't work because it didn't take into account that the monster could get to me first</t>
  </si>
  <si>
    <t xml:space="preserve">smarter logic </t>
  </si>
  <si>
    <t>pick random action instead of stop</t>
  </si>
  <si>
    <t>attract / repel from monster</t>
  </si>
  <si>
    <t>random choice if equal distance</t>
  </si>
  <si>
    <t>after refactoring</t>
  </si>
  <si>
    <t>even smarter logic</t>
  </si>
  <si>
    <t>hunting monster dist = 6</t>
  </si>
  <si>
    <t>scared timer</t>
  </si>
  <si>
    <t>Overall</t>
  </si>
  <si>
    <t>run from scary monsters</t>
  </si>
  <si>
    <t>Baseline</t>
  </si>
  <si>
    <t>Avg Score</t>
  </si>
  <si>
    <t>Not running from monsters</t>
  </si>
  <si>
    <t>Scared buffer =5</t>
  </si>
  <si>
    <t>Scared buffer = 10</t>
  </si>
  <si>
    <t>Capsule Threshold = -100</t>
  </si>
  <si>
    <t>Capsule Threshold = -50</t>
  </si>
  <si>
    <t>Capsule Threshold = -25</t>
  </si>
  <si>
    <t>Capsule Threshold = -150</t>
  </si>
  <si>
    <t>Cap Thres=-100, Buffer=15</t>
  </si>
  <si>
    <t>CapThres=-100, buffer = 5</t>
  </si>
  <si>
    <t>CapThres=-100, buf=10</t>
  </si>
  <si>
    <t xml:space="preserve">Baseline </t>
  </si>
  <si>
    <t>200 moves</t>
  </si>
  <si>
    <t>overall</t>
  </si>
  <si>
    <t>Thres=-100, scaredTime=10</t>
  </si>
  <si>
    <t>Thres=-125, time=10</t>
  </si>
  <si>
    <t>50 moves</t>
  </si>
  <si>
    <t>Thres=-150, time=10</t>
  </si>
  <si>
    <t>Thres=-175, time=10</t>
  </si>
  <si>
    <t>min</t>
  </si>
  <si>
    <t>max</t>
  </si>
  <si>
    <t>Thres=-200, time=10</t>
  </si>
  <si>
    <t>Thres=-162, time=10</t>
  </si>
  <si>
    <t>Thres=-175, time = 5</t>
  </si>
  <si>
    <t>Thres=-175, time=15</t>
  </si>
  <si>
    <t>Thres=-175,time=12</t>
  </si>
  <si>
    <t>Thres=-175,time=9</t>
  </si>
  <si>
    <t>Threshold Value</t>
  </si>
  <si>
    <t>Min</t>
  </si>
  <si>
    <t>Avg</t>
  </si>
  <si>
    <t>Max</t>
  </si>
  <si>
    <t>Scared Time Buffer</t>
  </si>
  <si>
    <t>21 parameter tuning runs</t>
  </si>
  <si>
    <t>moves per tuning run</t>
  </si>
  <si>
    <t>total moves for tuning</t>
  </si>
  <si>
    <t>Seed vs Score</t>
  </si>
  <si>
    <t>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</si>
</sst>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2" fontId="5" fillId="0" borderId="0" xfId="0" applyNumberFormat="1" applyFont="1"/>
  </cellXfs>
  <cellStyles count="1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ambria Math"/>
              </a:defRPr>
            </a:pPr>
            <a:r>
              <a:rPr lang="en-US">
                <a:latin typeface="Cambria Math"/>
              </a:rPr>
              <a:t>Capsule K-means Threshold vs. Avg Score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Rollup!$B$1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Rollup!$A$2:$A$7</c:f>
              <c:numCache>
                <c:formatCode>General</c:formatCode>
                <c:ptCount val="6"/>
                <c:pt idx="0">
                  <c:v>-200.0</c:v>
                </c:pt>
                <c:pt idx="1">
                  <c:v>-175.0</c:v>
                </c:pt>
                <c:pt idx="2">
                  <c:v>-162.0</c:v>
                </c:pt>
                <c:pt idx="3">
                  <c:v>-150.0</c:v>
                </c:pt>
                <c:pt idx="4">
                  <c:v>-125.0</c:v>
                </c:pt>
                <c:pt idx="5">
                  <c:v>-100.0</c:v>
                </c:pt>
              </c:numCache>
            </c:numRef>
          </c:cat>
          <c:val>
            <c:numRef>
              <c:f>Rollup!$B$2:$B$7</c:f>
              <c:numCache>
                <c:formatCode>0.00</c:formatCode>
                <c:ptCount val="6"/>
                <c:pt idx="0">
                  <c:v>2049.46</c:v>
                </c:pt>
                <c:pt idx="1">
                  <c:v>2049.46</c:v>
                </c:pt>
                <c:pt idx="2">
                  <c:v>2049.4600154</c:v>
                </c:pt>
                <c:pt idx="3">
                  <c:v>2049.46</c:v>
                </c:pt>
                <c:pt idx="4">
                  <c:v>2049.46</c:v>
                </c:pt>
                <c:pt idx="5">
                  <c:v>2049.46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Rollup!$C$1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Rollup!$A$2:$A$7</c:f>
              <c:numCache>
                <c:formatCode>General</c:formatCode>
                <c:ptCount val="6"/>
                <c:pt idx="0">
                  <c:v>-200.0</c:v>
                </c:pt>
                <c:pt idx="1">
                  <c:v>-175.0</c:v>
                </c:pt>
                <c:pt idx="2">
                  <c:v>-162.0</c:v>
                </c:pt>
                <c:pt idx="3">
                  <c:v>-150.0</c:v>
                </c:pt>
                <c:pt idx="4">
                  <c:v>-125.0</c:v>
                </c:pt>
                <c:pt idx="5">
                  <c:v>-100.0</c:v>
                </c:pt>
              </c:numCache>
            </c:numRef>
          </c:cat>
          <c:val>
            <c:numRef>
              <c:f>Rollup!$C$2:$C$7</c:f>
              <c:numCache>
                <c:formatCode>0.00</c:formatCode>
                <c:ptCount val="6"/>
                <c:pt idx="0">
                  <c:v>313.75</c:v>
                </c:pt>
                <c:pt idx="1">
                  <c:v>313.75</c:v>
                </c:pt>
                <c:pt idx="2">
                  <c:v>313.75163984</c:v>
                </c:pt>
                <c:pt idx="3">
                  <c:v>313.75</c:v>
                </c:pt>
                <c:pt idx="4">
                  <c:v>255.41</c:v>
                </c:pt>
                <c:pt idx="5">
                  <c:v>30.09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Rollup!$D$1</c:f>
              <c:strCache>
                <c:ptCount val="1"/>
                <c:pt idx="0">
                  <c:v>Avg</c:v>
                </c:pt>
              </c:strCache>
            </c:strRef>
          </c:tx>
          <c:marker>
            <c:symbol val="none"/>
          </c:marker>
          <c:cat>
            <c:numRef>
              <c:f>Rollup!$A$2:$A$7</c:f>
              <c:numCache>
                <c:formatCode>General</c:formatCode>
                <c:ptCount val="6"/>
                <c:pt idx="0">
                  <c:v>-200.0</c:v>
                </c:pt>
                <c:pt idx="1">
                  <c:v>-175.0</c:v>
                </c:pt>
                <c:pt idx="2">
                  <c:v>-162.0</c:v>
                </c:pt>
                <c:pt idx="3">
                  <c:v>-150.0</c:v>
                </c:pt>
                <c:pt idx="4">
                  <c:v>-125.0</c:v>
                </c:pt>
                <c:pt idx="5">
                  <c:v>-100.0</c:v>
                </c:pt>
              </c:numCache>
            </c:numRef>
          </c:cat>
          <c:val>
            <c:numRef>
              <c:f>Rollup!$D$2:$D$7</c:f>
              <c:numCache>
                <c:formatCode>0.00</c:formatCode>
                <c:ptCount val="6"/>
                <c:pt idx="0">
                  <c:v>933.02</c:v>
                </c:pt>
                <c:pt idx="1">
                  <c:v>933.02</c:v>
                </c:pt>
                <c:pt idx="2">
                  <c:v>925.3634151223499</c:v>
                </c:pt>
                <c:pt idx="3">
                  <c:v>886.79</c:v>
                </c:pt>
                <c:pt idx="4">
                  <c:v>881.71</c:v>
                </c:pt>
                <c:pt idx="5">
                  <c:v>855.1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277752"/>
        <c:axId val="-2092316984"/>
      </c:lineChart>
      <c:catAx>
        <c:axId val="-2092277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316984"/>
        <c:crosses val="autoZero"/>
        <c:auto val="1"/>
        <c:lblAlgn val="ctr"/>
        <c:lblOffset val="100"/>
        <c:noMultiLvlLbl val="0"/>
      </c:catAx>
      <c:valAx>
        <c:axId val="-2092316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Score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092277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ambria Math"/>
              </a:defRPr>
            </a:pPr>
            <a:r>
              <a:rPr lang="en-US">
                <a:latin typeface="Cambria Math"/>
              </a:rPr>
              <a:t>Scared</a:t>
            </a:r>
            <a:r>
              <a:rPr lang="en-US" baseline="0">
                <a:latin typeface="Cambria Math"/>
              </a:rPr>
              <a:t> Time Buffer vs. Avg Score</a:t>
            </a:r>
            <a:endParaRPr lang="en-US">
              <a:latin typeface="Cambria Math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Rollup!$B$12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Rollup!$A$13:$A$17</c:f>
              <c:numCache>
                <c:formatCode>General</c:formatCode>
                <c:ptCount val="5"/>
                <c:pt idx="0">
                  <c:v>5.0</c:v>
                </c:pt>
                <c:pt idx="1">
                  <c:v>9.0</c:v>
                </c:pt>
                <c:pt idx="2">
                  <c:v>10.0</c:v>
                </c:pt>
                <c:pt idx="3">
                  <c:v>12.0</c:v>
                </c:pt>
                <c:pt idx="4">
                  <c:v>15.0</c:v>
                </c:pt>
              </c:numCache>
            </c:numRef>
          </c:cat>
          <c:val>
            <c:numRef>
              <c:f>Rollup!$B$13:$B$17</c:f>
              <c:numCache>
                <c:formatCode>0.00</c:formatCode>
                <c:ptCount val="5"/>
                <c:pt idx="0">
                  <c:v>2131.78</c:v>
                </c:pt>
                <c:pt idx="1">
                  <c:v>1702.24</c:v>
                </c:pt>
                <c:pt idx="2">
                  <c:v>2049.4600154</c:v>
                </c:pt>
                <c:pt idx="3">
                  <c:v>1682.9</c:v>
                </c:pt>
                <c:pt idx="4">
                  <c:v>2379.99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Rollup!$C$12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Rollup!$A$13:$A$17</c:f>
              <c:numCache>
                <c:formatCode>General</c:formatCode>
                <c:ptCount val="5"/>
                <c:pt idx="0">
                  <c:v>5.0</c:v>
                </c:pt>
                <c:pt idx="1">
                  <c:v>9.0</c:v>
                </c:pt>
                <c:pt idx="2">
                  <c:v>10.0</c:v>
                </c:pt>
                <c:pt idx="3">
                  <c:v>12.0</c:v>
                </c:pt>
                <c:pt idx="4">
                  <c:v>15.0</c:v>
                </c:pt>
              </c:numCache>
            </c:numRef>
          </c:cat>
          <c:val>
            <c:numRef>
              <c:f>Rollup!$C$13:$C$17</c:f>
              <c:numCache>
                <c:formatCode>0.00</c:formatCode>
                <c:ptCount val="5"/>
                <c:pt idx="0">
                  <c:v>100.52</c:v>
                </c:pt>
                <c:pt idx="1">
                  <c:v>476.57</c:v>
                </c:pt>
                <c:pt idx="2">
                  <c:v>313.75163984</c:v>
                </c:pt>
                <c:pt idx="3">
                  <c:v>481.63</c:v>
                </c:pt>
                <c:pt idx="4">
                  <c:v>159.98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Rollup!$D$12</c:f>
              <c:strCache>
                <c:ptCount val="1"/>
                <c:pt idx="0">
                  <c:v>Avg</c:v>
                </c:pt>
              </c:strCache>
            </c:strRef>
          </c:tx>
          <c:marker>
            <c:symbol val="none"/>
          </c:marker>
          <c:cat>
            <c:numRef>
              <c:f>Rollup!$A$13:$A$17</c:f>
              <c:numCache>
                <c:formatCode>General</c:formatCode>
                <c:ptCount val="5"/>
                <c:pt idx="0">
                  <c:v>5.0</c:v>
                </c:pt>
                <c:pt idx="1">
                  <c:v>9.0</c:v>
                </c:pt>
                <c:pt idx="2">
                  <c:v>10.0</c:v>
                </c:pt>
                <c:pt idx="3">
                  <c:v>12.0</c:v>
                </c:pt>
                <c:pt idx="4">
                  <c:v>15.0</c:v>
                </c:pt>
              </c:numCache>
            </c:numRef>
          </c:cat>
          <c:val>
            <c:numRef>
              <c:f>Rollup!$D$13:$D$17</c:f>
              <c:numCache>
                <c:formatCode>0.00</c:formatCode>
                <c:ptCount val="5"/>
                <c:pt idx="0">
                  <c:v>737.05</c:v>
                </c:pt>
                <c:pt idx="1">
                  <c:v>900.69</c:v>
                </c:pt>
                <c:pt idx="2">
                  <c:v>933.0216262978499</c:v>
                </c:pt>
                <c:pt idx="3">
                  <c:v>921.68</c:v>
                </c:pt>
                <c:pt idx="4">
                  <c:v>924.54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642488"/>
        <c:axId val="-2141298712"/>
      </c:lineChart>
      <c:catAx>
        <c:axId val="-2094642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298712"/>
        <c:crosses val="autoZero"/>
        <c:auto val="1"/>
        <c:lblAlgn val="ctr"/>
        <c:lblOffset val="100"/>
        <c:noMultiLvlLbl val="0"/>
      </c:catAx>
      <c:valAx>
        <c:axId val="-2141298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Score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094642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635001</xdr:colOff>
      <xdr:row>0</xdr:row>
      <xdr:rowOff>76201</xdr:rowOff>
    </xdr:from>
    <xdr:to>
      <xdr:col>15</xdr:col>
      <xdr:colOff>287868</xdr:colOff>
      <xdr:row>18</xdr:row>
      <xdr:rowOff>50801</xdr:rowOff>
    </xdr:to>
    <xdr:graphicFrame macro="">
      <xdr:nvGraphicFramePr>
        <xdr:cNvPr id="6" name="Chart 5" title="Capsule KMeans Threshold vs Averaged Scor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22</xdr:row>
      <xdr:rowOff>129116</xdr:rowOff>
    </xdr:from>
    <xdr:to>
      <xdr:col>15</xdr:col>
      <xdr:colOff>440267</xdr:colOff>
      <xdr:row>37</xdr:row>
      <xdr:rowOff>19049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24" sqref="A24"/>
    </sheetView>
  </sheetViews>
  <sheetFormatPr baseColWidth="10" defaultRowHeight="15" x14ac:dyDescent="0"/>
  <cols>
    <col min="5" max="5" width="20.6640625" customWidth="1"/>
  </cols>
  <sheetData>
    <row r="1" spans="1:6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10</v>
      </c>
    </row>
    <row r="2" spans="1:6">
      <c r="A2" t="s">
        <v>4</v>
      </c>
      <c r="B2">
        <v>2</v>
      </c>
      <c r="C2">
        <v>50</v>
      </c>
      <c r="D2">
        <v>-7390</v>
      </c>
      <c r="E2" t="s">
        <v>5</v>
      </c>
      <c r="F2" t="s">
        <v>11</v>
      </c>
    </row>
    <row r="3" spans="1:6">
      <c r="A3" t="s">
        <v>4</v>
      </c>
      <c r="B3">
        <v>2</v>
      </c>
      <c r="C3">
        <v>50</v>
      </c>
      <c r="D3">
        <v>-7390</v>
      </c>
      <c r="E3" t="s">
        <v>7</v>
      </c>
    </row>
    <row r="4" spans="1:6">
      <c r="A4" t="s">
        <v>4</v>
      </c>
      <c r="B4">
        <v>2</v>
      </c>
      <c r="C4">
        <v>50</v>
      </c>
      <c r="D4">
        <v>-9186</v>
      </c>
      <c r="E4" t="s">
        <v>8</v>
      </c>
    </row>
    <row r="5" spans="1:6">
      <c r="A5" t="s">
        <v>4</v>
      </c>
      <c r="B5">
        <v>2</v>
      </c>
      <c r="C5">
        <v>50</v>
      </c>
      <c r="D5">
        <v>-9017</v>
      </c>
      <c r="E5" t="s">
        <v>9</v>
      </c>
    </row>
    <row r="6" spans="1:6">
      <c r="A6" t="s">
        <v>4</v>
      </c>
      <c r="B6">
        <v>2</v>
      </c>
      <c r="C6">
        <v>50</v>
      </c>
      <c r="D6">
        <v>-960</v>
      </c>
      <c r="E6" t="s">
        <v>12</v>
      </c>
    </row>
    <row r="7" spans="1:6">
      <c r="A7" t="s">
        <v>4</v>
      </c>
      <c r="B7">
        <v>4</v>
      </c>
      <c r="C7">
        <v>50</v>
      </c>
      <c r="D7">
        <v>-1103</v>
      </c>
      <c r="E7" t="s">
        <v>12</v>
      </c>
    </row>
    <row r="8" spans="1:6">
      <c r="A8" t="s">
        <v>4</v>
      </c>
      <c r="B8">
        <v>4</v>
      </c>
      <c r="C8">
        <v>50</v>
      </c>
      <c r="D8">
        <v>-1088</v>
      </c>
      <c r="E8" t="s">
        <v>13</v>
      </c>
    </row>
    <row r="9" spans="1:6">
      <c r="A9" t="s">
        <v>4</v>
      </c>
      <c r="B9">
        <v>2</v>
      </c>
      <c r="C9">
        <v>50</v>
      </c>
      <c r="D9">
        <v>-1073</v>
      </c>
      <c r="E9" t="s">
        <v>13</v>
      </c>
    </row>
    <row r="10" spans="1:6">
      <c r="A10" t="s">
        <v>4</v>
      </c>
      <c r="B10">
        <v>2</v>
      </c>
      <c r="C10">
        <v>50</v>
      </c>
      <c r="D10">
        <v>-775</v>
      </c>
      <c r="E10" t="s">
        <v>14</v>
      </c>
    </row>
    <row r="11" spans="1:6">
      <c r="A11" t="s">
        <v>4</v>
      </c>
      <c r="B11">
        <v>4</v>
      </c>
      <c r="C11">
        <v>50</v>
      </c>
      <c r="D11">
        <v>-396</v>
      </c>
      <c r="E11" t="s">
        <v>14</v>
      </c>
    </row>
    <row r="12" spans="1:6">
      <c r="A12" t="s">
        <v>4</v>
      </c>
      <c r="B12">
        <v>4</v>
      </c>
      <c r="C12">
        <v>50</v>
      </c>
      <c r="D12">
        <v>-1906</v>
      </c>
      <c r="E12" t="s">
        <v>15</v>
      </c>
    </row>
    <row r="13" spans="1:6">
      <c r="A13" t="s">
        <v>4</v>
      </c>
      <c r="B13">
        <v>2</v>
      </c>
      <c r="C13">
        <v>50</v>
      </c>
      <c r="D13">
        <v>-626</v>
      </c>
      <c r="E13" t="s">
        <v>15</v>
      </c>
    </row>
    <row r="14" spans="1:6">
      <c r="A14" t="s">
        <v>4</v>
      </c>
      <c r="B14">
        <v>2</v>
      </c>
      <c r="C14">
        <v>50</v>
      </c>
      <c r="D14">
        <v>-626</v>
      </c>
      <c r="E14" t="s">
        <v>16</v>
      </c>
    </row>
    <row r="15" spans="1:6">
      <c r="A15" t="s">
        <v>4</v>
      </c>
      <c r="B15">
        <v>5</v>
      </c>
      <c r="C15">
        <v>50</v>
      </c>
      <c r="D15">
        <v>-20</v>
      </c>
      <c r="E15" t="s">
        <v>17</v>
      </c>
    </row>
    <row r="16" spans="1:6">
      <c r="A16" t="s">
        <v>4</v>
      </c>
      <c r="B16">
        <v>2</v>
      </c>
      <c r="C16">
        <v>50</v>
      </c>
      <c r="D16">
        <v>144</v>
      </c>
      <c r="E16" t="s">
        <v>17</v>
      </c>
    </row>
    <row r="17" spans="1:5">
      <c r="A17" t="s">
        <v>4</v>
      </c>
      <c r="B17">
        <v>4</v>
      </c>
      <c r="C17">
        <v>50</v>
      </c>
      <c r="D17">
        <v>72</v>
      </c>
      <c r="E17" t="s">
        <v>17</v>
      </c>
    </row>
    <row r="18" spans="1:5">
      <c r="A18" t="s">
        <v>4</v>
      </c>
      <c r="B18">
        <v>3</v>
      </c>
      <c r="C18">
        <v>50</v>
      </c>
      <c r="D18">
        <v>160</v>
      </c>
      <c r="E18" t="s">
        <v>17</v>
      </c>
    </row>
    <row r="19" spans="1:5">
      <c r="A19" t="s">
        <v>4</v>
      </c>
      <c r="B19">
        <v>3</v>
      </c>
      <c r="C19">
        <v>50</v>
      </c>
      <c r="D19">
        <v>226</v>
      </c>
      <c r="E19" t="s">
        <v>18</v>
      </c>
    </row>
    <row r="20" spans="1:5">
      <c r="A20" t="s">
        <v>4</v>
      </c>
      <c r="B20">
        <v>2</v>
      </c>
      <c r="C20">
        <v>50</v>
      </c>
      <c r="D20">
        <v>20</v>
      </c>
      <c r="E20" t="s">
        <v>18</v>
      </c>
    </row>
    <row r="21" spans="1:5">
      <c r="A21" t="s">
        <v>4</v>
      </c>
      <c r="B21">
        <v>3</v>
      </c>
      <c r="C21">
        <v>50</v>
      </c>
      <c r="D21">
        <v>461</v>
      </c>
      <c r="E21" t="s">
        <v>19</v>
      </c>
    </row>
    <row r="22" spans="1:5">
      <c r="A22" t="s">
        <v>4</v>
      </c>
      <c r="B22">
        <v>5</v>
      </c>
      <c r="C22">
        <v>50</v>
      </c>
      <c r="D22">
        <v>-122</v>
      </c>
      <c r="E22" t="s">
        <v>19</v>
      </c>
    </row>
    <row r="23" spans="1:5">
      <c r="A23" t="s">
        <v>4</v>
      </c>
      <c r="B23">
        <v>3</v>
      </c>
      <c r="C23">
        <v>50</v>
      </c>
      <c r="D23">
        <v>287</v>
      </c>
      <c r="E23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80"/>
  <sheetViews>
    <sheetView topLeftCell="A66" workbookViewId="0">
      <selection activeCell="D81" sqref="D81"/>
    </sheetView>
  </sheetViews>
  <sheetFormatPr baseColWidth="10" defaultRowHeight="15" x14ac:dyDescent="0"/>
  <cols>
    <col min="1" max="1" width="10.83203125" style="1"/>
    <col min="2" max="2" width="10.83203125" style="2"/>
    <col min="5" max="5" width="10.83203125" style="2"/>
    <col min="8" max="8" width="10.83203125" style="2"/>
  </cols>
  <sheetData>
    <row r="1" spans="1:32">
      <c r="A1" s="1" t="s">
        <v>22</v>
      </c>
      <c r="B1" s="2" t="s">
        <v>39</v>
      </c>
      <c r="D1" t="s">
        <v>24</v>
      </c>
      <c r="G1" t="s">
        <v>25</v>
      </c>
      <c r="J1" t="s">
        <v>26</v>
      </c>
      <c r="M1" t="s">
        <v>27</v>
      </c>
      <c r="P1" t="s">
        <v>28</v>
      </c>
      <c r="S1" t="s">
        <v>29</v>
      </c>
      <c r="V1" t="s">
        <v>30</v>
      </c>
      <c r="Y1" t="s">
        <v>31</v>
      </c>
      <c r="AB1" t="s">
        <v>32</v>
      </c>
      <c r="AE1" t="s">
        <v>33</v>
      </c>
    </row>
    <row r="2" spans="1:32">
      <c r="A2" s="1" t="s">
        <v>6</v>
      </c>
      <c r="B2" s="2" t="s">
        <v>23</v>
      </c>
      <c r="D2" t="s">
        <v>6</v>
      </c>
      <c r="E2" s="2" t="s">
        <v>23</v>
      </c>
      <c r="G2" t="s">
        <v>6</v>
      </c>
      <c r="H2" s="2" t="s">
        <v>23</v>
      </c>
      <c r="J2" t="s">
        <v>6</v>
      </c>
      <c r="K2" t="s">
        <v>23</v>
      </c>
      <c r="M2" t="s">
        <v>6</v>
      </c>
      <c r="N2" t="s">
        <v>23</v>
      </c>
      <c r="P2" t="s">
        <v>6</v>
      </c>
      <c r="Q2" t="s">
        <v>23</v>
      </c>
      <c r="S2" t="s">
        <v>6</v>
      </c>
      <c r="T2" t="s">
        <v>23</v>
      </c>
      <c r="V2" t="s">
        <v>6</v>
      </c>
      <c r="W2" t="s">
        <v>23</v>
      </c>
      <c r="Y2" t="s">
        <v>6</v>
      </c>
      <c r="Z2" t="s">
        <v>23</v>
      </c>
      <c r="AB2" t="s">
        <v>6</v>
      </c>
      <c r="AC2" t="s">
        <v>23</v>
      </c>
      <c r="AE2" t="s">
        <v>6</v>
      </c>
      <c r="AF2" t="s">
        <v>23</v>
      </c>
    </row>
    <row r="3" spans="1:32">
      <c r="A3" s="1">
        <v>1</v>
      </c>
      <c r="B3" s="2">
        <v>-297.07832679099999</v>
      </c>
      <c r="D3">
        <v>1</v>
      </c>
      <c r="E3" s="2">
        <v>520.02372057399998</v>
      </c>
      <c r="G3">
        <v>1</v>
      </c>
      <c r="H3" s="2">
        <v>598.288613747</v>
      </c>
      <c r="J3">
        <v>1</v>
      </c>
      <c r="K3">
        <v>589.51993720600001</v>
      </c>
      <c r="M3">
        <v>1</v>
      </c>
      <c r="N3">
        <v>589.51993720600001</v>
      </c>
      <c r="P3">
        <v>1</v>
      </c>
      <c r="Q3">
        <v>594.59234123800002</v>
      </c>
      <c r="S3">
        <v>1</v>
      </c>
      <c r="T3">
        <v>160.54014535600001</v>
      </c>
      <c r="V3">
        <v>1</v>
      </c>
      <c r="W3">
        <v>589.51993720600001</v>
      </c>
      <c r="Y3">
        <v>1</v>
      </c>
      <c r="Z3">
        <v>211.73065873799999</v>
      </c>
      <c r="AB3">
        <v>1</v>
      </c>
      <c r="AC3">
        <v>598.288613747</v>
      </c>
      <c r="AE3">
        <v>1</v>
      </c>
      <c r="AF3">
        <v>589.51993720600001</v>
      </c>
    </row>
    <row r="4" spans="1:32">
      <c r="A4" s="1">
        <v>2</v>
      </c>
      <c r="B4" s="2">
        <v>189.62677364499999</v>
      </c>
      <c r="D4">
        <v>2</v>
      </c>
      <c r="E4" s="2">
        <v>334.76888767100002</v>
      </c>
      <c r="G4">
        <v>2</v>
      </c>
      <c r="H4" s="2">
        <v>195.93230666400001</v>
      </c>
      <c r="J4">
        <v>2</v>
      </c>
      <c r="K4">
        <v>479.10229196699999</v>
      </c>
      <c r="M4">
        <v>2</v>
      </c>
      <c r="N4">
        <v>479.10229196699999</v>
      </c>
      <c r="P4">
        <v>2</v>
      </c>
      <c r="Q4">
        <v>440.04357903099998</v>
      </c>
      <c r="S4">
        <v>2</v>
      </c>
      <c r="T4">
        <v>502.69449187599997</v>
      </c>
      <c r="V4">
        <v>2</v>
      </c>
      <c r="W4">
        <v>479.10229196699999</v>
      </c>
      <c r="Y4">
        <v>2</v>
      </c>
      <c r="Z4">
        <v>309.180892572</v>
      </c>
      <c r="AB4">
        <v>2</v>
      </c>
      <c r="AC4">
        <v>195.93230666400001</v>
      </c>
      <c r="AE4">
        <v>2</v>
      </c>
      <c r="AF4">
        <v>479.10229196699999</v>
      </c>
    </row>
    <row r="5" spans="1:32">
      <c r="A5" s="1">
        <v>3</v>
      </c>
      <c r="B5" s="2">
        <v>461.68141893799998</v>
      </c>
      <c r="D5">
        <v>3</v>
      </c>
      <c r="E5" s="2">
        <v>287.982522614</v>
      </c>
      <c r="G5">
        <v>3</v>
      </c>
      <c r="H5" s="2">
        <v>446.93219794800001</v>
      </c>
      <c r="J5">
        <v>3</v>
      </c>
      <c r="K5">
        <v>590.68987052</v>
      </c>
      <c r="M5">
        <v>3</v>
      </c>
      <c r="N5">
        <v>500.25297503100001</v>
      </c>
      <c r="P5">
        <v>3</v>
      </c>
      <c r="Q5">
        <v>463.067492813</v>
      </c>
      <c r="S5">
        <v>3</v>
      </c>
      <c r="T5">
        <v>615.36855488399999</v>
      </c>
      <c r="V5">
        <v>3</v>
      </c>
      <c r="W5">
        <v>590.68987052</v>
      </c>
      <c r="Y5">
        <v>3</v>
      </c>
      <c r="Z5">
        <v>115.082598124</v>
      </c>
      <c r="AB5">
        <v>3</v>
      </c>
      <c r="AC5">
        <v>446.93219794800001</v>
      </c>
      <c r="AE5">
        <v>3</v>
      </c>
      <c r="AF5">
        <v>500.25297503100001</v>
      </c>
    </row>
    <row r="6" spans="1:32">
      <c r="A6" s="1">
        <v>4</v>
      </c>
      <c r="B6" s="2">
        <v>143.78062902299999</v>
      </c>
      <c r="D6">
        <v>4</v>
      </c>
      <c r="E6" s="2">
        <v>359.79556318700003</v>
      </c>
      <c r="G6">
        <v>4</v>
      </c>
      <c r="H6" s="2">
        <v>333.382402684</v>
      </c>
      <c r="J6">
        <v>4</v>
      </c>
      <c r="K6">
        <v>258.75756534700002</v>
      </c>
      <c r="M6">
        <v>4</v>
      </c>
      <c r="N6">
        <v>410.710249433</v>
      </c>
      <c r="P6">
        <v>4</v>
      </c>
      <c r="Q6">
        <v>400.12535534699998</v>
      </c>
      <c r="S6">
        <v>4</v>
      </c>
      <c r="T6">
        <v>301.50485734599999</v>
      </c>
      <c r="V6">
        <v>4</v>
      </c>
      <c r="W6">
        <v>258.75756534700002</v>
      </c>
      <c r="Y6">
        <v>4</v>
      </c>
      <c r="Z6">
        <v>300.964348589</v>
      </c>
      <c r="AB6">
        <v>4</v>
      </c>
      <c r="AC6">
        <v>271.91667692999999</v>
      </c>
      <c r="AE6">
        <v>4</v>
      </c>
      <c r="AF6">
        <v>410.710249433</v>
      </c>
    </row>
    <row r="7" spans="1:32">
      <c r="A7" s="1">
        <v>5</v>
      </c>
      <c r="B7" s="2">
        <v>-122.57335362000001</v>
      </c>
      <c r="D7">
        <v>5</v>
      </c>
      <c r="E7" s="2">
        <v>269.21622720599999</v>
      </c>
      <c r="G7">
        <v>5</v>
      </c>
      <c r="H7" s="2">
        <v>166.11754746599999</v>
      </c>
      <c r="J7">
        <v>5</v>
      </c>
      <c r="K7">
        <v>544.69429174699997</v>
      </c>
      <c r="M7">
        <v>5</v>
      </c>
      <c r="N7">
        <v>544.69429174699997</v>
      </c>
      <c r="P7">
        <v>5</v>
      </c>
      <c r="Q7">
        <v>395.143272379</v>
      </c>
      <c r="S7">
        <v>5</v>
      </c>
      <c r="T7">
        <v>58.908193194799999</v>
      </c>
      <c r="V7">
        <v>5</v>
      </c>
      <c r="W7">
        <v>544.69429174699997</v>
      </c>
      <c r="Y7">
        <v>5</v>
      </c>
      <c r="Z7">
        <v>72.331223423599994</v>
      </c>
      <c r="AB7">
        <v>5</v>
      </c>
      <c r="AC7">
        <v>334.270245644</v>
      </c>
      <c r="AE7">
        <v>5</v>
      </c>
      <c r="AF7">
        <v>544.69429174699997</v>
      </c>
    </row>
    <row r="8" spans="1:32">
      <c r="A8" s="1">
        <v>6</v>
      </c>
      <c r="B8" s="2">
        <v>22.6814594306</v>
      </c>
      <c r="D8">
        <v>6</v>
      </c>
      <c r="E8" s="2">
        <v>247.577507002</v>
      </c>
      <c r="G8">
        <v>6</v>
      </c>
      <c r="H8" s="2">
        <v>447.118959491</v>
      </c>
      <c r="J8">
        <v>6</v>
      </c>
      <c r="K8">
        <v>82.222401410499998</v>
      </c>
      <c r="M8">
        <v>6</v>
      </c>
      <c r="N8">
        <v>-22.111797443499999</v>
      </c>
      <c r="P8">
        <v>6</v>
      </c>
      <c r="Q8">
        <v>256.07160479800001</v>
      </c>
      <c r="S8">
        <v>6</v>
      </c>
      <c r="T8">
        <v>528.82540358899996</v>
      </c>
      <c r="V8">
        <v>6</v>
      </c>
      <c r="W8">
        <v>82.222401410499998</v>
      </c>
      <c r="Y8">
        <v>6</v>
      </c>
      <c r="Z8">
        <v>140.016077134</v>
      </c>
      <c r="AB8">
        <v>6</v>
      </c>
      <c r="AC8">
        <v>319.12817968299998</v>
      </c>
      <c r="AE8">
        <v>6</v>
      </c>
      <c r="AF8">
        <v>-22.111797443499999</v>
      </c>
    </row>
    <row r="9" spans="1:32">
      <c r="A9" s="1">
        <v>7</v>
      </c>
      <c r="B9" s="2">
        <v>30.482192350799998</v>
      </c>
      <c r="D9">
        <v>7</v>
      </c>
      <c r="E9" s="2">
        <v>483.113097552</v>
      </c>
      <c r="G9">
        <v>7</v>
      </c>
      <c r="H9" s="2">
        <v>408.16418979600002</v>
      </c>
      <c r="J9">
        <v>7</v>
      </c>
      <c r="K9">
        <v>408.51394843700001</v>
      </c>
      <c r="M9">
        <v>7</v>
      </c>
      <c r="N9">
        <v>671.77623491300005</v>
      </c>
      <c r="P9">
        <v>7</v>
      </c>
      <c r="Q9">
        <v>483.60805110400003</v>
      </c>
      <c r="S9">
        <v>7</v>
      </c>
      <c r="T9">
        <v>454.87982803699998</v>
      </c>
      <c r="V9">
        <v>7</v>
      </c>
      <c r="W9">
        <v>408.51394843700001</v>
      </c>
      <c r="Y9">
        <v>7</v>
      </c>
      <c r="Z9">
        <v>414.52803150400001</v>
      </c>
      <c r="AB9">
        <v>7</v>
      </c>
      <c r="AC9">
        <v>465.23063241699998</v>
      </c>
      <c r="AE9">
        <v>7</v>
      </c>
      <c r="AF9">
        <v>671.77623491300005</v>
      </c>
    </row>
    <row r="10" spans="1:32">
      <c r="A10" s="1">
        <v>8</v>
      </c>
      <c r="B10" s="2">
        <v>211.87262492400001</v>
      </c>
      <c r="D10">
        <v>8</v>
      </c>
      <c r="E10" s="2">
        <v>462.634293082</v>
      </c>
      <c r="G10">
        <v>8</v>
      </c>
      <c r="H10" s="2">
        <v>329.89561300999998</v>
      </c>
      <c r="J10">
        <v>8</v>
      </c>
      <c r="K10">
        <v>658.68346946099996</v>
      </c>
      <c r="M10">
        <v>8</v>
      </c>
      <c r="N10">
        <v>511.86005455700001</v>
      </c>
      <c r="P10">
        <v>8</v>
      </c>
      <c r="Q10">
        <v>503.56529844900001</v>
      </c>
      <c r="S10">
        <v>8</v>
      </c>
      <c r="T10">
        <v>699.33156409100002</v>
      </c>
      <c r="V10">
        <v>8</v>
      </c>
      <c r="W10">
        <v>658.68346946099996</v>
      </c>
      <c r="Y10">
        <v>8</v>
      </c>
      <c r="Z10">
        <v>342.29026843000003</v>
      </c>
      <c r="AB10">
        <v>8</v>
      </c>
      <c r="AC10">
        <v>329.89561300999998</v>
      </c>
      <c r="AE10">
        <v>8</v>
      </c>
      <c r="AF10">
        <v>511.86005455700001</v>
      </c>
    </row>
    <row r="11" spans="1:32">
      <c r="A11" s="1">
        <v>9</v>
      </c>
      <c r="B11" s="2">
        <v>329.01043002199998</v>
      </c>
      <c r="D11">
        <v>9</v>
      </c>
      <c r="E11" s="2">
        <v>120.86437766500001</v>
      </c>
      <c r="G11">
        <v>9</v>
      </c>
      <c r="H11" s="2">
        <v>486.47784338600002</v>
      </c>
      <c r="J11">
        <v>9</v>
      </c>
      <c r="K11">
        <v>836.94750708599997</v>
      </c>
      <c r="M11">
        <v>9</v>
      </c>
      <c r="N11">
        <v>836.94750708599997</v>
      </c>
      <c r="P11">
        <v>9</v>
      </c>
      <c r="Q11">
        <v>340.24975256800002</v>
      </c>
      <c r="S11">
        <v>9</v>
      </c>
      <c r="T11">
        <v>562.55182977300001</v>
      </c>
      <c r="V11">
        <v>9</v>
      </c>
      <c r="W11">
        <v>836.94750708599997</v>
      </c>
      <c r="Y11">
        <v>9</v>
      </c>
      <c r="Z11">
        <v>353.98477690599998</v>
      </c>
      <c r="AB11">
        <v>9</v>
      </c>
      <c r="AC11">
        <v>486.47784338600002</v>
      </c>
      <c r="AE11">
        <v>9</v>
      </c>
      <c r="AF11">
        <v>836.94750708599997</v>
      </c>
    </row>
    <row r="12" spans="1:32">
      <c r="A12" s="1">
        <v>10</v>
      </c>
      <c r="B12" s="2">
        <v>184.500356186</v>
      </c>
      <c r="D12">
        <v>10</v>
      </c>
      <c r="E12" s="2">
        <v>74.841375372900004</v>
      </c>
      <c r="G12">
        <v>10</v>
      </c>
      <c r="H12" s="2">
        <v>353.97627620700001</v>
      </c>
      <c r="J12">
        <v>10</v>
      </c>
      <c r="K12">
        <v>466.32548565500002</v>
      </c>
      <c r="M12">
        <v>10</v>
      </c>
      <c r="N12">
        <v>466.32548565500002</v>
      </c>
      <c r="P12">
        <v>10</v>
      </c>
      <c r="Q12">
        <v>412.52803817900002</v>
      </c>
      <c r="S12">
        <v>10</v>
      </c>
      <c r="T12">
        <v>388.90790847400001</v>
      </c>
      <c r="V12">
        <v>10</v>
      </c>
      <c r="W12">
        <v>466.32548565500002</v>
      </c>
      <c r="Y12">
        <v>10</v>
      </c>
      <c r="Z12">
        <v>359.06980564999998</v>
      </c>
      <c r="AB12">
        <v>10</v>
      </c>
      <c r="AC12">
        <v>230.756089336</v>
      </c>
      <c r="AE12">
        <v>10</v>
      </c>
      <c r="AF12">
        <v>466.32548565500002</v>
      </c>
    </row>
    <row r="14" spans="1:32">
      <c r="A14" t="s">
        <v>20</v>
      </c>
      <c r="B14" s="2">
        <f>AVERAGE(B3:B12)</f>
        <v>115.39842041084</v>
      </c>
      <c r="D14" t="s">
        <v>20</v>
      </c>
      <c r="E14" s="2">
        <f>AVERAGE(E3:E12)</f>
        <v>316.08175719259003</v>
      </c>
      <c r="G14" t="s">
        <v>20</v>
      </c>
      <c r="H14" s="2">
        <f>AVERAGE(H3:H12)</f>
        <v>376.62859503990001</v>
      </c>
      <c r="J14" t="s">
        <v>20</v>
      </c>
      <c r="K14" s="2">
        <f>AVERAGE(K3:K12)</f>
        <v>491.54567688365006</v>
      </c>
      <c r="M14" t="s">
        <v>20</v>
      </c>
      <c r="N14" s="2">
        <f>AVERAGE(N3:N12)</f>
        <v>498.90772301515</v>
      </c>
      <c r="P14" t="s">
        <v>20</v>
      </c>
      <c r="Q14" s="2">
        <f>AVERAGE(Q3:Q12)</f>
        <v>428.89947859059993</v>
      </c>
      <c r="S14" t="s">
        <v>20</v>
      </c>
      <c r="T14" s="2">
        <f>AVERAGE(T3:T12)</f>
        <v>427.35127766207995</v>
      </c>
      <c r="V14" t="s">
        <v>20</v>
      </c>
      <c r="W14" s="2">
        <f>AVERAGE(W3:W12)</f>
        <v>491.54567688365006</v>
      </c>
      <c r="Y14" t="s">
        <v>20</v>
      </c>
      <c r="Z14" s="2">
        <f>AVERAGE(Z3:Z12)</f>
        <v>261.91786810706003</v>
      </c>
      <c r="AB14" t="s">
        <v>20</v>
      </c>
      <c r="AC14" s="2">
        <f>AVERAGE(AC3:AC12)</f>
        <v>367.88283987650004</v>
      </c>
      <c r="AE14" t="s">
        <v>20</v>
      </c>
      <c r="AF14" s="2">
        <f>AVERAGE(AF3:AF12)</f>
        <v>498.90772301515</v>
      </c>
    </row>
    <row r="17" spans="1:17">
      <c r="A17" s="1" t="s">
        <v>34</v>
      </c>
      <c r="B17" s="2" t="s">
        <v>35</v>
      </c>
      <c r="C17">
        <f>50*200*20</f>
        <v>200000</v>
      </c>
    </row>
    <row r="18" spans="1:17">
      <c r="A18" s="1" t="s">
        <v>37</v>
      </c>
      <c r="D18" t="s">
        <v>38</v>
      </c>
      <c r="G18" t="s">
        <v>40</v>
      </c>
      <c r="J18" t="s">
        <v>41</v>
      </c>
      <c r="M18" t="s">
        <v>44</v>
      </c>
      <c r="P18" t="s">
        <v>45</v>
      </c>
    </row>
    <row r="19" spans="1:17">
      <c r="A19" s="1" t="s">
        <v>6</v>
      </c>
      <c r="B19" s="2" t="s">
        <v>23</v>
      </c>
      <c r="D19" t="s">
        <v>6</v>
      </c>
      <c r="E19" s="2" t="s">
        <v>23</v>
      </c>
      <c r="G19" t="s">
        <v>6</v>
      </c>
      <c r="H19" s="2" t="s">
        <v>23</v>
      </c>
      <c r="J19" t="s">
        <v>6</v>
      </c>
      <c r="K19" t="s">
        <v>23</v>
      </c>
      <c r="M19" t="s">
        <v>6</v>
      </c>
      <c r="N19" t="s">
        <v>23</v>
      </c>
      <c r="P19" t="s">
        <v>6</v>
      </c>
      <c r="Q19" t="s">
        <v>23</v>
      </c>
    </row>
    <row r="20" spans="1:17">
      <c r="A20" s="1">
        <v>1</v>
      </c>
      <c r="B20" s="2">
        <v>1264.13553112</v>
      </c>
      <c r="D20">
        <v>1</v>
      </c>
      <c r="E20" s="2">
        <v>1264.13553112</v>
      </c>
      <c r="G20">
        <v>1</v>
      </c>
      <c r="H20" s="2">
        <v>1264.13553112</v>
      </c>
      <c r="J20">
        <v>1</v>
      </c>
      <c r="K20">
        <v>1417.2997546300001</v>
      </c>
      <c r="M20">
        <v>1</v>
      </c>
      <c r="N20">
        <v>1417.2997546300001</v>
      </c>
      <c r="P20">
        <v>1</v>
      </c>
      <c r="Q20">
        <v>1264.13553112</v>
      </c>
    </row>
    <row r="21" spans="1:17">
      <c r="A21" s="1">
        <v>2</v>
      </c>
      <c r="B21" s="2">
        <v>1092.4423876599999</v>
      </c>
      <c r="D21">
        <v>2</v>
      </c>
      <c r="E21" s="2">
        <v>1092.4423876599999</v>
      </c>
      <c r="G21">
        <v>2</v>
      </c>
      <c r="H21" s="2">
        <v>1092.4423876599999</v>
      </c>
      <c r="J21">
        <v>2</v>
      </c>
      <c r="K21">
        <v>1092.4423876599999</v>
      </c>
      <c r="M21">
        <v>2</v>
      </c>
      <c r="N21">
        <v>1092.4423876599999</v>
      </c>
      <c r="P21">
        <v>2</v>
      </c>
      <c r="Q21">
        <v>1092.4423876599999</v>
      </c>
    </row>
    <row r="22" spans="1:17">
      <c r="A22" s="1">
        <v>3</v>
      </c>
      <c r="B22" s="2">
        <v>648.60251877799999</v>
      </c>
      <c r="D22">
        <v>3</v>
      </c>
      <c r="E22" s="2">
        <v>648.60251877799999</v>
      </c>
      <c r="G22">
        <v>3</v>
      </c>
      <c r="H22" s="2">
        <v>648.60251877799999</v>
      </c>
      <c r="J22">
        <v>3</v>
      </c>
      <c r="K22">
        <v>648.60251877799999</v>
      </c>
      <c r="M22">
        <v>3</v>
      </c>
      <c r="N22">
        <v>648.60251877799999</v>
      </c>
      <c r="P22">
        <v>3</v>
      </c>
      <c r="Q22">
        <v>648.60251877799999</v>
      </c>
    </row>
    <row r="23" spans="1:17">
      <c r="A23" s="1">
        <v>4</v>
      </c>
      <c r="B23" s="2">
        <v>255.41149254199999</v>
      </c>
      <c r="D23">
        <v>4</v>
      </c>
      <c r="E23" s="2">
        <v>255.41149254199999</v>
      </c>
      <c r="G23">
        <v>4</v>
      </c>
      <c r="H23" s="2">
        <v>399.84786614400002</v>
      </c>
      <c r="J23">
        <v>4</v>
      </c>
      <c r="K23">
        <v>399.84786614400002</v>
      </c>
      <c r="M23">
        <v>4</v>
      </c>
      <c r="N23">
        <v>399.84786614400002</v>
      </c>
      <c r="P23">
        <v>4</v>
      </c>
      <c r="Q23">
        <v>399.84786614400002</v>
      </c>
    </row>
    <row r="24" spans="1:17">
      <c r="A24" s="1">
        <v>5</v>
      </c>
      <c r="B24" s="2">
        <v>30.087156974500001</v>
      </c>
      <c r="D24">
        <v>5</v>
      </c>
      <c r="E24" s="2">
        <v>579.61181571700001</v>
      </c>
      <c r="G24">
        <v>5</v>
      </c>
      <c r="H24" s="2">
        <v>598.79298161199995</v>
      </c>
      <c r="J24">
        <v>5</v>
      </c>
      <c r="K24">
        <v>598.79298161199995</v>
      </c>
      <c r="M24">
        <v>5</v>
      </c>
      <c r="N24">
        <v>598.79298161199995</v>
      </c>
      <c r="P24">
        <v>5</v>
      </c>
      <c r="Q24">
        <v>598.79298161199995</v>
      </c>
    </row>
    <row r="25" spans="1:17">
      <c r="A25" s="1">
        <v>6</v>
      </c>
      <c r="B25" s="2">
        <v>999.81892902100003</v>
      </c>
      <c r="D25">
        <v>6</v>
      </c>
      <c r="E25" s="2">
        <v>999.81892902100003</v>
      </c>
      <c r="G25">
        <v>6</v>
      </c>
      <c r="H25" s="2">
        <v>999.81892902100003</v>
      </c>
      <c r="J25">
        <v>6</v>
      </c>
      <c r="K25">
        <v>999.81892902100003</v>
      </c>
      <c r="M25">
        <v>6</v>
      </c>
      <c r="N25">
        <v>999.81892902100003</v>
      </c>
      <c r="P25">
        <v>6</v>
      </c>
      <c r="Q25">
        <v>999.81892902100003</v>
      </c>
    </row>
    <row r="26" spans="1:17">
      <c r="A26" s="1">
        <v>7</v>
      </c>
      <c r="B26" s="2">
        <v>862.66004696499999</v>
      </c>
      <c r="D26">
        <v>7</v>
      </c>
      <c r="E26" s="2">
        <v>562.50617603499995</v>
      </c>
      <c r="G26">
        <v>7</v>
      </c>
      <c r="H26" s="2">
        <v>562.50617603499995</v>
      </c>
      <c r="J26">
        <v>7</v>
      </c>
      <c r="K26">
        <v>562.50617603499995</v>
      </c>
      <c r="M26">
        <v>7</v>
      </c>
      <c r="N26">
        <v>562.50617603499995</v>
      </c>
      <c r="P26">
        <v>7</v>
      </c>
      <c r="Q26">
        <v>562.50617603499995</v>
      </c>
    </row>
    <row r="27" spans="1:17">
      <c r="A27" s="1">
        <v>8</v>
      </c>
      <c r="B27" s="2">
        <v>600.16129394200004</v>
      </c>
      <c r="D27">
        <v>8</v>
      </c>
      <c r="E27" s="2">
        <v>600.16129394200004</v>
      </c>
      <c r="G27">
        <v>8</v>
      </c>
      <c r="H27" s="2">
        <v>600.16129394200004</v>
      </c>
      <c r="J27">
        <v>8</v>
      </c>
      <c r="K27">
        <v>600.16129394200004</v>
      </c>
      <c r="M27">
        <v>8</v>
      </c>
      <c r="N27">
        <v>600.16129394200004</v>
      </c>
      <c r="P27">
        <v>8</v>
      </c>
      <c r="Q27">
        <v>600.16129394200004</v>
      </c>
    </row>
    <row r="28" spans="1:17">
      <c r="A28" s="1">
        <v>9</v>
      </c>
      <c r="B28" s="2">
        <v>901.04026481000005</v>
      </c>
      <c r="D28">
        <v>9</v>
      </c>
      <c r="E28" s="2">
        <v>901.04026481000005</v>
      </c>
      <c r="G28">
        <v>9</v>
      </c>
      <c r="H28" s="2">
        <v>901.04026481000005</v>
      </c>
      <c r="J28">
        <v>9</v>
      </c>
      <c r="K28">
        <v>901.04026481000005</v>
      </c>
      <c r="M28">
        <v>9</v>
      </c>
      <c r="N28">
        <v>901.04026481000005</v>
      </c>
      <c r="P28">
        <v>9</v>
      </c>
      <c r="Q28">
        <v>901.04026481000005</v>
      </c>
    </row>
    <row r="29" spans="1:17">
      <c r="A29" s="1">
        <v>10</v>
      </c>
      <c r="B29" s="2">
        <v>467.28570589899999</v>
      </c>
      <c r="D29">
        <v>10</v>
      </c>
      <c r="E29" s="2">
        <v>818.49615234400005</v>
      </c>
      <c r="G29">
        <v>10</v>
      </c>
      <c r="H29" s="2">
        <v>818.49615234400005</v>
      </c>
      <c r="J29">
        <v>10</v>
      </c>
      <c r="K29">
        <v>818.49615234400005</v>
      </c>
      <c r="M29">
        <v>10</v>
      </c>
      <c r="N29">
        <v>818.49615234400005</v>
      </c>
      <c r="P29">
        <v>10</v>
      </c>
      <c r="Q29">
        <v>818.49615234400005</v>
      </c>
    </row>
    <row r="30" spans="1:17">
      <c r="A30" s="1">
        <v>11</v>
      </c>
      <c r="B30" s="2">
        <v>1090.1498091399999</v>
      </c>
      <c r="D30">
        <v>11</v>
      </c>
      <c r="E30" s="2">
        <v>1086.03281528</v>
      </c>
      <c r="G30">
        <v>11</v>
      </c>
      <c r="H30" s="2">
        <v>1086.03281528</v>
      </c>
      <c r="J30">
        <v>11</v>
      </c>
      <c r="K30">
        <v>1086.03281528</v>
      </c>
      <c r="M30">
        <v>11</v>
      </c>
      <c r="N30">
        <v>1086.03281528</v>
      </c>
      <c r="P30">
        <v>11</v>
      </c>
      <c r="Q30">
        <v>1086.03281528</v>
      </c>
    </row>
    <row r="31" spans="1:17">
      <c r="A31" s="1">
        <v>12</v>
      </c>
      <c r="B31" s="2">
        <v>1115.01770145</v>
      </c>
      <c r="D31">
        <v>12</v>
      </c>
      <c r="E31" s="2">
        <v>839.06133802199997</v>
      </c>
      <c r="G31">
        <v>12</v>
      </c>
      <c r="H31" s="2">
        <v>839.06133802199997</v>
      </c>
      <c r="J31">
        <v>12</v>
      </c>
      <c r="K31">
        <v>1610.53842476</v>
      </c>
      <c r="M31">
        <v>12</v>
      </c>
      <c r="N31">
        <v>1610.53842476</v>
      </c>
      <c r="P31">
        <v>12</v>
      </c>
      <c r="Q31">
        <v>1610.53842476</v>
      </c>
    </row>
    <row r="32" spans="1:17">
      <c r="A32" s="1">
        <v>13</v>
      </c>
      <c r="B32" s="2">
        <v>814.80119441399995</v>
      </c>
      <c r="D32">
        <v>13</v>
      </c>
      <c r="E32" s="2">
        <v>736.97497188399996</v>
      </c>
      <c r="G32">
        <v>13</v>
      </c>
      <c r="H32" s="2">
        <v>700.13450208899997</v>
      </c>
      <c r="J32">
        <v>13</v>
      </c>
      <c r="K32">
        <v>700.13450208899997</v>
      </c>
      <c r="M32">
        <v>13</v>
      </c>
      <c r="N32">
        <v>700.13450208899997</v>
      </c>
      <c r="P32">
        <v>13</v>
      </c>
      <c r="Q32">
        <v>700.13450208899997</v>
      </c>
    </row>
    <row r="33" spans="1:17">
      <c r="A33" s="1">
        <v>14</v>
      </c>
      <c r="B33" s="2">
        <v>909.62100499500002</v>
      </c>
      <c r="D33">
        <v>14</v>
      </c>
      <c r="E33" s="2">
        <v>909.62100499500002</v>
      </c>
      <c r="G33">
        <v>14</v>
      </c>
      <c r="H33" s="2">
        <v>884.44657998800005</v>
      </c>
      <c r="J33">
        <v>14</v>
      </c>
      <c r="K33">
        <v>884.44657998800005</v>
      </c>
      <c r="M33">
        <v>14</v>
      </c>
      <c r="N33">
        <v>884.44657998800005</v>
      </c>
      <c r="P33">
        <v>14</v>
      </c>
      <c r="Q33">
        <v>884.44657998800005</v>
      </c>
    </row>
    <row r="34" spans="1:17">
      <c r="A34" s="1">
        <v>15</v>
      </c>
      <c r="B34" s="2">
        <v>2049.4600154</v>
      </c>
      <c r="D34">
        <v>15</v>
      </c>
      <c r="E34" s="2">
        <v>2049.4600154</v>
      </c>
      <c r="G34">
        <v>15</v>
      </c>
      <c r="H34" s="2">
        <v>2049.4600154</v>
      </c>
      <c r="J34">
        <v>15</v>
      </c>
      <c r="K34">
        <v>2049.4600154</v>
      </c>
      <c r="M34">
        <v>15</v>
      </c>
      <c r="N34">
        <v>2049.4600154</v>
      </c>
      <c r="P34">
        <v>15</v>
      </c>
      <c r="Q34">
        <v>2049.4600154</v>
      </c>
    </row>
    <row r="35" spans="1:17">
      <c r="A35" s="1">
        <v>16</v>
      </c>
      <c r="B35" s="2">
        <v>942.70378424900002</v>
      </c>
      <c r="D35">
        <v>16</v>
      </c>
      <c r="E35" s="2">
        <v>1084.4743467799999</v>
      </c>
      <c r="G35">
        <v>16</v>
      </c>
      <c r="H35" s="2">
        <v>1084.4743467799999</v>
      </c>
      <c r="J35">
        <v>16</v>
      </c>
      <c r="K35">
        <v>1084.4743467799999</v>
      </c>
      <c r="M35">
        <v>16</v>
      </c>
      <c r="N35">
        <v>1084.4743467799999</v>
      </c>
      <c r="P35">
        <v>16</v>
      </c>
      <c r="Q35">
        <v>1084.4743467799999</v>
      </c>
    </row>
    <row r="36" spans="1:17">
      <c r="A36" s="1">
        <v>17</v>
      </c>
      <c r="B36" s="2">
        <v>531.50877935200003</v>
      </c>
      <c r="D36">
        <v>17</v>
      </c>
      <c r="E36" s="2">
        <v>845.61834408200002</v>
      </c>
      <c r="G36">
        <v>17</v>
      </c>
      <c r="H36" s="2">
        <v>845.61834408200002</v>
      </c>
      <c r="J36">
        <v>17</v>
      </c>
      <c r="K36">
        <v>845.61834408200002</v>
      </c>
      <c r="M36">
        <v>17</v>
      </c>
      <c r="N36">
        <v>845.61834408200002</v>
      </c>
      <c r="P36">
        <v>17</v>
      </c>
      <c r="Q36">
        <v>845.61834408200002</v>
      </c>
    </row>
    <row r="37" spans="1:17">
      <c r="A37" s="1">
        <v>18</v>
      </c>
      <c r="B37" s="2">
        <v>313.75163984</v>
      </c>
      <c r="D37">
        <v>18</v>
      </c>
      <c r="E37" s="2">
        <v>313.75163984</v>
      </c>
      <c r="G37">
        <v>18</v>
      </c>
      <c r="H37" s="2">
        <v>313.75163984</v>
      </c>
      <c r="J37">
        <v>18</v>
      </c>
      <c r="K37">
        <v>313.75163984</v>
      </c>
      <c r="M37">
        <v>18</v>
      </c>
      <c r="N37">
        <v>313.75163984</v>
      </c>
      <c r="P37">
        <v>18</v>
      </c>
      <c r="Q37">
        <v>313.75163984</v>
      </c>
    </row>
    <row r="38" spans="1:17">
      <c r="A38" s="1">
        <v>19</v>
      </c>
      <c r="B38" s="2">
        <v>1639.8191200199999</v>
      </c>
      <c r="D38">
        <v>19</v>
      </c>
      <c r="E38" s="2">
        <v>1639.8191200199999</v>
      </c>
      <c r="G38">
        <v>19</v>
      </c>
      <c r="H38" s="2">
        <v>1639.8191200199999</v>
      </c>
      <c r="J38">
        <v>19</v>
      </c>
      <c r="K38">
        <v>1639.8191200199999</v>
      </c>
      <c r="M38">
        <v>19</v>
      </c>
      <c r="N38">
        <v>1639.8191200199999</v>
      </c>
      <c r="P38">
        <v>19</v>
      </c>
      <c r="Q38">
        <v>1639.8191200199999</v>
      </c>
    </row>
    <row r="39" spans="1:17">
      <c r="A39" s="1">
        <v>20</v>
      </c>
      <c r="B39" s="2">
        <v>573.486980432</v>
      </c>
      <c r="D39">
        <v>20</v>
      </c>
      <c r="E39" s="2">
        <v>407.148412742</v>
      </c>
      <c r="G39">
        <v>20</v>
      </c>
      <c r="H39" s="2">
        <v>407.148412742</v>
      </c>
      <c r="J39">
        <v>20</v>
      </c>
      <c r="K39">
        <v>407.148412742</v>
      </c>
      <c r="M39">
        <v>20</v>
      </c>
      <c r="N39">
        <v>407.148412742</v>
      </c>
      <c r="P39">
        <v>20</v>
      </c>
      <c r="Q39">
        <v>407.148412742</v>
      </c>
    </row>
    <row r="41" spans="1:17">
      <c r="A41" s="1" t="s">
        <v>36</v>
      </c>
      <c r="B41" s="2">
        <f>AVERAGE(B20:B39)</f>
        <v>855.09826785017526</v>
      </c>
      <c r="D41" s="1" t="s">
        <v>36</v>
      </c>
      <c r="E41" s="2">
        <f>AVERAGE(E20:E39)</f>
        <v>881.70942855070007</v>
      </c>
      <c r="G41" s="1" t="s">
        <v>36</v>
      </c>
      <c r="H41" s="2">
        <f>AVERAGE(H20:H39)</f>
        <v>886.78956078545002</v>
      </c>
      <c r="J41" s="1" t="s">
        <v>36</v>
      </c>
      <c r="K41" s="2">
        <f>AVERAGE(K20:K39)</f>
        <v>933.02162629784993</v>
      </c>
      <c r="M41" s="1" t="s">
        <v>36</v>
      </c>
      <c r="N41" s="2">
        <f>AVERAGE(N20:N39)</f>
        <v>933.02162629784993</v>
      </c>
      <c r="P41" s="1" t="s">
        <v>36</v>
      </c>
      <c r="Q41" s="2">
        <f>AVERAGE(Q20:Q39)</f>
        <v>925.36341512234992</v>
      </c>
    </row>
    <row r="42" spans="1:17">
      <c r="A42" s="1" t="s">
        <v>42</v>
      </c>
      <c r="B42" s="2">
        <f>MIN(B20:B39)</f>
        <v>30.087156974500001</v>
      </c>
      <c r="D42" s="1" t="s">
        <v>42</v>
      </c>
      <c r="E42" s="2">
        <f>MIN(E20:E39)</f>
        <v>255.41149254199999</v>
      </c>
      <c r="G42" s="1" t="s">
        <v>42</v>
      </c>
      <c r="H42" s="2">
        <f>MIN(H20:H39)</f>
        <v>313.75163984</v>
      </c>
      <c r="J42" s="1" t="s">
        <v>42</v>
      </c>
      <c r="K42" s="2">
        <f>MIN(K20:K39)</f>
        <v>313.75163984</v>
      </c>
      <c r="M42" s="1" t="s">
        <v>42</v>
      </c>
      <c r="N42" s="2">
        <f>MIN(N20:N39)</f>
        <v>313.75163984</v>
      </c>
      <c r="P42" s="1" t="s">
        <v>42</v>
      </c>
      <c r="Q42" s="2">
        <f>MIN(Q20:Q39)</f>
        <v>313.75163984</v>
      </c>
    </row>
    <row r="43" spans="1:17">
      <c r="A43" s="1" t="s">
        <v>43</v>
      </c>
      <c r="B43" s="2">
        <f>MAX(B20:B39)</f>
        <v>2049.4600154</v>
      </c>
      <c r="D43" s="1" t="s">
        <v>43</v>
      </c>
      <c r="E43" s="2">
        <f>MAX(E20:E39)</f>
        <v>2049.4600154</v>
      </c>
      <c r="G43" s="1" t="s">
        <v>43</v>
      </c>
      <c r="H43" s="2">
        <f>MAX(H20:H39)</f>
        <v>2049.4600154</v>
      </c>
      <c r="J43" s="1" t="s">
        <v>43</v>
      </c>
      <c r="K43" s="2">
        <f>MAX(K20:K39)</f>
        <v>2049.4600154</v>
      </c>
      <c r="M43" s="1" t="s">
        <v>43</v>
      </c>
      <c r="N43" s="2">
        <f>MAX(N20:N39)</f>
        <v>2049.4600154</v>
      </c>
      <c r="P43" s="1" t="s">
        <v>43</v>
      </c>
      <c r="Q43" s="2">
        <f>MAX(Q20:Q39)</f>
        <v>2049.4600154</v>
      </c>
    </row>
    <row r="45" spans="1:17">
      <c r="A45" s="1" t="s">
        <v>22</v>
      </c>
      <c r="B45" s="2" t="s">
        <v>35</v>
      </c>
    </row>
    <row r="46" spans="1:17">
      <c r="A46" s="1" t="s">
        <v>46</v>
      </c>
      <c r="D46" s="1" t="s">
        <v>47</v>
      </c>
      <c r="G46" s="1" t="s">
        <v>48</v>
      </c>
      <c r="J46" s="1" t="s">
        <v>49</v>
      </c>
    </row>
    <row r="47" spans="1:17">
      <c r="A47" s="1" t="s">
        <v>6</v>
      </c>
      <c r="B47" s="2" t="s">
        <v>23</v>
      </c>
      <c r="D47" s="1" t="s">
        <v>6</v>
      </c>
      <c r="E47" s="2" t="s">
        <v>23</v>
      </c>
      <c r="G47" s="1" t="s">
        <v>6</v>
      </c>
      <c r="H47" s="2" t="s">
        <v>23</v>
      </c>
      <c r="J47" s="1" t="s">
        <v>6</v>
      </c>
      <c r="K47" t="s">
        <v>23</v>
      </c>
    </row>
    <row r="48" spans="1:17">
      <c r="A48" s="1">
        <v>1</v>
      </c>
      <c r="B48" s="2">
        <v>100.523851522</v>
      </c>
      <c r="D48">
        <v>1</v>
      </c>
      <c r="E48" s="2">
        <v>515.19461444499996</v>
      </c>
      <c r="G48">
        <v>1</v>
      </c>
      <c r="H48" s="2">
        <v>721.90117696000004</v>
      </c>
      <c r="J48">
        <v>1</v>
      </c>
      <c r="K48">
        <v>1221.49588636</v>
      </c>
    </row>
    <row r="49" spans="1:11">
      <c r="A49" s="1">
        <v>2</v>
      </c>
      <c r="B49" s="2">
        <v>463.940182806</v>
      </c>
      <c r="D49">
        <v>2</v>
      </c>
      <c r="E49" s="2">
        <v>1170.50200182</v>
      </c>
      <c r="G49">
        <v>2</v>
      </c>
      <c r="H49" s="2">
        <v>867.45169365100003</v>
      </c>
      <c r="J49">
        <v>2</v>
      </c>
      <c r="K49">
        <v>804.32283700999994</v>
      </c>
    </row>
    <row r="50" spans="1:11">
      <c r="A50" s="1">
        <v>3</v>
      </c>
      <c r="B50" s="2">
        <v>1071.0812090100001</v>
      </c>
      <c r="D50">
        <v>3</v>
      </c>
      <c r="E50" s="2">
        <v>1186.5322208499999</v>
      </c>
      <c r="G50">
        <v>3</v>
      </c>
      <c r="H50" s="2">
        <v>819.346916029</v>
      </c>
      <c r="J50">
        <v>3</v>
      </c>
      <c r="K50">
        <v>780.07274559999996</v>
      </c>
    </row>
    <row r="51" spans="1:11">
      <c r="A51" s="1">
        <v>4</v>
      </c>
      <c r="B51" s="2">
        <v>663.19983986099999</v>
      </c>
      <c r="D51">
        <v>4</v>
      </c>
      <c r="E51" s="2">
        <v>324.49412263900001</v>
      </c>
      <c r="G51">
        <v>4</v>
      </c>
      <c r="H51" s="2">
        <v>889.81473399200001</v>
      </c>
      <c r="J51">
        <v>4</v>
      </c>
      <c r="K51">
        <v>586.29600899399998</v>
      </c>
    </row>
    <row r="52" spans="1:11">
      <c r="A52" s="1">
        <v>5</v>
      </c>
      <c r="B52" s="2">
        <v>821.85932522300004</v>
      </c>
      <c r="D52">
        <v>5</v>
      </c>
      <c r="E52" s="2">
        <v>396.56778380600002</v>
      </c>
      <c r="G52">
        <v>5</v>
      </c>
      <c r="H52" s="2">
        <v>1119.7871002300001</v>
      </c>
      <c r="J52">
        <v>5</v>
      </c>
      <c r="K52">
        <v>476.56684603500003</v>
      </c>
    </row>
    <row r="53" spans="1:11">
      <c r="A53" s="1">
        <v>6</v>
      </c>
      <c r="B53" s="2">
        <v>244.80578686800001</v>
      </c>
      <c r="D53">
        <v>6</v>
      </c>
      <c r="E53" s="2">
        <v>880.38699473899999</v>
      </c>
      <c r="G53">
        <v>6</v>
      </c>
      <c r="H53" s="2">
        <v>702.93137252199995</v>
      </c>
      <c r="J53">
        <v>6</v>
      </c>
      <c r="K53">
        <v>835.36295128899997</v>
      </c>
    </row>
    <row r="54" spans="1:11">
      <c r="A54" s="1">
        <v>7</v>
      </c>
      <c r="B54" s="2">
        <v>661.89407531400002</v>
      </c>
      <c r="D54">
        <v>7</v>
      </c>
      <c r="E54" s="2">
        <v>582.18780900599995</v>
      </c>
      <c r="G54">
        <v>7</v>
      </c>
      <c r="H54" s="2">
        <v>595.420232102</v>
      </c>
      <c r="J54">
        <v>7</v>
      </c>
      <c r="K54">
        <v>902.06746599200005</v>
      </c>
    </row>
    <row r="55" spans="1:11">
      <c r="A55" s="1">
        <v>8</v>
      </c>
      <c r="B55" s="2">
        <v>900.95121692500004</v>
      </c>
      <c r="D55">
        <v>8</v>
      </c>
      <c r="E55" s="2">
        <v>1067.41826782</v>
      </c>
      <c r="G55">
        <v>8</v>
      </c>
      <c r="H55" s="2">
        <v>940.43882223000003</v>
      </c>
      <c r="J55">
        <v>8</v>
      </c>
      <c r="K55">
        <v>1235.0454395500001</v>
      </c>
    </row>
    <row r="56" spans="1:11">
      <c r="A56" s="1">
        <v>9</v>
      </c>
      <c r="B56" s="2">
        <v>559.72455504499999</v>
      </c>
      <c r="D56">
        <v>9</v>
      </c>
      <c r="E56" s="2">
        <v>274.07511084599997</v>
      </c>
      <c r="G56">
        <v>9</v>
      </c>
      <c r="H56" s="2">
        <v>708.13462307899999</v>
      </c>
      <c r="J56">
        <v>9</v>
      </c>
      <c r="K56">
        <v>885.67284724700005</v>
      </c>
    </row>
    <row r="57" spans="1:11">
      <c r="A57" s="1">
        <v>10</v>
      </c>
      <c r="B57" s="2">
        <v>733.62602550300005</v>
      </c>
      <c r="D57">
        <v>10</v>
      </c>
      <c r="E57" s="2">
        <v>947.02470000599999</v>
      </c>
      <c r="G57">
        <v>10</v>
      </c>
      <c r="H57" s="2">
        <v>676.18276704300001</v>
      </c>
      <c r="J57">
        <v>10</v>
      </c>
      <c r="K57">
        <v>477.11844530600001</v>
      </c>
    </row>
    <row r="58" spans="1:11">
      <c r="A58" s="1">
        <v>11</v>
      </c>
      <c r="B58" s="2">
        <v>1028.19241487</v>
      </c>
      <c r="D58">
        <v>11</v>
      </c>
      <c r="E58" s="2">
        <v>1349.2002660400001</v>
      </c>
      <c r="G58">
        <v>11</v>
      </c>
      <c r="H58" s="2">
        <v>534.212299358</v>
      </c>
      <c r="J58">
        <v>11</v>
      </c>
      <c r="K58">
        <v>1702.2426360500001</v>
      </c>
    </row>
    <row r="59" spans="1:11">
      <c r="A59" s="1">
        <v>12</v>
      </c>
      <c r="B59" s="2">
        <v>545.03634508499999</v>
      </c>
      <c r="D59">
        <v>12</v>
      </c>
      <c r="E59" s="2">
        <v>1365.2197047100001</v>
      </c>
      <c r="G59">
        <v>12</v>
      </c>
      <c r="H59" s="2">
        <v>1458.5193847200001</v>
      </c>
      <c r="J59">
        <v>12</v>
      </c>
      <c r="K59">
        <v>712.94185937899999</v>
      </c>
    </row>
    <row r="60" spans="1:11">
      <c r="A60" s="1">
        <v>13</v>
      </c>
      <c r="B60" s="2">
        <v>631.05915246300003</v>
      </c>
      <c r="D60">
        <v>13</v>
      </c>
      <c r="E60" s="2">
        <v>420.21595839999998</v>
      </c>
      <c r="G60">
        <v>13</v>
      </c>
      <c r="H60" s="2">
        <v>824.57332359199995</v>
      </c>
      <c r="J60">
        <v>13</v>
      </c>
      <c r="K60">
        <v>975.14042047500004</v>
      </c>
    </row>
    <row r="61" spans="1:11">
      <c r="A61" s="1">
        <v>14</v>
      </c>
      <c r="B61" s="2">
        <v>731.74171324999998</v>
      </c>
      <c r="D61">
        <v>14</v>
      </c>
      <c r="E61" s="2">
        <v>787.41313888100001</v>
      </c>
      <c r="G61">
        <v>14</v>
      </c>
      <c r="H61" s="2">
        <v>848.99057992600001</v>
      </c>
      <c r="J61">
        <v>14</v>
      </c>
      <c r="K61">
        <v>931.59833241199999</v>
      </c>
    </row>
    <row r="62" spans="1:11">
      <c r="A62" s="1">
        <v>15</v>
      </c>
      <c r="B62" s="2">
        <v>2131.7784391800001</v>
      </c>
      <c r="D62">
        <v>15</v>
      </c>
      <c r="E62" s="2">
        <v>2379.9930294699998</v>
      </c>
      <c r="G62">
        <v>15</v>
      </c>
      <c r="H62" s="2">
        <v>1682.90165247</v>
      </c>
      <c r="J62">
        <v>15</v>
      </c>
      <c r="K62">
        <v>1450.0096509099999</v>
      </c>
    </row>
    <row r="63" spans="1:11">
      <c r="A63" s="1">
        <v>16</v>
      </c>
      <c r="B63" s="2">
        <v>520.47464035999997</v>
      </c>
      <c r="D63">
        <v>16</v>
      </c>
      <c r="E63" s="2">
        <v>905.73949448300004</v>
      </c>
      <c r="G63">
        <v>16</v>
      </c>
      <c r="H63" s="2">
        <v>1096.94314093</v>
      </c>
      <c r="J63">
        <v>16</v>
      </c>
      <c r="K63">
        <v>655.43598810799995</v>
      </c>
    </row>
    <row r="64" spans="1:11">
      <c r="A64" s="1">
        <v>17</v>
      </c>
      <c r="B64" s="2">
        <v>743.03164998099999</v>
      </c>
      <c r="D64">
        <v>17</v>
      </c>
      <c r="E64" s="2">
        <v>1122.4632525500001</v>
      </c>
      <c r="G64">
        <v>17</v>
      </c>
      <c r="H64" s="2">
        <v>1641.6719557900001</v>
      </c>
      <c r="J64">
        <v>17</v>
      </c>
      <c r="K64">
        <v>938.51785213699998</v>
      </c>
    </row>
    <row r="65" spans="1:11">
      <c r="A65" s="1">
        <v>18</v>
      </c>
      <c r="B65" s="2">
        <v>889.56550139399997</v>
      </c>
      <c r="D65">
        <v>18</v>
      </c>
      <c r="E65" s="2">
        <v>159.980563942</v>
      </c>
      <c r="G65">
        <v>18</v>
      </c>
      <c r="H65" s="2">
        <v>624.356957803</v>
      </c>
      <c r="J65">
        <v>18</v>
      </c>
      <c r="K65">
        <v>562.278350617</v>
      </c>
    </row>
    <row r="66" spans="1:11">
      <c r="A66" s="1">
        <v>19</v>
      </c>
      <c r="B66" s="2">
        <v>712.60245564499996</v>
      </c>
      <c r="D66">
        <v>19</v>
      </c>
      <c r="E66" s="2">
        <v>1197.6791146099999</v>
      </c>
      <c r="G66">
        <v>19</v>
      </c>
      <c r="H66" s="2">
        <v>1198.36255925</v>
      </c>
      <c r="J66">
        <v>19</v>
      </c>
      <c r="K66">
        <v>913.73197978200005</v>
      </c>
    </row>
    <row r="67" spans="1:11">
      <c r="A67" s="1">
        <v>20</v>
      </c>
      <c r="B67" s="2">
        <v>586.00043772000004</v>
      </c>
      <c r="D67">
        <v>20</v>
      </c>
      <c r="E67" s="2">
        <v>1458.53776892</v>
      </c>
      <c r="G67">
        <v>20</v>
      </c>
      <c r="H67" s="2">
        <v>481.62734531500001</v>
      </c>
      <c r="J67">
        <v>20</v>
      </c>
      <c r="K67">
        <v>967.81339172200001</v>
      </c>
    </row>
    <row r="69" spans="1:11">
      <c r="A69" s="1" t="s">
        <v>36</v>
      </c>
      <c r="B69" s="2">
        <f>AVERAGE(B48:B67)</f>
        <v>737.0544409012499</v>
      </c>
      <c r="D69" s="1" t="s">
        <v>36</v>
      </c>
      <c r="E69" s="2">
        <f>AVERAGE(E48:E67)</f>
        <v>924.54129589914976</v>
      </c>
      <c r="G69" s="1" t="s">
        <v>36</v>
      </c>
      <c r="H69" s="2">
        <f>AVERAGE(H48:H67)</f>
        <v>921.67843184959986</v>
      </c>
      <c r="J69" s="1" t="s">
        <v>36</v>
      </c>
      <c r="K69" s="2">
        <f>AVERAGE(K48:K67)</f>
        <v>900.68659674874993</v>
      </c>
    </row>
    <row r="70" spans="1:11">
      <c r="A70" s="1" t="s">
        <v>42</v>
      </c>
      <c r="B70" s="2">
        <f>MIN(B48:B67)</f>
        <v>100.523851522</v>
      </c>
      <c r="D70" s="1" t="s">
        <v>42</v>
      </c>
      <c r="E70" s="2">
        <f>MIN(E48:E67)</f>
        <v>159.980563942</v>
      </c>
      <c r="G70" s="1" t="s">
        <v>42</v>
      </c>
      <c r="H70" s="2">
        <f>MIN(H48:H67)</f>
        <v>481.62734531500001</v>
      </c>
      <c r="J70" s="1" t="s">
        <v>42</v>
      </c>
      <c r="K70" s="2">
        <f>MIN(K48:K67)</f>
        <v>476.56684603500003</v>
      </c>
    </row>
    <row r="71" spans="1:11">
      <c r="A71" s="1" t="s">
        <v>43</v>
      </c>
      <c r="B71" s="2">
        <f>MAX(B48:B67)</f>
        <v>2131.7784391800001</v>
      </c>
      <c r="D71" s="1" t="s">
        <v>43</v>
      </c>
      <c r="E71" s="2">
        <f>MAX(E48:E67)</f>
        <v>2379.9930294699998</v>
      </c>
      <c r="G71" s="1" t="s">
        <v>43</v>
      </c>
      <c r="H71" s="2">
        <f>MAX(H48:H67)</f>
        <v>1682.90165247</v>
      </c>
      <c r="J71" s="1" t="s">
        <v>43</v>
      </c>
      <c r="K71" s="2">
        <f>MAX(K48:K67)</f>
        <v>1702.2426360500001</v>
      </c>
    </row>
    <row r="79" spans="1:11">
      <c r="A79" s="1" t="s">
        <v>55</v>
      </c>
      <c r="C79">
        <f>200*50*20</f>
        <v>200000</v>
      </c>
      <c r="D79" t="s">
        <v>56</v>
      </c>
    </row>
    <row r="80" spans="1:11">
      <c r="C80">
        <f>21*200000</f>
        <v>4200000</v>
      </c>
      <c r="D80" t="s">
        <v>57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75" zoomScaleNormal="75" zoomScalePageLayoutView="75" workbookViewId="0">
      <selection activeCell="F18" sqref="F18"/>
    </sheetView>
  </sheetViews>
  <sheetFormatPr baseColWidth="10" defaultRowHeight="15" x14ac:dyDescent="0"/>
  <cols>
    <col min="2" max="4" width="10.83203125" style="2"/>
  </cols>
  <sheetData>
    <row r="1" spans="1:4">
      <c r="A1" t="s">
        <v>50</v>
      </c>
      <c r="B1" s="2" t="s">
        <v>53</v>
      </c>
      <c r="C1" s="2" t="s">
        <v>51</v>
      </c>
      <c r="D1" s="2" t="s">
        <v>52</v>
      </c>
    </row>
    <row r="2" spans="1:4">
      <c r="A2">
        <v>-200</v>
      </c>
      <c r="B2" s="3">
        <v>2049.46</v>
      </c>
      <c r="C2" s="3">
        <v>313.75</v>
      </c>
      <c r="D2" s="3">
        <v>933.02</v>
      </c>
    </row>
    <row r="3" spans="1:4">
      <c r="A3">
        <v>-175</v>
      </c>
      <c r="B3" s="3">
        <v>2049.46</v>
      </c>
      <c r="C3" s="3">
        <v>313.75</v>
      </c>
      <c r="D3" s="3">
        <v>933.02</v>
      </c>
    </row>
    <row r="4" spans="1:4">
      <c r="A4">
        <v>-162</v>
      </c>
      <c r="B4" s="2">
        <v>2049.4600154</v>
      </c>
      <c r="C4" s="2">
        <v>313.75163984</v>
      </c>
      <c r="D4" s="2">
        <v>925.36341512234992</v>
      </c>
    </row>
    <row r="5" spans="1:4">
      <c r="A5">
        <v>-150</v>
      </c>
      <c r="B5" s="3">
        <v>2049.46</v>
      </c>
      <c r="C5" s="3">
        <v>313.75</v>
      </c>
      <c r="D5" s="3">
        <v>886.79</v>
      </c>
    </row>
    <row r="6" spans="1:4">
      <c r="A6">
        <v>-125</v>
      </c>
      <c r="B6" s="3">
        <v>2049.46</v>
      </c>
      <c r="C6" s="3">
        <v>255.41</v>
      </c>
      <c r="D6" s="3">
        <v>881.71</v>
      </c>
    </row>
    <row r="7" spans="1:4">
      <c r="A7">
        <v>-100</v>
      </c>
      <c r="B7" s="3">
        <v>2049.46</v>
      </c>
      <c r="C7" s="3">
        <v>30.09</v>
      </c>
      <c r="D7" s="3">
        <v>855.1</v>
      </c>
    </row>
    <row r="12" spans="1:4">
      <c r="A12" t="s">
        <v>54</v>
      </c>
      <c r="B12" s="2" t="s">
        <v>53</v>
      </c>
      <c r="C12" s="2" t="s">
        <v>51</v>
      </c>
      <c r="D12" s="2" t="s">
        <v>52</v>
      </c>
    </row>
    <row r="13" spans="1:4">
      <c r="A13">
        <v>5</v>
      </c>
      <c r="B13" s="3">
        <v>2131.7800000000002</v>
      </c>
      <c r="C13" s="3">
        <v>100.52</v>
      </c>
      <c r="D13" s="3">
        <v>737.05</v>
      </c>
    </row>
    <row r="14" spans="1:4">
      <c r="A14">
        <v>9</v>
      </c>
      <c r="B14" s="3">
        <v>1702.24</v>
      </c>
      <c r="C14" s="3">
        <v>476.57</v>
      </c>
      <c r="D14" s="3">
        <v>900.69</v>
      </c>
    </row>
    <row r="15" spans="1:4">
      <c r="A15">
        <v>10</v>
      </c>
      <c r="B15" s="2">
        <v>2049.4600154</v>
      </c>
      <c r="C15" s="2">
        <v>313.75163984</v>
      </c>
      <c r="D15" s="2">
        <v>933.02162629784993</v>
      </c>
    </row>
    <row r="16" spans="1:4">
      <c r="A16">
        <v>12</v>
      </c>
      <c r="B16" s="3">
        <v>1682.9</v>
      </c>
      <c r="C16" s="3">
        <v>481.63</v>
      </c>
      <c r="D16" s="3">
        <v>921.68</v>
      </c>
    </row>
    <row r="17" spans="1:4">
      <c r="A17">
        <v>15</v>
      </c>
      <c r="B17" s="3">
        <v>2379.9899999999998</v>
      </c>
      <c r="C17" s="3">
        <v>159.97999999999999</v>
      </c>
      <c r="D17" s="3">
        <v>924.54</v>
      </c>
    </row>
  </sheetData>
  <sortState ref="A2:D8">
    <sortCondition ref="A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B4" sqref="B4"/>
    </sheetView>
  </sheetViews>
  <sheetFormatPr baseColWidth="10" defaultRowHeight="15" x14ac:dyDescent="0"/>
  <sheetData>
    <row r="1" spans="1:2">
      <c r="A1" t="s">
        <v>58</v>
      </c>
    </row>
    <row r="3" spans="1:2">
      <c r="A3" t="s">
        <v>6</v>
      </c>
      <c r="B3" t="s">
        <v>59</v>
      </c>
    </row>
    <row r="4" spans="1:2">
      <c r="A4">
        <v>1</v>
      </c>
    </row>
    <row r="5" spans="1:2">
      <c r="A5">
        <v>2</v>
      </c>
    </row>
    <row r="6" spans="1:2">
      <c r="A6">
        <v>3</v>
      </c>
    </row>
    <row r="7" spans="1:2">
      <c r="A7">
        <v>4</v>
      </c>
    </row>
    <row r="8" spans="1:2">
      <c r="A8">
        <v>5</v>
      </c>
    </row>
    <row r="9" spans="1:2">
      <c r="A9">
        <v>6</v>
      </c>
    </row>
    <row r="10" spans="1:2">
      <c r="A10">
        <v>7</v>
      </c>
    </row>
    <row r="11" spans="1:2">
      <c r="A11">
        <v>8</v>
      </c>
    </row>
    <row r="12" spans="1:2">
      <c r="A12">
        <v>9</v>
      </c>
    </row>
    <row r="13" spans="1:2">
      <c r="A13">
        <v>10</v>
      </c>
    </row>
    <row r="14" spans="1:2">
      <c r="A14">
        <v>11</v>
      </c>
    </row>
    <row r="15" spans="1:2">
      <c r="A15">
        <v>12</v>
      </c>
    </row>
    <row r="16" spans="1:2">
      <c r="A16">
        <v>13</v>
      </c>
    </row>
    <row r="17" spans="1:1">
      <c r="A17">
        <v>14</v>
      </c>
    </row>
    <row r="18" spans="1:1">
      <c r="A18">
        <v>15</v>
      </c>
    </row>
    <row r="19" spans="1:1">
      <c r="A19">
        <v>16</v>
      </c>
    </row>
    <row r="20" spans="1:1">
      <c r="A20">
        <v>17</v>
      </c>
    </row>
    <row r="21" spans="1:1">
      <c r="A21">
        <v>18</v>
      </c>
    </row>
    <row r="22" spans="1:1">
      <c r="A22">
        <v>19</v>
      </c>
    </row>
    <row r="23" spans="1:1">
      <c r="A23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Single runs</vt:lpstr>
      <vt:lpstr>Multiple runs</vt:lpstr>
      <vt:lpstr>Rollup</vt:lpstr>
      <vt:lpstr>Sheet2</vt:lpstr>
    </vt:vector>
  </TitlesOfParts>
  <Company>Riparian Data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Wihl</dc:creator>
  <cp:lastModifiedBy>David Wihl</cp:lastModifiedBy>
  <dcterms:created xsi:type="dcterms:W3CDTF">2014-05-03T22:59:40Z</dcterms:created>
  <dcterms:modified xsi:type="dcterms:W3CDTF">2014-05-04T20:38:41Z</dcterms:modified>
</cp:coreProperties>
</file>