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yusong/thesis/MicroLiq/experiment/"/>
    </mc:Choice>
  </mc:AlternateContent>
  <xr:revisionPtr revIDLastSave="0" documentId="13_ncr:1_{7BEDAE8E-F9F4-4B4D-9C19-7F0E6AE23FD6}" xr6:coauthVersionLast="47" xr6:coauthVersionMax="47" xr10:uidLastSave="{00000000-0000-0000-0000-000000000000}"/>
  <bookViews>
    <workbookView xWindow="1060" yWindow="760" windowWidth="28300" windowHeight="17120" xr2:uid="{3A8E260A-7906-6D46-9FA4-D9E90E4A5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 l="1"/>
  <c r="N16" i="1" l="1"/>
  <c r="N15" i="1" l="1"/>
  <c r="N13" i="1" l="1"/>
  <c r="N9" i="1" l="1"/>
  <c r="N8" i="1"/>
  <c r="Q18" i="1"/>
  <c r="R18" i="1" s="1"/>
  <c r="S18" i="1" s="1"/>
  <c r="F18" i="1"/>
  <c r="Q17" i="1"/>
  <c r="R17" i="1" s="1"/>
  <c r="S17" i="1" s="1"/>
  <c r="F17" i="1"/>
  <c r="Q16" i="1"/>
  <c r="R16" i="1" s="1"/>
  <c r="S16" i="1" s="1"/>
  <c r="F16" i="1"/>
  <c r="Q15" i="1"/>
  <c r="R15" i="1" s="1"/>
  <c r="S15" i="1" s="1"/>
  <c r="F15" i="1"/>
  <c r="G15" i="1" s="1"/>
  <c r="Q14" i="1"/>
  <c r="R14" i="1" s="1"/>
  <c r="S14" i="1" s="1"/>
  <c r="F14" i="1"/>
  <c r="Q13" i="1"/>
  <c r="R13" i="1" s="1"/>
  <c r="S13" i="1" s="1"/>
  <c r="F13" i="1"/>
  <c r="Q12" i="1"/>
  <c r="R12" i="1" s="1"/>
  <c r="S12" i="1" s="1"/>
  <c r="F12" i="1"/>
  <c r="Q11" i="1"/>
  <c r="R11" i="1" s="1"/>
  <c r="S11" i="1" s="1"/>
  <c r="F11" i="1"/>
  <c r="Q10" i="1"/>
  <c r="R10" i="1" s="1"/>
  <c r="S10" i="1" s="1"/>
  <c r="F10" i="1"/>
  <c r="G10" i="1" s="1"/>
  <c r="Q9" i="1"/>
  <c r="R9" i="1" s="1"/>
  <c r="S9" i="1" s="1"/>
  <c r="F9" i="1"/>
  <c r="Q8" i="1"/>
  <c r="R8" i="1" s="1"/>
  <c r="S8" i="1" s="1"/>
  <c r="F8" i="1"/>
  <c r="Q7" i="1"/>
  <c r="R7" i="1" s="1"/>
  <c r="S7" i="1" s="1"/>
  <c r="F7" i="1"/>
  <c r="Q6" i="1"/>
  <c r="R6" i="1" s="1"/>
  <c r="S6" i="1" s="1"/>
  <c r="F6" i="1"/>
  <c r="Q5" i="1"/>
  <c r="F5" i="1"/>
  <c r="D5" i="1"/>
  <c r="Q4" i="1"/>
  <c r="F4" i="1"/>
  <c r="D4" i="1"/>
  <c r="F3" i="1"/>
  <c r="D3" i="1"/>
  <c r="R3" i="1" s="1"/>
  <c r="S3" i="1" s="1"/>
  <c r="Q2" i="1"/>
  <c r="N2" i="1"/>
  <c r="F2" i="1"/>
  <c r="D2" i="1"/>
  <c r="R2" i="1" l="1"/>
  <c r="S2" i="1" s="1"/>
  <c r="R4" i="1"/>
  <c r="S4" i="1" s="1"/>
  <c r="R5" i="1"/>
  <c r="S5" i="1" s="1"/>
  <c r="G18" i="1"/>
  <c r="H18" i="1" s="1"/>
  <c r="I18" i="1" s="1"/>
  <c r="G17" i="1"/>
  <c r="H17" i="1" s="1"/>
  <c r="I17" i="1" s="1"/>
  <c r="G16" i="1"/>
  <c r="H16" i="1" s="1"/>
  <c r="I16" i="1" s="1"/>
  <c r="H15" i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H10" i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</calcChain>
</file>

<file path=xl/sharedStrings.xml><?xml version="1.0" encoding="utf-8"?>
<sst xmlns="http://schemas.openxmlformats.org/spreadsheetml/2006/main" count="27" uniqueCount="27">
  <si>
    <t>outer</t>
    <phoneticPr fontId="1" type="noConversion"/>
  </si>
  <si>
    <t>inner</t>
    <phoneticPr fontId="1" type="noConversion"/>
  </si>
  <si>
    <t>area</t>
    <phoneticPr fontId="1" type="noConversion"/>
  </si>
  <si>
    <t>axial_dif</t>
    <phoneticPr fontId="1" type="noConversion"/>
  </si>
  <si>
    <t>axial_force_dif</t>
    <phoneticPr fontId="1" type="noConversion"/>
  </si>
  <si>
    <t>press_confine_0</t>
    <phoneticPr fontId="1" type="noConversion"/>
  </si>
  <si>
    <t>press_back_0</t>
    <phoneticPr fontId="1" type="noConversion"/>
  </si>
  <si>
    <t>press_confine</t>
    <phoneticPr fontId="1" type="noConversion"/>
  </si>
  <si>
    <t>press_back</t>
    <phoneticPr fontId="1" type="noConversion"/>
  </si>
  <si>
    <t>k0</t>
    <phoneticPr fontId="1" type="noConversion"/>
  </si>
  <si>
    <t>sig_axial</t>
    <phoneticPr fontId="1" type="noConversion"/>
  </si>
  <si>
    <t>sig_lateral</t>
    <phoneticPr fontId="1" type="noConversion"/>
  </si>
  <si>
    <t>B_value</t>
    <phoneticPr fontId="1" type="noConversion"/>
  </si>
  <si>
    <t>mass_0</t>
    <phoneticPr fontId="1" type="noConversion"/>
  </si>
  <si>
    <t>mass_1</t>
    <phoneticPr fontId="1" type="noConversion"/>
  </si>
  <si>
    <t>mass</t>
    <phoneticPr fontId="1" type="noConversion"/>
  </si>
  <si>
    <t>date</t>
    <phoneticPr fontId="1" type="noConversion"/>
  </si>
  <si>
    <t>rel_density</t>
    <phoneticPr fontId="1" type="noConversion"/>
  </si>
  <si>
    <t>density</t>
    <phoneticPr fontId="1" type="noConversion"/>
  </si>
  <si>
    <t>k0</t>
  </si>
  <si>
    <t>sig_axial</t>
  </si>
  <si>
    <t>sig_lateral</t>
  </si>
  <si>
    <t>axial_dif</t>
  </si>
  <si>
    <t>axial_force_dif</t>
  </si>
  <si>
    <t>B_value</t>
  </si>
  <si>
    <t>mass</t>
  </si>
  <si>
    <t>Dr(%)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</si>
</sst>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177" fontId="0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A36-8B0B-CC44-A6A0-4681467504E1}">
  <dimension ref="A1:S40"/>
  <sheetViews>
    <sheetView tabSelected="1" topLeftCell="A10" workbookViewId="0">
      <selection activeCell="B14" sqref="B14"/>
    </sheetView>
  </sheetViews>
  <sheetFormatPr baseColWidth="10" defaultRowHeight="16"/>
  <cols>
    <col min="18" max="18" width="13.33203125" bestFit="1" customWidth="1"/>
  </cols>
  <sheetData>
    <row r="1" spans="1:19">
      <c r="A1" t="s">
        <v>16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17</v>
      </c>
    </row>
    <row r="2" spans="1:19">
      <c r="A2">
        <v>240829</v>
      </c>
      <c r="B2">
        <v>0.05</v>
      </c>
      <c r="C2">
        <v>0.03</v>
      </c>
      <c r="D2">
        <f>(B2^2-C2^2)*PI()</f>
        <v>5.0265482457436707E-3</v>
      </c>
      <c r="E2">
        <v>1</v>
      </c>
      <c r="F2">
        <f t="shared" ref="F2:F18" si="0">300/(E2*2+1)</f>
        <v>100</v>
      </c>
      <c r="G2">
        <f t="shared" ref="G2:G18" si="1">F2*E2</f>
        <v>100</v>
      </c>
      <c r="H2">
        <f t="shared" ref="H2:H18" si="2">F2-G2</f>
        <v>0</v>
      </c>
      <c r="I2">
        <f t="shared" ref="I2:I18" si="3">H2*D2*1000</f>
        <v>0</v>
      </c>
      <c r="J2">
        <v>225</v>
      </c>
      <c r="K2">
        <v>199.6</v>
      </c>
      <c r="L2">
        <v>300</v>
      </c>
      <c r="M2">
        <v>271</v>
      </c>
      <c r="N2">
        <f>(M2-K2)/(L2-J2)</f>
        <v>0.95200000000000007</v>
      </c>
      <c r="O2">
        <v>1651.53</v>
      </c>
      <c r="P2">
        <v>963.03</v>
      </c>
      <c r="Q2">
        <f>O2-P2</f>
        <v>688.5</v>
      </c>
      <c r="R2">
        <f t="shared" ref="R2:R18" si="4">Q2/(D2*0.1)*0.000001</f>
        <v>1.3697272289846238</v>
      </c>
      <c r="S2">
        <f t="shared" ref="S2:S18" si="5">(1/1.189-1/R2)/(1/1.189-1/1.585)</f>
        <v>0.52810901508185659</v>
      </c>
    </row>
    <row r="3" spans="1:19">
      <c r="A3">
        <v>240909</v>
      </c>
      <c r="B3">
        <v>0.05</v>
      </c>
      <c r="C3">
        <v>0.03</v>
      </c>
      <c r="D3">
        <f>(B3^2-C3^2)*PI()</f>
        <v>5.0265482457436707E-3</v>
      </c>
      <c r="E3">
        <v>0.5</v>
      </c>
      <c r="F3">
        <f t="shared" si="0"/>
        <v>150</v>
      </c>
      <c r="G3">
        <f t="shared" si="1"/>
        <v>75</v>
      </c>
      <c r="H3">
        <f t="shared" si="2"/>
        <v>75</v>
      </c>
      <c r="I3">
        <f t="shared" si="3"/>
        <v>376.99111843077532</v>
      </c>
      <c r="Q3">
        <v>703.45</v>
      </c>
      <c r="R3">
        <f t="shared" si="4"/>
        <v>1.3994693089749219</v>
      </c>
      <c r="S3">
        <f t="shared" si="5"/>
        <v>0.60194869487399394</v>
      </c>
    </row>
    <row r="4" spans="1:19">
      <c r="A4">
        <v>240910</v>
      </c>
      <c r="B4">
        <v>0.05</v>
      </c>
      <c r="C4">
        <v>0.03</v>
      </c>
      <c r="D4">
        <f>(B4^2-C4^2)*PI()</f>
        <v>5.0265482457436707E-3</v>
      </c>
      <c r="E4">
        <v>0.5</v>
      </c>
      <c r="F4">
        <f t="shared" si="0"/>
        <v>150</v>
      </c>
      <c r="G4">
        <f t="shared" si="1"/>
        <v>75</v>
      </c>
      <c r="H4">
        <f t="shared" si="2"/>
        <v>75</v>
      </c>
      <c r="I4">
        <f t="shared" si="3"/>
        <v>376.99111843077532</v>
      </c>
      <c r="O4">
        <v>1140.51</v>
      </c>
      <c r="P4">
        <v>450.76</v>
      </c>
      <c r="Q4">
        <f t="shared" ref="Q4:Q18" si="6">O4-P4</f>
        <v>689.75</v>
      </c>
      <c r="R4">
        <f t="shared" si="4"/>
        <v>1.3722140249704347</v>
      </c>
      <c r="S4">
        <f t="shared" si="5"/>
        <v>0.53440552874159475</v>
      </c>
    </row>
    <row r="5" spans="1:19">
      <c r="A5">
        <v>240911</v>
      </c>
      <c r="B5">
        <v>0.05</v>
      </c>
      <c r="C5">
        <v>0.03</v>
      </c>
      <c r="D5">
        <f>(B5^2-C5^2)*PI()</f>
        <v>5.0265482457436707E-3</v>
      </c>
      <c r="E5">
        <v>0.4</v>
      </c>
      <c r="F5">
        <f t="shared" si="0"/>
        <v>166.66666666666666</v>
      </c>
      <c r="G5">
        <f t="shared" si="1"/>
        <v>66.666666666666671</v>
      </c>
      <c r="H5">
        <f t="shared" si="2"/>
        <v>99.999999999999986</v>
      </c>
      <c r="I5">
        <f t="shared" si="3"/>
        <v>502.65482457436696</v>
      </c>
      <c r="O5">
        <v>1019.21</v>
      </c>
      <c r="P5">
        <v>338.9</v>
      </c>
      <c r="Q5">
        <f t="shared" si="6"/>
        <v>680.31000000000006</v>
      </c>
      <c r="R5">
        <f t="shared" si="4"/>
        <v>1.3534337416855911</v>
      </c>
      <c r="S5">
        <f t="shared" si="5"/>
        <v>0.48628180544998068</v>
      </c>
    </row>
    <row r="6" spans="1:19">
      <c r="A6" s="1">
        <v>240912</v>
      </c>
      <c r="B6" s="1">
        <v>0.05</v>
      </c>
      <c r="C6" s="1">
        <v>0.03</v>
      </c>
      <c r="D6" s="1">
        <v>5.0265500000000003E-3</v>
      </c>
      <c r="E6" s="1">
        <v>0.33</v>
      </c>
      <c r="F6">
        <f t="shared" si="0"/>
        <v>180.72289156626505</v>
      </c>
      <c r="G6">
        <f t="shared" si="1"/>
        <v>59.638554216867469</v>
      </c>
      <c r="H6">
        <f t="shared" si="2"/>
        <v>121.08433734939757</v>
      </c>
      <c r="I6">
        <f t="shared" si="3"/>
        <v>608.63647590361438</v>
      </c>
      <c r="O6" s="1">
        <v>1281.52</v>
      </c>
      <c r="P6" s="1">
        <v>592.37</v>
      </c>
      <c r="Q6">
        <f t="shared" si="6"/>
        <v>689.15</v>
      </c>
      <c r="R6">
        <f t="shared" si="4"/>
        <v>1.3710198844137627</v>
      </c>
      <c r="S6">
        <f t="shared" si="5"/>
        <v>0.53138484139442688</v>
      </c>
    </row>
    <row r="7" spans="1:19">
      <c r="A7" s="1">
        <v>240913</v>
      </c>
      <c r="B7" s="1">
        <v>0.05</v>
      </c>
      <c r="C7" s="1">
        <v>0.03</v>
      </c>
      <c r="D7" s="1">
        <v>5.0265500000000003E-3</v>
      </c>
      <c r="E7" s="1">
        <v>0.3</v>
      </c>
      <c r="F7">
        <f t="shared" si="0"/>
        <v>187.5</v>
      </c>
      <c r="G7">
        <f t="shared" si="1"/>
        <v>56.25</v>
      </c>
      <c r="H7">
        <f t="shared" si="2"/>
        <v>131.25</v>
      </c>
      <c r="I7">
        <f t="shared" si="3"/>
        <v>659.73468750000006</v>
      </c>
      <c r="O7" s="1">
        <v>1687.49</v>
      </c>
      <c r="P7" s="1">
        <v>996</v>
      </c>
      <c r="Q7">
        <f t="shared" si="6"/>
        <v>691.49</v>
      </c>
      <c r="R7">
        <f t="shared" si="4"/>
        <v>1.3756751648745162</v>
      </c>
      <c r="S7">
        <f t="shared" si="5"/>
        <v>0.54313116970292907</v>
      </c>
    </row>
    <row r="8" spans="1:19">
      <c r="A8">
        <v>241008</v>
      </c>
      <c r="B8" s="1">
        <v>0.05</v>
      </c>
      <c r="C8" s="1">
        <v>0.03</v>
      </c>
      <c r="D8" s="1">
        <v>5.0265500000000003E-3</v>
      </c>
      <c r="E8" s="1">
        <v>0.25</v>
      </c>
      <c r="F8">
        <f t="shared" si="0"/>
        <v>200</v>
      </c>
      <c r="G8">
        <f t="shared" si="1"/>
        <v>50</v>
      </c>
      <c r="H8">
        <f t="shared" si="2"/>
        <v>150</v>
      </c>
      <c r="I8">
        <f t="shared" si="3"/>
        <v>753.98249999999996</v>
      </c>
      <c r="J8">
        <v>221</v>
      </c>
      <c r="K8">
        <v>199</v>
      </c>
      <c r="L8">
        <v>250</v>
      </c>
      <c r="M8">
        <v>226</v>
      </c>
      <c r="N8">
        <f>(M8-K8)/(L8-J8)</f>
        <v>0.93103448275862066</v>
      </c>
      <c r="O8" s="1">
        <v>1656.34</v>
      </c>
      <c r="P8" s="1">
        <v>959.45</v>
      </c>
      <c r="Q8">
        <f t="shared" si="6"/>
        <v>696.88999999999987</v>
      </c>
      <c r="R8">
        <f t="shared" si="4"/>
        <v>1.3864181197839467</v>
      </c>
      <c r="S8">
        <f t="shared" si="5"/>
        <v>0.56993701861343105</v>
      </c>
    </row>
    <row r="9" spans="1:19">
      <c r="A9">
        <v>241009</v>
      </c>
      <c r="B9" s="1">
        <v>0.05</v>
      </c>
      <c r="C9" s="1">
        <v>0.03</v>
      </c>
      <c r="D9" s="1">
        <v>5.0265500000000003E-3</v>
      </c>
      <c r="E9" s="1">
        <v>0.2</v>
      </c>
      <c r="F9">
        <f t="shared" si="0"/>
        <v>214.28571428571431</v>
      </c>
      <c r="G9">
        <f t="shared" si="1"/>
        <v>42.857142857142861</v>
      </c>
      <c r="H9">
        <f t="shared" si="2"/>
        <v>171.42857142857144</v>
      </c>
      <c r="I9">
        <f t="shared" si="3"/>
        <v>861.69428571428591</v>
      </c>
      <c r="J9">
        <v>225</v>
      </c>
      <c r="K9">
        <v>200</v>
      </c>
      <c r="L9">
        <v>242.9</v>
      </c>
      <c r="M9">
        <v>217.34</v>
      </c>
      <c r="N9">
        <f>(M9-K9)/(L9-J9)</f>
        <v>0.9687150837988826</v>
      </c>
      <c r="O9" s="1">
        <v>1273.9100000000001</v>
      </c>
      <c r="P9" s="1">
        <v>574.04999999999995</v>
      </c>
      <c r="Q9">
        <f t="shared" si="6"/>
        <v>699.86000000000013</v>
      </c>
      <c r="R9">
        <f t="shared" si="4"/>
        <v>1.3923267449841343</v>
      </c>
      <c r="S9">
        <f t="shared" si="5"/>
        <v>0.5845039134991501</v>
      </c>
    </row>
    <row r="10" spans="1:19">
      <c r="A10">
        <v>241010</v>
      </c>
      <c r="B10" s="1">
        <v>0.05</v>
      </c>
      <c r="C10" s="1">
        <v>0.03</v>
      </c>
      <c r="D10" s="1">
        <v>5.0265500000000003E-3</v>
      </c>
      <c r="E10" s="1">
        <v>2</v>
      </c>
      <c r="F10">
        <f t="shared" si="0"/>
        <v>60</v>
      </c>
      <c r="G10">
        <f t="shared" si="1"/>
        <v>120</v>
      </c>
      <c r="H10">
        <f t="shared" si="2"/>
        <v>-60</v>
      </c>
      <c r="I10">
        <f t="shared" si="3"/>
        <v>-301.59300000000002</v>
      </c>
      <c r="O10" s="1">
        <v>1243.9000000000001</v>
      </c>
      <c r="P10" s="1">
        <v>542.76</v>
      </c>
      <c r="Q10">
        <f t="shared" si="6"/>
        <v>701.1400000000001</v>
      </c>
      <c r="R10">
        <f t="shared" si="4"/>
        <v>1.3948732231848882</v>
      </c>
      <c r="S10">
        <f t="shared" si="5"/>
        <v>0.59074384748373665</v>
      </c>
    </row>
    <row r="11" spans="1:19">
      <c r="A11">
        <v>241016</v>
      </c>
      <c r="B11" s="1">
        <v>0.05</v>
      </c>
      <c r="C11" s="1">
        <v>0.03</v>
      </c>
      <c r="D11" s="1">
        <v>5.0265500000000003E-3</v>
      </c>
      <c r="E11" s="1">
        <v>3</v>
      </c>
      <c r="F11">
        <f t="shared" si="0"/>
        <v>42.857142857142854</v>
      </c>
      <c r="G11">
        <f t="shared" si="1"/>
        <v>128.57142857142856</v>
      </c>
      <c r="H11">
        <f t="shared" si="2"/>
        <v>-85.714285714285694</v>
      </c>
      <c r="I11">
        <f t="shared" si="3"/>
        <v>-430.84714285714279</v>
      </c>
      <c r="O11" s="2">
        <v>1219.06</v>
      </c>
      <c r="P11" s="2">
        <v>533</v>
      </c>
      <c r="Q11">
        <f t="shared" si="6"/>
        <v>686.06</v>
      </c>
      <c r="R11">
        <f t="shared" si="4"/>
        <v>1.364872526882255</v>
      </c>
      <c r="S11">
        <f t="shared" si="5"/>
        <v>0.51575089703038557</v>
      </c>
    </row>
    <row r="12" spans="1:19">
      <c r="A12">
        <v>241017</v>
      </c>
      <c r="B12" s="1">
        <v>0.05</v>
      </c>
      <c r="C12" s="1">
        <v>0.03</v>
      </c>
      <c r="D12" s="1">
        <v>5.0265500000000003E-3</v>
      </c>
      <c r="E12" s="1">
        <v>1.5</v>
      </c>
      <c r="F12">
        <f t="shared" si="0"/>
        <v>75</v>
      </c>
      <c r="G12">
        <f t="shared" si="1"/>
        <v>112.5</v>
      </c>
      <c r="H12">
        <f t="shared" si="2"/>
        <v>-37.5</v>
      </c>
      <c r="I12">
        <f t="shared" si="3"/>
        <v>-188.49562499999999</v>
      </c>
      <c r="O12" s="2">
        <v>1426.91</v>
      </c>
      <c r="P12" s="2">
        <v>741</v>
      </c>
      <c r="Q12">
        <f t="shared" si="6"/>
        <v>685.91000000000008</v>
      </c>
      <c r="R12">
        <f t="shared" si="4"/>
        <v>1.3645741114681043</v>
      </c>
      <c r="S12">
        <f t="shared" si="5"/>
        <v>0.5149883827743984</v>
      </c>
    </row>
    <row r="13" spans="1:19">
      <c r="A13">
        <v>241018</v>
      </c>
      <c r="B13" s="1">
        <v>0.05</v>
      </c>
      <c r="C13" s="1">
        <v>0.03</v>
      </c>
      <c r="D13" s="1">
        <v>5.0265500000000003E-3</v>
      </c>
      <c r="E13" s="1">
        <v>1.5</v>
      </c>
      <c r="F13">
        <f t="shared" si="0"/>
        <v>75</v>
      </c>
      <c r="G13">
        <f t="shared" si="1"/>
        <v>112.5</v>
      </c>
      <c r="H13">
        <f t="shared" si="2"/>
        <v>-37.5</v>
      </c>
      <c r="I13">
        <f t="shared" si="3"/>
        <v>-188.49562499999999</v>
      </c>
      <c r="J13">
        <v>222</v>
      </c>
      <c r="K13">
        <v>200</v>
      </c>
      <c r="L13">
        <v>312.5</v>
      </c>
      <c r="M13">
        <v>289.7</v>
      </c>
      <c r="N13">
        <f>(M13-K13)/(L13-J13)</f>
        <v>0.99116022099447498</v>
      </c>
      <c r="O13" s="2">
        <v>1229.3800000000001</v>
      </c>
      <c r="P13" s="2">
        <v>531</v>
      </c>
      <c r="Q13">
        <f t="shared" si="6"/>
        <v>698.38000000000011</v>
      </c>
      <c r="R13">
        <f t="shared" si="4"/>
        <v>1.3893823795645124</v>
      </c>
      <c r="S13">
        <f t="shared" si="5"/>
        <v>0.57726047642798706</v>
      </c>
    </row>
    <row r="14" spans="1:19">
      <c r="A14">
        <v>241022</v>
      </c>
      <c r="B14" s="1">
        <v>0.05</v>
      </c>
      <c r="C14" s="1">
        <v>0.03</v>
      </c>
      <c r="D14" s="1">
        <v>5.0265500000000003E-3</v>
      </c>
      <c r="E14" s="1">
        <v>0.33</v>
      </c>
      <c r="F14">
        <f t="shared" si="0"/>
        <v>180.72289156626505</v>
      </c>
      <c r="G14">
        <f t="shared" si="1"/>
        <v>59.638554216867469</v>
      </c>
      <c r="H14">
        <f t="shared" si="2"/>
        <v>121.08433734939757</v>
      </c>
      <c r="I14">
        <f t="shared" si="3"/>
        <v>608.63647590361438</v>
      </c>
      <c r="O14" s="1">
        <v>1227.67</v>
      </c>
      <c r="P14" s="1">
        <v>532</v>
      </c>
      <c r="Q14">
        <f t="shared" si="6"/>
        <v>695.67000000000007</v>
      </c>
      <c r="R14">
        <f t="shared" si="4"/>
        <v>1.3839910077488535</v>
      </c>
      <c r="S14">
        <f t="shared" si="5"/>
        <v>0.56391727125423552</v>
      </c>
    </row>
    <row r="15" spans="1:19">
      <c r="A15">
        <v>241101</v>
      </c>
      <c r="B15" s="1">
        <v>0.05</v>
      </c>
      <c r="C15" s="1">
        <v>0.03</v>
      </c>
      <c r="D15" s="1">
        <v>5.0265500000000003E-3</v>
      </c>
      <c r="E15" s="1">
        <v>0.23</v>
      </c>
      <c r="F15">
        <f t="shared" si="0"/>
        <v>205.47945205479454</v>
      </c>
      <c r="G15">
        <f t="shared" si="1"/>
        <v>47.260273972602747</v>
      </c>
      <c r="H15">
        <f t="shared" si="2"/>
        <v>158.21917808219177</v>
      </c>
      <c r="I15">
        <f t="shared" si="3"/>
        <v>795.29660958904117</v>
      </c>
      <c r="J15">
        <v>220</v>
      </c>
      <c r="K15">
        <v>200</v>
      </c>
      <c r="L15">
        <v>247</v>
      </c>
      <c r="M15">
        <v>226.2</v>
      </c>
      <c r="N15">
        <f>(M15-K15)/(L15-J15)</f>
        <v>0.97037037037036999</v>
      </c>
      <c r="O15">
        <v>1412.18</v>
      </c>
      <c r="P15">
        <v>721</v>
      </c>
      <c r="Q15">
        <f t="shared" si="6"/>
        <v>691.18000000000006</v>
      </c>
      <c r="R15">
        <f t="shared" si="4"/>
        <v>1.375058439685271</v>
      </c>
      <c r="S15">
        <f t="shared" si="5"/>
        <v>0.54157960257761417</v>
      </c>
    </row>
    <row r="16" spans="1:19">
      <c r="A16">
        <v>241107</v>
      </c>
      <c r="B16" s="1">
        <v>0.05</v>
      </c>
      <c r="C16" s="1">
        <v>0.03</v>
      </c>
      <c r="D16" s="1">
        <v>5.0265500000000003E-3</v>
      </c>
      <c r="E16" s="1">
        <v>0.22</v>
      </c>
      <c r="F16">
        <f t="shared" si="0"/>
        <v>208.33333333333334</v>
      </c>
      <c r="G16">
        <f t="shared" si="1"/>
        <v>45.833333333333336</v>
      </c>
      <c r="H16">
        <f t="shared" si="2"/>
        <v>162.5</v>
      </c>
      <c r="I16">
        <f t="shared" si="3"/>
        <v>816.81437500000004</v>
      </c>
      <c r="J16">
        <v>215</v>
      </c>
      <c r="K16">
        <v>200.7</v>
      </c>
      <c r="L16">
        <v>245.8</v>
      </c>
      <c r="M16">
        <v>231.1</v>
      </c>
      <c r="N16">
        <f>(M16-K16)/(L16-J16)</f>
        <v>0.98701298701298679</v>
      </c>
      <c r="O16">
        <v>1275.04</v>
      </c>
      <c r="P16">
        <v>582.75</v>
      </c>
      <c r="Q16">
        <f t="shared" si="6"/>
        <v>692.29</v>
      </c>
      <c r="R16">
        <f t="shared" si="4"/>
        <v>1.3772667137499872</v>
      </c>
      <c r="S16">
        <f t="shared" si="5"/>
        <v>0.54712879391569769</v>
      </c>
    </row>
    <row r="17" spans="1:19">
      <c r="A17">
        <v>241119</v>
      </c>
      <c r="B17" s="1">
        <v>0.05</v>
      </c>
      <c r="C17" s="1">
        <v>0.03</v>
      </c>
      <c r="D17" s="1">
        <v>5.0265500000000003E-3</v>
      </c>
      <c r="E17" s="1">
        <v>0.22500000000000001</v>
      </c>
      <c r="F17">
        <f t="shared" si="0"/>
        <v>206.89655172413794</v>
      </c>
      <c r="G17">
        <f t="shared" si="1"/>
        <v>46.551724137931039</v>
      </c>
      <c r="H17">
        <f t="shared" si="2"/>
        <v>160.34482758620689</v>
      </c>
      <c r="I17">
        <f t="shared" si="3"/>
        <v>805.98129310344825</v>
      </c>
      <c r="J17">
        <v>220</v>
      </c>
      <c r="K17">
        <v>200</v>
      </c>
      <c r="L17">
        <v>246.5</v>
      </c>
      <c r="M17">
        <v>224</v>
      </c>
      <c r="N17">
        <f>(M17-K17)/(L17-J17)</f>
        <v>0.90566037735849059</v>
      </c>
      <c r="O17">
        <v>1322</v>
      </c>
      <c r="P17">
        <v>623</v>
      </c>
      <c r="Q17">
        <f t="shared" si="6"/>
        <v>699</v>
      </c>
      <c r="R17">
        <f t="shared" si="4"/>
        <v>1.3906158299430025</v>
      </c>
      <c r="S17">
        <f t="shared" si="5"/>
        <v>0.5802986225813207</v>
      </c>
    </row>
    <row r="18" spans="1:19">
      <c r="A18">
        <v>241122</v>
      </c>
      <c r="B18" s="1">
        <v>0.05</v>
      </c>
      <c r="C18" s="1">
        <v>0.03</v>
      </c>
      <c r="D18" s="1">
        <v>5.0265500000000003E-3</v>
      </c>
      <c r="E18" s="1">
        <v>1</v>
      </c>
      <c r="F18">
        <f t="shared" si="0"/>
        <v>100</v>
      </c>
      <c r="G18">
        <f t="shared" si="1"/>
        <v>100</v>
      </c>
      <c r="H18">
        <f t="shared" si="2"/>
        <v>0</v>
      </c>
      <c r="I18">
        <f t="shared" si="3"/>
        <v>0</v>
      </c>
      <c r="J18">
        <v>221</v>
      </c>
      <c r="K18">
        <v>199.6</v>
      </c>
      <c r="L18">
        <v>300</v>
      </c>
      <c r="M18">
        <v>271</v>
      </c>
      <c r="N18">
        <f>(M18-K18)/(L18-J18)</f>
        <v>0.90379746835443042</v>
      </c>
      <c r="O18" s="2">
        <v>1750.42</v>
      </c>
      <c r="P18" s="2">
        <v>1060</v>
      </c>
      <c r="Q18">
        <f t="shared" si="6"/>
        <v>690.42000000000007</v>
      </c>
      <c r="R18">
        <f t="shared" si="4"/>
        <v>1.3735464682535734</v>
      </c>
      <c r="S18">
        <f t="shared" si="5"/>
        <v>0.53776986546982497</v>
      </c>
    </row>
    <row r="22" spans="1:19" ht="17" thickBot="1">
      <c r="E22" s="7" t="s">
        <v>19</v>
      </c>
      <c r="F22" s="7" t="s">
        <v>20</v>
      </c>
      <c r="G22" s="7" t="s">
        <v>21</v>
      </c>
      <c r="H22" s="7" t="s">
        <v>22</v>
      </c>
      <c r="I22" s="7" t="s">
        <v>23</v>
      </c>
      <c r="J22" s="7" t="s">
        <v>24</v>
      </c>
      <c r="K22" s="7" t="s">
        <v>25</v>
      </c>
      <c r="L22" s="7" t="s">
        <v>26</v>
      </c>
    </row>
    <row r="23" spans="1:19" ht="17" thickTop="1">
      <c r="E23" s="3">
        <v>0.2</v>
      </c>
      <c r="F23" s="3">
        <v>214.28571428571431</v>
      </c>
      <c r="G23" s="3">
        <v>42.857142857142861</v>
      </c>
      <c r="H23" s="3">
        <v>171.42857142857144</v>
      </c>
      <c r="I23" s="3">
        <v>861.69428571428591</v>
      </c>
      <c r="J23" s="3">
        <v>0.9687150837988826</v>
      </c>
      <c r="K23" s="3">
        <v>699.86000000000013</v>
      </c>
      <c r="L23" s="3">
        <v>58.450391349915009</v>
      </c>
    </row>
    <row r="24" spans="1:19">
      <c r="E24" s="3">
        <v>0.22</v>
      </c>
      <c r="F24" s="3">
        <v>208.33333333333334</v>
      </c>
      <c r="G24" s="3">
        <v>45.833333333333336</v>
      </c>
      <c r="H24" s="3">
        <v>162.5</v>
      </c>
      <c r="I24" s="3">
        <v>816.81437500000004</v>
      </c>
      <c r="J24" s="3">
        <v>0.98701298701298679</v>
      </c>
      <c r="K24" s="3">
        <v>692.29</v>
      </c>
      <c r="L24" s="3">
        <v>54.712879391569771</v>
      </c>
    </row>
    <row r="25" spans="1:19">
      <c r="E25" s="3">
        <v>0.22500000000000001</v>
      </c>
      <c r="F25" s="3">
        <v>206.89655172413794</v>
      </c>
      <c r="G25" s="3">
        <v>46.551724137931039</v>
      </c>
      <c r="H25" s="3">
        <v>160.34482758620689</v>
      </c>
      <c r="I25" s="3">
        <v>805.98129310344825</v>
      </c>
      <c r="J25" s="3">
        <v>0.90566037735849059</v>
      </c>
      <c r="K25" s="3">
        <v>699</v>
      </c>
      <c r="L25" s="3">
        <v>58.02986225813207</v>
      </c>
    </row>
    <row r="26" spans="1:19">
      <c r="E26" s="3">
        <v>0.23</v>
      </c>
      <c r="F26" s="3">
        <v>205.47945205479454</v>
      </c>
      <c r="G26" s="3">
        <v>47.260273972602747</v>
      </c>
      <c r="H26" s="3">
        <v>158.21917808219177</v>
      </c>
      <c r="I26" s="3">
        <v>795.29660958904117</v>
      </c>
      <c r="J26" s="3">
        <v>0.97037037037036999</v>
      </c>
      <c r="K26" s="3">
        <v>691.18000000000006</v>
      </c>
      <c r="L26" s="3">
        <v>54.157960257761417</v>
      </c>
    </row>
    <row r="27" spans="1:19">
      <c r="E27" s="3">
        <v>0.25</v>
      </c>
      <c r="F27" s="3">
        <v>200</v>
      </c>
      <c r="G27" s="3">
        <v>50</v>
      </c>
      <c r="H27" s="3">
        <v>150</v>
      </c>
      <c r="I27" s="3">
        <v>753.98249999999996</v>
      </c>
      <c r="J27" s="3">
        <v>0.93103448275862066</v>
      </c>
      <c r="K27" s="3">
        <v>696.88999999999987</v>
      </c>
      <c r="L27" s="3">
        <v>56.993701861343105</v>
      </c>
    </row>
    <row r="28" spans="1:19">
      <c r="E28" s="3">
        <v>0.3</v>
      </c>
      <c r="F28" s="3">
        <v>187.5</v>
      </c>
      <c r="G28" s="3">
        <v>56.25</v>
      </c>
      <c r="H28" s="3">
        <v>131.25</v>
      </c>
      <c r="I28" s="3">
        <v>659.73468750000006</v>
      </c>
      <c r="J28" s="3"/>
      <c r="K28" s="3">
        <v>691.49</v>
      </c>
      <c r="L28" s="3">
        <v>54.31311697029291</v>
      </c>
    </row>
    <row r="29" spans="1:19">
      <c r="E29" s="3">
        <v>0.33</v>
      </c>
      <c r="F29" s="3">
        <v>180.72289156626505</v>
      </c>
      <c r="G29" s="3">
        <v>59.638554216867469</v>
      </c>
      <c r="H29" s="3">
        <v>121.08433734939757</v>
      </c>
      <c r="I29" s="3">
        <v>608.63647590361438</v>
      </c>
      <c r="J29" s="3"/>
      <c r="K29" s="3">
        <v>689.15</v>
      </c>
      <c r="L29" s="3">
        <v>53.138484139442689</v>
      </c>
    </row>
    <row r="30" spans="1:19">
      <c r="E30" s="3">
        <v>0.33</v>
      </c>
      <c r="F30" s="3">
        <v>180.72289156626505</v>
      </c>
      <c r="G30" s="3">
        <v>59.638554216867469</v>
      </c>
      <c r="H30" s="3">
        <v>121.08433734939757</v>
      </c>
      <c r="I30" s="3">
        <v>608.63647590361438</v>
      </c>
      <c r="J30" s="3"/>
      <c r="K30" s="3">
        <v>695.67000000000007</v>
      </c>
      <c r="L30" s="3">
        <v>56.39172712542355</v>
      </c>
    </row>
    <row r="31" spans="1:19">
      <c r="E31" s="3">
        <v>0.4</v>
      </c>
      <c r="F31" s="3">
        <v>166.66666666666666</v>
      </c>
      <c r="G31" s="3">
        <v>66.666666666666671</v>
      </c>
      <c r="H31" s="3">
        <v>99.999999999999986</v>
      </c>
      <c r="I31" s="3">
        <v>502.65482457436696</v>
      </c>
      <c r="J31" s="3"/>
      <c r="K31" s="3">
        <v>680.31000000000006</v>
      </c>
      <c r="L31" s="3">
        <v>48.628180544998067</v>
      </c>
    </row>
    <row r="32" spans="1:19">
      <c r="E32" s="3">
        <v>0.5</v>
      </c>
      <c r="F32" s="3">
        <v>150</v>
      </c>
      <c r="G32" s="3">
        <v>75</v>
      </c>
      <c r="H32" s="3">
        <v>75</v>
      </c>
      <c r="I32" s="3">
        <v>376.99111843077532</v>
      </c>
      <c r="J32" s="3"/>
      <c r="K32" s="3">
        <v>703.45</v>
      </c>
      <c r="L32" s="3">
        <v>60.194869487399394</v>
      </c>
    </row>
    <row r="33" spans="5:12">
      <c r="E33" s="3">
        <v>0.5</v>
      </c>
      <c r="F33" s="3">
        <v>150</v>
      </c>
      <c r="G33" s="3">
        <v>75</v>
      </c>
      <c r="H33" s="3">
        <v>75</v>
      </c>
      <c r="I33" s="3">
        <v>376.99111843077532</v>
      </c>
      <c r="J33" s="3"/>
      <c r="K33" s="3">
        <v>689.75</v>
      </c>
      <c r="L33" s="3">
        <v>53.440552874159472</v>
      </c>
    </row>
    <row r="34" spans="5:12">
      <c r="E34" s="3">
        <v>1</v>
      </c>
      <c r="F34" s="3">
        <v>100</v>
      </c>
      <c r="G34" s="3">
        <v>100</v>
      </c>
      <c r="H34" s="3">
        <v>0</v>
      </c>
      <c r="I34" s="3">
        <v>0</v>
      </c>
      <c r="J34" s="3">
        <v>0.95200000000000007</v>
      </c>
      <c r="K34" s="3">
        <v>688.5</v>
      </c>
      <c r="L34" s="3">
        <v>52.810901508185658</v>
      </c>
    </row>
    <row r="35" spans="5:12">
      <c r="E35" s="3">
        <v>1</v>
      </c>
      <c r="F35" s="3">
        <v>100</v>
      </c>
      <c r="G35" s="3">
        <v>100</v>
      </c>
      <c r="H35" s="3">
        <v>0</v>
      </c>
      <c r="I35" s="3">
        <v>0</v>
      </c>
      <c r="J35" s="3">
        <v>0.90379746835443042</v>
      </c>
      <c r="K35" s="3">
        <v>690.42000000000007</v>
      </c>
      <c r="L35" s="3">
        <v>53.776986546982499</v>
      </c>
    </row>
    <row r="36" spans="5:12">
      <c r="E36" s="3">
        <v>1.5</v>
      </c>
      <c r="F36" s="3">
        <v>75</v>
      </c>
      <c r="G36" s="3">
        <v>112.5</v>
      </c>
      <c r="H36" s="4">
        <v>-37.5</v>
      </c>
      <c r="I36" s="4">
        <v>-188.49562499999999</v>
      </c>
      <c r="J36" s="3"/>
      <c r="K36" s="3">
        <v>685.91000000000008</v>
      </c>
      <c r="L36" s="3">
        <v>51.498838277439837</v>
      </c>
    </row>
    <row r="37" spans="5:12">
      <c r="E37" s="3">
        <v>1.5</v>
      </c>
      <c r="F37" s="3">
        <v>75</v>
      </c>
      <c r="G37" s="3">
        <v>112.5</v>
      </c>
      <c r="H37" s="4">
        <v>-37.5</v>
      </c>
      <c r="I37" s="4">
        <v>-188.49562499999999</v>
      </c>
      <c r="J37" s="3">
        <v>0.99116022099447498</v>
      </c>
      <c r="K37" s="3">
        <v>698.38000000000011</v>
      </c>
      <c r="L37" s="3">
        <v>57.726047642798704</v>
      </c>
    </row>
    <row r="38" spans="5:12">
      <c r="E38" s="3">
        <v>2</v>
      </c>
      <c r="F38" s="3">
        <v>60</v>
      </c>
      <c r="G38" s="3">
        <v>120</v>
      </c>
      <c r="H38" s="4">
        <v>-60</v>
      </c>
      <c r="I38" s="4">
        <v>-301.59300000000002</v>
      </c>
      <c r="J38" s="3"/>
      <c r="K38" s="3">
        <v>701.1400000000001</v>
      </c>
      <c r="L38" s="3">
        <v>59.074384748373667</v>
      </c>
    </row>
    <row r="39" spans="5:12" ht="17" thickBot="1">
      <c r="E39" s="5">
        <v>3</v>
      </c>
      <c r="F39" s="5">
        <v>42.857142857142854</v>
      </c>
      <c r="G39" s="5">
        <v>128.57142857142856</v>
      </c>
      <c r="H39" s="6">
        <v>-85.714285714285694</v>
      </c>
      <c r="I39" s="6">
        <v>-430.84714285714279</v>
      </c>
      <c r="J39" s="5"/>
      <c r="K39" s="5">
        <v>686.06</v>
      </c>
      <c r="L39" s="5">
        <v>51.575089703038557</v>
      </c>
    </row>
    <row r="40" spans="5:12" ht="17" thickTop="1"/>
  </sheetData>
  <sortState xmlns:xlrd2="http://schemas.microsoft.com/office/spreadsheetml/2017/richdata2" ref="E23:L39">
    <sortCondition ref="E23:E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han.yusong.53f@st.kyoto-u.ac.jp</dc:creator>
  <cp:lastModifiedBy>han.yusong.53f@st.kyoto-u.ac.jp</cp:lastModifiedBy>
  <dcterms:created xsi:type="dcterms:W3CDTF">2024-08-23T06:10:33Z</dcterms:created>
  <dcterms:modified xsi:type="dcterms:W3CDTF">2024-11-22T14:32:38Z</dcterms:modified>
</cp:coreProperties>
</file>