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A99D746D-A4F0-42F5-8B58-F4565168DE57}"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E9" i="11" s="1"/>
  <c r="F9" i="11" s="1"/>
  <c r="H7" i="11"/>
  <c r="E12" i="11" l="1"/>
  <c r="E11" i="11"/>
  <c r="E10" i="11"/>
  <c r="F10" i="11" s="1"/>
  <c r="E21" i="11"/>
  <c r="F21" i="11" s="1"/>
  <c r="E22" i="11" s="1"/>
  <c r="F22" i="11" l="1"/>
  <c r="H22" i="11" s="1"/>
  <c r="E23" i="11"/>
  <c r="E25" i="11" s="1"/>
  <c r="I5" i="11"/>
  <c r="H33" i="11"/>
  <c r="H32" i="11"/>
  <c r="H26" i="11"/>
  <c r="H21" i="11"/>
  <c r="H20" i="11"/>
  <c r="H14" i="11"/>
  <c r="H8" i="11"/>
  <c r="H10" i="11" l="1"/>
  <c r="H9" i="11"/>
  <c r="F23" i="11"/>
  <c r="E24" i="11" s="1"/>
  <c r="E13" i="11"/>
  <c r="E15" i="11" s="1"/>
  <c r="I6" i="11"/>
  <c r="E16" i="11" l="1"/>
  <c r="F16" i="11" s="1"/>
  <c r="F25" i="11"/>
  <c r="H23" i="11"/>
  <c r="F15" i="11"/>
  <c r="H15" i="11" s="1"/>
  <c r="F13" i="11"/>
  <c r="H13" i="11" s="1"/>
  <c r="F11" i="11"/>
  <c r="J5" i="11"/>
  <c r="K5" i="11" s="1"/>
  <c r="L5" i="11" s="1"/>
  <c r="M5" i="11" s="1"/>
  <c r="N5" i="11" s="1"/>
  <c r="O5" i="11" s="1"/>
  <c r="P5" i="11" s="1"/>
  <c r="I4" i="11"/>
  <c r="H25" i="11" l="1"/>
  <c r="F24" i="11"/>
  <c r="H16" i="11"/>
  <c r="E17" i="11"/>
  <c r="E18" i="11" s="1"/>
  <c r="E19" i="11" s="1"/>
  <c r="H11" i="11"/>
  <c r="F12" i="11"/>
  <c r="H12" i="11" s="1"/>
  <c r="P4" i="11"/>
  <c r="Q5" i="11"/>
  <c r="R5" i="11" s="1"/>
  <c r="S5" i="11" s="1"/>
  <c r="T5" i="11" s="1"/>
  <c r="U5" i="11" s="1"/>
  <c r="V5" i="11" s="1"/>
  <c r="W5" i="11" s="1"/>
  <c r="J6" i="11"/>
  <c r="H24" i="11" l="1"/>
  <c r="E27" i="11"/>
  <c r="F19" i="11"/>
  <c r="F18" i="11"/>
  <c r="H18" i="11" s="1"/>
  <c r="F17" i="11"/>
  <c r="H17" i="11" s="1"/>
  <c r="W4" i="11"/>
  <c r="X5" i="11"/>
  <c r="Y5" i="11" s="1"/>
  <c r="Z5" i="11" s="1"/>
  <c r="AA5" i="11" s="1"/>
  <c r="AB5" i="11" s="1"/>
  <c r="AC5" i="11" s="1"/>
  <c r="AD5" i="11" s="1"/>
  <c r="K6" i="11"/>
  <c r="F27" i="11" l="1"/>
  <c r="H19" i="11"/>
  <c r="AE5" i="11"/>
  <c r="AF5" i="11" s="1"/>
  <c r="AG5" i="11" s="1"/>
  <c r="AH5" i="11" s="1"/>
  <c r="AI5" i="11" s="1"/>
  <c r="AJ5" i="11" s="1"/>
  <c r="AD4" i="11"/>
  <c r="L6" i="11"/>
  <c r="H27" i="11" l="1"/>
  <c r="E28" i="11"/>
  <c r="F28" i="11" s="1"/>
  <c r="AK5" i="11"/>
  <c r="AL5" i="11" s="1"/>
  <c r="AM5" i="11" s="1"/>
  <c r="AN5" i="11" s="1"/>
  <c r="AO5" i="11" s="1"/>
  <c r="AP5" i="11" s="1"/>
  <c r="AQ5" i="11" s="1"/>
  <c r="M6" i="11"/>
  <c r="AR5" i="11" l="1"/>
  <c r="AS5" i="11" s="1"/>
  <c r="AK4" i="11"/>
  <c r="N6" i="11"/>
  <c r="E29" i="11" l="1"/>
  <c r="F29" i="11" s="1"/>
  <c r="E30" i="1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30" i="11" l="1"/>
  <c r="E31" i="11" s="1"/>
  <c r="F31" i="11" s="1"/>
  <c r="H28" i="11"/>
  <c r="H29" i="11"/>
  <c r="H30" i="11" l="1"/>
  <c r="H31" i="11"/>
</calcChain>
</file>

<file path=xl/sharedStrings.xml><?xml version="1.0" encoding="utf-8"?>
<sst xmlns="http://schemas.openxmlformats.org/spreadsheetml/2006/main" count="87" uniqueCount="72">
  <si>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</si>
  <si>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</si>
  <si>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</si>
  <si>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</si>
  <si>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</si>
  <si>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</si>
  <si>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</si>
  <si>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</si>
  <si>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</si>
  <si>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</si>
  <si>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</si>
  <si>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</si>
  <si>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</si>
  <si>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</si>
  <si>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</si>
  <si>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</si>
  <si>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</si>
  <si>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</si>
  <si>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</si>
  <si>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</si>
  <si>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</si>
  <si>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</si>
  <si>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</si>
  <si>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</si>
  <si>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</si>
  <si>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</si>
  <si>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</si>
  <si>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</si>
  <si>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</si>
  <si>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</si>
  <si>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</si>
  <si>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</si>
  <si>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</si>
  <si>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</si>
  <si>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</si>
  <si>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</si>
  <si>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</si>
  <si>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</si>
  <si>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Planning and Tasking</t>
  </si>
  <si>
    <t>SYSERROR Capstone Group</t>
  </si>
  <si>
    <t>JOURNEY THROUGH CS</t>
  </si>
  <si>
    <t>Education</t>
  </si>
  <si>
    <t>Implementation</t>
  </si>
  <si>
    <t>Use Case Diagram</t>
  </si>
  <si>
    <t>Use Case Text</t>
  </si>
  <si>
    <t>Class Diagram</t>
  </si>
  <si>
    <t>Gantt Charts</t>
  </si>
  <si>
    <t>RenPy</t>
  </si>
  <si>
    <t>Python Refresher</t>
  </si>
  <si>
    <t>Dall E</t>
  </si>
  <si>
    <t>Chat GPT</t>
  </si>
  <si>
    <t>Story</t>
  </si>
  <si>
    <t>Branching Options</t>
  </si>
  <si>
    <t>Artwork</t>
  </si>
  <si>
    <t>Music</t>
  </si>
  <si>
    <t>Source Management</t>
  </si>
  <si>
    <t>User side</t>
  </si>
  <si>
    <t>Bug hunting</t>
  </si>
  <si>
    <t>Debugging and Deployment</t>
  </si>
  <si>
    <t>Steam Integration</t>
  </si>
  <si>
    <t>Packaging</t>
  </si>
  <si>
    <t>Delivery</t>
  </si>
  <si>
    <t>Hamza</t>
  </si>
  <si>
    <t>Alex</t>
  </si>
  <si>
    <t>GUI Mockup</t>
  </si>
  <si>
    <t>Yusri</t>
  </si>
  <si>
    <t>Yusri Alex Hamza</t>
  </si>
  <si>
    <t>NovelAI</t>
  </si>
  <si>
    <t>Yusri Hamza</t>
  </si>
  <si>
    <t>Alex Hamza</t>
  </si>
  <si>
    <t>Yusri Alex</t>
  </si>
  <si>
    <t xml:space="preserve">With thanks 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</si>
</sst>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23" activePane="bottomLeft" state="frozen"/>
      <selection pane="bottomLeft" activeCell="C4" sqref="C4:D4"/>
    </sheetView>
  </sheetViews>
  <sheetFormatPr defaultRowHeight="30" customHeight="1" x14ac:dyDescent="0.25"/>
  <cols>
    <col min="1" max="1" width="2.7109375" style="58"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7" customWidth="1"/>
    <col min="9" max="64" width="2.5703125" customWidth="1"/>
    <col min="69" max="70" width="10.28515625"/>
  </cols>
  <sheetData>
    <row r="1" spans="1:64" ht="30" customHeight="1" x14ac:dyDescent="0.45">
      <c r="A1" s="59" t="s">
        <v>28</v>
      </c>
      <c r="B1" s="62" t="s">
        <v>40</v>
      </c>
      <c r="C1" s="1"/>
      <c r="D1" s="2"/>
      <c r="E1" s="4"/>
      <c r="F1" s="47"/>
      <c r="H1" s="2"/>
      <c r="I1" s="85" t="s">
        <v>71</v>
      </c>
    </row>
    <row r="2" spans="1:64" ht="30" customHeight="1" x14ac:dyDescent="0.3">
      <c r="A2" s="58" t="s">
        <v>24</v>
      </c>
      <c r="B2" s="63" t="s">
        <v>39</v>
      </c>
      <c r="I2" s="86" t="s">
        <v>17</v>
      </c>
    </row>
    <row r="3" spans="1:64" ht="30" customHeight="1" x14ac:dyDescent="0.25">
      <c r="A3" s="58" t="s">
        <v>35</v>
      </c>
      <c r="B3" s="64"/>
      <c r="C3" s="88" t="s">
        <v>1</v>
      </c>
      <c r="D3" s="89"/>
      <c r="E3" s="93">
        <f ca="1">TODAY()-7</f>
        <v>44894</v>
      </c>
      <c r="F3" s="93"/>
    </row>
    <row r="4" spans="1:64" ht="30" customHeight="1" x14ac:dyDescent="0.25">
      <c r="A4" s="59" t="s">
        <v>29</v>
      </c>
      <c r="C4" s="88" t="s">
        <v>8</v>
      </c>
      <c r="D4" s="89"/>
      <c r="E4" s="7">
        <v>1</v>
      </c>
      <c r="I4" s="90">
        <f ca="1">I5</f>
        <v>44893</v>
      </c>
      <c r="J4" s="91"/>
      <c r="K4" s="91"/>
      <c r="L4" s="91"/>
      <c r="M4" s="91"/>
      <c r="N4" s="91"/>
      <c r="O4" s="92"/>
      <c r="P4" s="90">
        <f ca="1">P5</f>
        <v>44900</v>
      </c>
      <c r="Q4" s="91"/>
      <c r="R4" s="91"/>
      <c r="S4" s="91"/>
      <c r="T4" s="91"/>
      <c r="U4" s="91"/>
      <c r="V4" s="92"/>
      <c r="W4" s="90">
        <f ca="1">W5</f>
        <v>44907</v>
      </c>
      <c r="X4" s="91"/>
      <c r="Y4" s="91"/>
      <c r="Z4" s="91"/>
      <c r="AA4" s="91"/>
      <c r="AB4" s="91"/>
      <c r="AC4" s="92"/>
      <c r="AD4" s="90">
        <f ca="1">AD5</f>
        <v>44914</v>
      </c>
      <c r="AE4" s="91"/>
      <c r="AF4" s="91"/>
      <c r="AG4" s="91"/>
      <c r="AH4" s="91"/>
      <c r="AI4" s="91"/>
      <c r="AJ4" s="92"/>
      <c r="AK4" s="90">
        <f ca="1">AK5</f>
        <v>44921</v>
      </c>
      <c r="AL4" s="91"/>
      <c r="AM4" s="91"/>
      <c r="AN4" s="91"/>
      <c r="AO4" s="91"/>
      <c r="AP4" s="91"/>
      <c r="AQ4" s="92"/>
      <c r="AR4" s="90">
        <f ca="1">AR5</f>
        <v>44928</v>
      </c>
      <c r="AS4" s="91"/>
      <c r="AT4" s="91"/>
      <c r="AU4" s="91"/>
      <c r="AV4" s="91"/>
      <c r="AW4" s="91"/>
      <c r="AX4" s="92"/>
      <c r="AY4" s="90">
        <f ca="1">AY5</f>
        <v>44935</v>
      </c>
      <c r="AZ4" s="91"/>
      <c r="BA4" s="91"/>
      <c r="BB4" s="91"/>
      <c r="BC4" s="91"/>
      <c r="BD4" s="91"/>
      <c r="BE4" s="92"/>
      <c r="BF4" s="90">
        <f ca="1">BF5</f>
        <v>44942</v>
      </c>
      <c r="BG4" s="91"/>
      <c r="BH4" s="91"/>
      <c r="BI4" s="91"/>
      <c r="BJ4" s="91"/>
      <c r="BK4" s="91"/>
      <c r="BL4" s="92"/>
    </row>
    <row r="5" spans="1:64" ht="15" customHeight="1" x14ac:dyDescent="0.25">
      <c r="A5" s="59" t="s">
        <v>30</v>
      </c>
      <c r="B5" s="84"/>
      <c r="C5" s="84"/>
      <c r="D5" s="84"/>
      <c r="E5" s="84"/>
      <c r="F5" s="84"/>
      <c r="G5" s="84"/>
      <c r="I5" s="11">
        <f ca="1">Project_Start-WEEKDAY(Project_Start,1)+2+7*(Display_Week-1)</f>
        <v>44893</v>
      </c>
      <c r="J5" s="10">
        <f ca="1">I5+1</f>
        <v>44894</v>
      </c>
      <c r="K5" s="10">
        <f t="shared" ref="K5:AX5" ca="1" si="0">J5+1</f>
        <v>44895</v>
      </c>
      <c r="L5" s="10">
        <f t="shared" ca="1" si="0"/>
        <v>44896</v>
      </c>
      <c r="M5" s="10">
        <f t="shared" ca="1" si="0"/>
        <v>44897</v>
      </c>
      <c r="N5" s="10">
        <f t="shared" ca="1" si="0"/>
        <v>44898</v>
      </c>
      <c r="O5" s="12">
        <f t="shared" ca="1" si="0"/>
        <v>44899</v>
      </c>
      <c r="P5" s="11">
        <f ca="1">O5+1</f>
        <v>44900</v>
      </c>
      <c r="Q5" s="10">
        <f ca="1">P5+1</f>
        <v>44901</v>
      </c>
      <c r="R5" s="10">
        <f t="shared" ca="1" si="0"/>
        <v>44902</v>
      </c>
      <c r="S5" s="10">
        <f t="shared" ca="1" si="0"/>
        <v>44903</v>
      </c>
      <c r="T5" s="10">
        <f t="shared" ca="1" si="0"/>
        <v>44904</v>
      </c>
      <c r="U5" s="10">
        <f t="shared" ca="1" si="0"/>
        <v>44905</v>
      </c>
      <c r="V5" s="12">
        <f t="shared" ca="1" si="0"/>
        <v>44906</v>
      </c>
      <c r="W5" s="11">
        <f ca="1">V5+1</f>
        <v>44907</v>
      </c>
      <c r="X5" s="10">
        <f ca="1">W5+1</f>
        <v>44908</v>
      </c>
      <c r="Y5" s="10">
        <f t="shared" ca="1" si="0"/>
        <v>44909</v>
      </c>
      <c r="Z5" s="10">
        <f t="shared" ca="1" si="0"/>
        <v>44910</v>
      </c>
      <c r="AA5" s="10">
        <f t="shared" ca="1" si="0"/>
        <v>44911</v>
      </c>
      <c r="AB5" s="10">
        <f t="shared" ca="1" si="0"/>
        <v>44912</v>
      </c>
      <c r="AC5" s="12">
        <f t="shared" ca="1" si="0"/>
        <v>44913</v>
      </c>
      <c r="AD5" s="11">
        <f ca="1">AC5+1</f>
        <v>44914</v>
      </c>
      <c r="AE5" s="10">
        <f ca="1">AD5+1</f>
        <v>44915</v>
      </c>
      <c r="AF5" s="10">
        <f t="shared" ca="1" si="0"/>
        <v>44916</v>
      </c>
      <c r="AG5" s="10">
        <f t="shared" ca="1" si="0"/>
        <v>44917</v>
      </c>
      <c r="AH5" s="10">
        <f t="shared" ca="1" si="0"/>
        <v>44918</v>
      </c>
      <c r="AI5" s="10">
        <f t="shared" ca="1" si="0"/>
        <v>44919</v>
      </c>
      <c r="AJ5" s="12">
        <f t="shared" ca="1" si="0"/>
        <v>44920</v>
      </c>
      <c r="AK5" s="11">
        <f ca="1">AJ5+1</f>
        <v>44921</v>
      </c>
      <c r="AL5" s="10">
        <f ca="1">AK5+1</f>
        <v>44922</v>
      </c>
      <c r="AM5" s="10">
        <f t="shared" ca="1" si="0"/>
        <v>44923</v>
      </c>
      <c r="AN5" s="10">
        <f t="shared" ca="1" si="0"/>
        <v>44924</v>
      </c>
      <c r="AO5" s="10">
        <f t="shared" ca="1" si="0"/>
        <v>44925</v>
      </c>
      <c r="AP5" s="10">
        <f t="shared" ca="1" si="0"/>
        <v>44926</v>
      </c>
      <c r="AQ5" s="12">
        <f t="shared" ca="1" si="0"/>
        <v>44927</v>
      </c>
      <c r="AR5" s="11">
        <f ca="1">AQ5+1</f>
        <v>44928</v>
      </c>
      <c r="AS5" s="10">
        <f ca="1">AR5+1</f>
        <v>44929</v>
      </c>
      <c r="AT5" s="10">
        <f t="shared" ca="1" si="0"/>
        <v>44930</v>
      </c>
      <c r="AU5" s="10">
        <f t="shared" ca="1" si="0"/>
        <v>44931</v>
      </c>
      <c r="AV5" s="10">
        <f t="shared" ca="1" si="0"/>
        <v>44932</v>
      </c>
      <c r="AW5" s="10">
        <f t="shared" ca="1" si="0"/>
        <v>44933</v>
      </c>
      <c r="AX5" s="12">
        <f t="shared" ca="1" si="0"/>
        <v>44934</v>
      </c>
      <c r="AY5" s="11">
        <f ca="1">AX5+1</f>
        <v>44935</v>
      </c>
      <c r="AZ5" s="10">
        <f ca="1">AY5+1</f>
        <v>44936</v>
      </c>
      <c r="BA5" s="10">
        <f t="shared" ref="BA5:BE5" ca="1" si="1">AZ5+1</f>
        <v>44937</v>
      </c>
      <c r="BB5" s="10">
        <f t="shared" ca="1" si="1"/>
        <v>44938</v>
      </c>
      <c r="BC5" s="10">
        <f t="shared" ca="1" si="1"/>
        <v>44939</v>
      </c>
      <c r="BD5" s="10">
        <f t="shared" ca="1" si="1"/>
        <v>44940</v>
      </c>
      <c r="BE5" s="12">
        <f t="shared" ca="1" si="1"/>
        <v>44941</v>
      </c>
      <c r="BF5" s="11">
        <f ca="1">BE5+1</f>
        <v>44942</v>
      </c>
      <c r="BG5" s="10">
        <f ca="1">BF5+1</f>
        <v>44943</v>
      </c>
      <c r="BH5" s="10">
        <f t="shared" ref="BH5:BL5" ca="1" si="2">BG5+1</f>
        <v>44944</v>
      </c>
      <c r="BI5" s="10">
        <f t="shared" ca="1" si="2"/>
        <v>44945</v>
      </c>
      <c r="BJ5" s="10">
        <f t="shared" ca="1" si="2"/>
        <v>44946</v>
      </c>
      <c r="BK5" s="10">
        <f t="shared" ca="1" si="2"/>
        <v>44947</v>
      </c>
      <c r="BL5" s="12">
        <f t="shared" ca="1" si="2"/>
        <v>44948</v>
      </c>
    </row>
    <row r="6" spans="1:64" ht="30" customHeight="1" thickBot="1" x14ac:dyDescent="0.3">
      <c r="A6" s="59" t="s">
        <v>31</v>
      </c>
      <c r="B6" s="8" t="s">
        <v>9</v>
      </c>
      <c r="C6" s="9" t="s">
        <v>3</v>
      </c>
      <c r="D6" s="9" t="s">
        <v>2</v>
      </c>
      <c r="E6" s="9" t="s">
        <v>5</v>
      </c>
      <c r="F6" s="9" t="s">
        <v>6</v>
      </c>
      <c r="G6" s="9"/>
      <c r="H6" s="9" t="s">
        <v>7</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3">
      <c r="A7" s="58" t="s">
        <v>36</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
      <c r="A8" s="59" t="s">
        <v>32</v>
      </c>
      <c r="B8" s="18" t="s">
        <v>38</v>
      </c>
      <c r="C8" s="7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
      <c r="A9" s="59" t="s">
        <v>37</v>
      </c>
      <c r="B9" s="79" t="s">
        <v>43</v>
      </c>
      <c r="C9" s="71" t="s">
        <v>62</v>
      </c>
      <c r="D9" s="22">
        <v>1</v>
      </c>
      <c r="E9" s="65">
        <f ca="1">Project_Start</f>
        <v>44894</v>
      </c>
      <c r="F9" s="65">
        <f ca="1">E9+4</f>
        <v>44898</v>
      </c>
      <c r="G9" s="17"/>
      <c r="H9" s="17">
        <f t="shared" ca="1"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3">
      <c r="A10" s="59" t="s">
        <v>33</v>
      </c>
      <c r="B10" s="79" t="s">
        <v>44</v>
      </c>
      <c r="C10" s="71" t="s">
        <v>63</v>
      </c>
      <c r="D10" s="22">
        <v>1</v>
      </c>
      <c r="E10" s="65">
        <f ca="1">F9</f>
        <v>44898</v>
      </c>
      <c r="F10" s="65">
        <f ca="1">E10+2</f>
        <v>44900</v>
      </c>
      <c r="G10" s="17"/>
      <c r="H10" s="17">
        <f ca="1">IF(OR(ISBLANK(task_start),ISBLANK(task_end)),"",task_end-task_start+1)</f>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3">
      <c r="A11" s="58"/>
      <c r="B11" s="79" t="s">
        <v>45</v>
      </c>
      <c r="C11" s="71" t="s">
        <v>63</v>
      </c>
      <c r="D11" s="22">
        <v>1</v>
      </c>
      <c r="E11" s="65">
        <f ca="1">E9</f>
        <v>44894</v>
      </c>
      <c r="F11" s="65">
        <f ca="1">E11+4</f>
        <v>44898</v>
      </c>
      <c r="G11" s="17"/>
      <c r="H11" s="17">
        <f t="shared" ca="1" si="6"/>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
      <c r="A12" s="58"/>
      <c r="B12" s="79" t="s">
        <v>64</v>
      </c>
      <c r="C12" s="71" t="s">
        <v>65</v>
      </c>
      <c r="D12" s="22">
        <v>1</v>
      </c>
      <c r="E12" s="65">
        <f ca="1">E9</f>
        <v>44894</v>
      </c>
      <c r="F12" s="65">
        <f ca="1">E12+5</f>
        <v>44899</v>
      </c>
      <c r="G12" s="17"/>
      <c r="H12" s="17">
        <f t="shared" ca="1" si="6"/>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
      <c r="A13" s="58"/>
      <c r="B13" s="79" t="s">
        <v>46</v>
      </c>
      <c r="C13" s="71" t="s">
        <v>65</v>
      </c>
      <c r="D13" s="22">
        <v>1</v>
      </c>
      <c r="E13" s="65">
        <f ca="1">E10+1</f>
        <v>44899</v>
      </c>
      <c r="F13" s="65">
        <f ca="1">E13+2</f>
        <v>44901</v>
      </c>
      <c r="G13" s="17"/>
      <c r="H13" s="17">
        <f t="shared" ca="1" si="6"/>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
      <c r="A14" s="59" t="s">
        <v>34</v>
      </c>
      <c r="B14" s="23" t="s">
        <v>41</v>
      </c>
      <c r="C14" s="7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3">
      <c r="A15" s="59"/>
      <c r="B15" s="80" t="s">
        <v>47</v>
      </c>
      <c r="C15" s="73" t="s">
        <v>66</v>
      </c>
      <c r="D15" s="27">
        <v>0.5</v>
      </c>
      <c r="E15" s="66">
        <f ca="1">E13+1</f>
        <v>44900</v>
      </c>
      <c r="F15" s="66">
        <f ca="1">E15+4</f>
        <v>44904</v>
      </c>
      <c r="G15" s="17"/>
      <c r="H15" s="17">
        <f t="shared" ca="1" si="6"/>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3">
      <c r="A16" s="58"/>
      <c r="B16" s="80" t="s">
        <v>48</v>
      </c>
      <c r="C16" s="73" t="s">
        <v>66</v>
      </c>
      <c r="D16" s="27">
        <v>0.5</v>
      </c>
      <c r="E16" s="66">
        <f ca="1">E15+2</f>
        <v>44902</v>
      </c>
      <c r="F16" s="66">
        <f ca="1">E16+5</f>
        <v>44907</v>
      </c>
      <c r="G16" s="17"/>
      <c r="H16" s="17">
        <f t="shared" ca="1" si="6"/>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3">
      <c r="A17" s="58"/>
      <c r="B17" s="80" t="s">
        <v>67</v>
      </c>
      <c r="C17" s="73" t="s">
        <v>68</v>
      </c>
      <c r="D17" s="27">
        <v>0.25</v>
      </c>
      <c r="E17" s="66">
        <f ca="1">F16</f>
        <v>44907</v>
      </c>
      <c r="F17" s="66">
        <f ca="1">E17+3</f>
        <v>44910</v>
      </c>
      <c r="G17" s="17"/>
      <c r="H17" s="17">
        <f t="shared" ca="1" si="6"/>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
      <c r="A18" s="58"/>
      <c r="B18" s="80" t="s">
        <v>49</v>
      </c>
      <c r="C18" s="73" t="s">
        <v>69</v>
      </c>
      <c r="D18" s="27">
        <v>0.1</v>
      </c>
      <c r="E18" s="66">
        <f ca="1">E17</f>
        <v>44907</v>
      </c>
      <c r="F18" s="66">
        <f ca="1">E18+2</f>
        <v>44909</v>
      </c>
      <c r="G18" s="17"/>
      <c r="H18" s="17">
        <f t="shared" ca="1" si="6"/>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
      <c r="A19" s="58"/>
      <c r="B19" s="80" t="s">
        <v>50</v>
      </c>
      <c r="C19" s="73" t="s">
        <v>66</v>
      </c>
      <c r="D19" s="27">
        <v>0.05</v>
      </c>
      <c r="E19" s="66">
        <f ca="1">E18</f>
        <v>44907</v>
      </c>
      <c r="F19" s="66">
        <f ca="1">E19+3</f>
        <v>44910</v>
      </c>
      <c r="G19" s="17"/>
      <c r="H19" s="17">
        <f t="shared" ca="1"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
      <c r="A20" s="58" t="s">
        <v>25</v>
      </c>
      <c r="B20" s="28" t="s">
        <v>42</v>
      </c>
      <c r="C20" s="7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3">
      <c r="A21" s="58"/>
      <c r="B21" s="81" t="s">
        <v>51</v>
      </c>
      <c r="C21" s="75" t="s">
        <v>65</v>
      </c>
      <c r="D21" s="32"/>
      <c r="E21" s="67">
        <f ca="1">E9+15</f>
        <v>44909</v>
      </c>
      <c r="F21" s="67">
        <f ca="1">E21+5</f>
        <v>44914</v>
      </c>
      <c r="G21" s="17"/>
      <c r="H21" s="17">
        <f t="shared" ca="1"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3">
      <c r="A22" s="58"/>
      <c r="B22" s="81" t="s">
        <v>52</v>
      </c>
      <c r="C22" s="75" t="s">
        <v>69</v>
      </c>
      <c r="D22" s="32"/>
      <c r="E22" s="67">
        <f ca="1">F21+1</f>
        <v>44915</v>
      </c>
      <c r="F22" s="67">
        <f ca="1">E22+4</f>
        <v>44919</v>
      </c>
      <c r="G22" s="17"/>
      <c r="H22" s="17">
        <f t="shared" ca="1"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
      <c r="A23" s="58"/>
      <c r="B23" s="81" t="s">
        <v>53</v>
      </c>
      <c r="C23" s="75" t="s">
        <v>63</v>
      </c>
      <c r="D23" s="32"/>
      <c r="E23" s="67">
        <f ca="1">E22+5</f>
        <v>44920</v>
      </c>
      <c r="F23" s="67">
        <f ca="1">E23+5</f>
        <v>44925</v>
      </c>
      <c r="G23" s="17"/>
      <c r="H23" s="17">
        <f t="shared" ca="1"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
      <c r="A24" s="58"/>
      <c r="B24" s="81" t="s">
        <v>54</v>
      </c>
      <c r="C24" s="75" t="s">
        <v>70</v>
      </c>
      <c r="D24" s="32"/>
      <c r="E24" s="67">
        <f ca="1">F23+1</f>
        <v>44926</v>
      </c>
      <c r="F24" s="67">
        <f ca="1">E24+4</f>
        <v>44930</v>
      </c>
      <c r="G24" s="17"/>
      <c r="H24" s="17">
        <f t="shared" ca="1"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
      <c r="A25" s="58"/>
      <c r="B25" s="81" t="s">
        <v>55</v>
      </c>
      <c r="C25" s="75" t="s">
        <v>65</v>
      </c>
      <c r="D25" s="32"/>
      <c r="E25" s="67">
        <f ca="1">E23</f>
        <v>44920</v>
      </c>
      <c r="F25" s="67">
        <f ca="1">E25+4</f>
        <v>44924</v>
      </c>
      <c r="G25" s="17"/>
      <c r="H25" s="17">
        <f t="shared" ca="1"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
      <c r="A26" s="58" t="s">
        <v>25</v>
      </c>
      <c r="B26" s="33" t="s">
        <v>58</v>
      </c>
      <c r="C26" s="7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
      <c r="A27" s="58"/>
      <c r="B27" s="82" t="s">
        <v>56</v>
      </c>
      <c r="C27" s="77" t="s">
        <v>63</v>
      </c>
      <c r="D27" s="37"/>
      <c r="E27" s="68">
        <f ca="1">F24</f>
        <v>44930</v>
      </c>
      <c r="F27" s="68">
        <f ca="1">E27+7</f>
        <v>44937</v>
      </c>
      <c r="G27" s="17"/>
      <c r="H27" s="17">
        <f ca="1">IF(OR(ISBLANK(task_start),ISBLANK(task_end)),"",task_end-task_start+1)</f>
        <v>8</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
      <c r="A28" s="58"/>
      <c r="B28" s="82" t="s">
        <v>57</v>
      </c>
      <c r="C28" s="77" t="s">
        <v>62</v>
      </c>
      <c r="D28" s="37"/>
      <c r="E28" s="68">
        <f ca="1">F27+1</f>
        <v>44938</v>
      </c>
      <c r="F28" s="68">
        <f ca="1">E28+5</f>
        <v>44943</v>
      </c>
      <c r="G28" s="17"/>
      <c r="H28" s="17">
        <f t="shared" ca="1"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
      <c r="A29" s="58"/>
      <c r="B29" s="82" t="s">
        <v>59</v>
      </c>
      <c r="C29" s="77" t="s">
        <v>65</v>
      </c>
      <c r="D29" s="37"/>
      <c r="E29" s="68">
        <f ca="1">F28-4</f>
        <v>44939</v>
      </c>
      <c r="F29" s="68">
        <f ca="1">E29+6</f>
        <v>44945</v>
      </c>
      <c r="G29" s="17"/>
      <c r="H29" s="17">
        <f t="shared" ca="1"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
      <c r="A30" s="58"/>
      <c r="B30" s="82" t="s">
        <v>60</v>
      </c>
      <c r="C30" s="77" t="s">
        <v>63</v>
      </c>
      <c r="D30" s="37"/>
      <c r="E30" s="68">
        <f ca="1">F28</f>
        <v>44943</v>
      </c>
      <c r="F30" s="68">
        <f ca="1">F29+5</f>
        <v>44950</v>
      </c>
      <c r="G30" s="17"/>
      <c r="H30" s="17">
        <f t="shared" ca="1" si="6"/>
        <v>8</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
      <c r="A31" s="58"/>
      <c r="B31" s="82" t="s">
        <v>61</v>
      </c>
      <c r="C31" s="77" t="s">
        <v>62</v>
      </c>
      <c r="D31" s="37"/>
      <c r="E31" s="68">
        <f ca="1">F30+1</f>
        <v>44951</v>
      </c>
      <c r="F31" s="68">
        <f ca="1">E31+5</f>
        <v>44956</v>
      </c>
      <c r="G31" s="17"/>
      <c r="H31" s="17">
        <f t="shared" ca="1" si="6"/>
        <v>6</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
      <c r="A32" s="58" t="s">
        <v>27</v>
      </c>
      <c r="B32" s="83"/>
      <c r="C32" s="78"/>
      <c r="D32" s="16"/>
      <c r="E32" s="69"/>
      <c r="F32" s="6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
      <c r="A33" s="59" t="s">
        <v>26</v>
      </c>
      <c r="B33" s="38" t="s">
        <v>0</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5">
      <c r="G34" s="6"/>
    </row>
    <row r="35" spans="1:64" ht="30" customHeight="1" x14ac:dyDescent="0.25">
      <c r="C35" s="14"/>
      <c r="F35" s="60"/>
    </row>
    <row r="36" spans="1:64" ht="30" customHeight="1" x14ac:dyDescent="0.25">
      <c r="C36"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display="SIMPLE GANTT CHART by Vertex42.com"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140625" defaultRowHeight="12.75" x14ac:dyDescent="0.2"/>
  <cols>
    <col min="1" max="1" width="87.140625" style="48" customWidth="1"/>
    <col min="2" max="16384" width="9.140625" style="2"/>
  </cols>
  <sheetData>
    <row r="1" spans="1:2" ht="46.5" customHeight="1" x14ac:dyDescent="0.2"/>
    <row r="2" spans="1:2" s="50" customFormat="1" ht="15.75" x14ac:dyDescent="0.25">
      <c r="A2" s="49" t="s">
        <v>12</v>
      </c>
      <c r="B2" s="49"/>
    </row>
    <row r="3" spans="1:2" s="54" customFormat="1" ht="27" customHeight="1" x14ac:dyDescent="0.25">
      <c r="A3" s="87" t="s">
        <v>17</v>
      </c>
      <c r="B3" s="55"/>
    </row>
    <row r="4" spans="1:2" s="51" customFormat="1" ht="26.25" x14ac:dyDescent="0.4">
      <c r="A4" s="52" t="s">
        <v>11</v>
      </c>
    </row>
    <row r="5" spans="1:2" ht="74.099999999999994" customHeight="1" x14ac:dyDescent="0.2">
      <c r="A5" s="53" t="s">
        <v>20</v>
      </c>
    </row>
    <row r="6" spans="1:2" ht="26.25" customHeight="1" x14ac:dyDescent="0.2">
      <c r="A6" s="52" t="s">
        <v>23</v>
      </c>
    </row>
    <row r="7" spans="1:2" s="48" customFormat="1" ht="204.95" customHeight="1" x14ac:dyDescent="0.25">
      <c r="A7" s="57" t="s">
        <v>22</v>
      </c>
    </row>
    <row r="8" spans="1:2" s="51" customFormat="1" ht="26.25" x14ac:dyDescent="0.4">
      <c r="A8" s="52" t="s">
        <v>13</v>
      </c>
    </row>
    <row r="9" spans="1:2" ht="60" x14ac:dyDescent="0.2">
      <c r="A9" s="53" t="s">
        <v>21</v>
      </c>
    </row>
    <row r="10" spans="1:2" s="48" customFormat="1" ht="27.95" customHeight="1" x14ac:dyDescent="0.25">
      <c r="A10" s="56" t="s">
        <v>19</v>
      </c>
    </row>
    <row r="11" spans="1:2" s="51" customFormat="1" ht="26.25" x14ac:dyDescent="0.4">
      <c r="A11" s="52" t="s">
        <v>10</v>
      </c>
    </row>
    <row r="12" spans="1:2" ht="30" x14ac:dyDescent="0.2">
      <c r="A12" s="53" t="s">
        <v>18</v>
      </c>
    </row>
    <row r="13" spans="1:2" s="48" customFormat="1" ht="27.95" customHeight="1" x14ac:dyDescent="0.25">
      <c r="A13" s="56" t="s">
        <v>4</v>
      </c>
    </row>
    <row r="14" spans="1:2" s="51" customFormat="1" ht="26.25" x14ac:dyDescent="0.4">
      <c r="A14" s="52" t="s">
        <v>14</v>
      </c>
    </row>
    <row r="15" spans="1:2" ht="75" customHeight="1" x14ac:dyDescent="0.2">
      <c r="A15" s="53" t="s">
        <v>15</v>
      </c>
    </row>
    <row r="16" spans="1:2" ht="75" x14ac:dyDescent="0.2">
      <c r="A16" s="53"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19C0D204AC984091E2D3F3E11E43D0" ma:contentTypeVersion="6" ma:contentTypeDescription="Create a new document." ma:contentTypeScope="" ma:versionID="0b2595be80e8f73aea3054a787dcf35d">
  <xsd:schema xmlns:xsd="http://www.w3.org/2001/XMLSchema" xmlns:xs="http://www.w3.org/2001/XMLSchema" xmlns:p="http://schemas.microsoft.com/office/2006/metadata/properties" xmlns:ns3="6a23230d-6c49-4f7a-b0f4-738a82233be7" targetNamespace="http://schemas.microsoft.com/office/2006/metadata/properties" ma:root="true" ma:fieldsID="faf569fc236f5438acd0133c4792daab" ns3:_="">
    <xsd:import namespace="6a23230d-6c49-4f7a-b0f4-738a82233be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23230d-6c49-4f7a-b0f4-738a82233b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1B2FF5-FCDE-4903-A36A-0EB0E613A2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23230d-6c49-4f7a-b0f4-738a82233b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2C7674-892A-4045-87DB-30E81EB3F20B}">
  <ds:schemaRefs>
    <ds:schemaRef ds:uri="http://schemas.microsoft.com/sharepoint/v3/contenttype/forms"/>
  </ds:schemaRefs>
</ds:datastoreItem>
</file>

<file path=customXml/itemProps3.xml><?xml version="1.0" encoding="utf-8"?>
<ds:datastoreItem xmlns:ds="http://schemas.openxmlformats.org/officeDocument/2006/customXml" ds:itemID="{C277F8AC-E610-4B55-9442-3428DD5CD6B2}">
  <ds:schemaRefs>
    <ds:schemaRef ds:uri="http://purl.org/dc/dcmitype/"/>
    <ds:schemaRef ds:uri="http://purl.org/dc/terms/"/>
    <ds:schemaRef ds:uri="http://purl.org/dc/elements/1.1/"/>
    <ds:schemaRef ds:uri="http://schemas.microsoft.com/office/2006/metadata/properties"/>
    <ds:schemaRef ds:uri="http://schemas.microsoft.com/office/2006/documentManagement/types"/>
    <ds:schemaRef ds:uri="6a23230d-6c49-4f7a-b0f4-738a82233be7"/>
    <ds:schemaRef ds:uri="http://schemas.openxmlformats.org/package/2006/metadata/core-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2022-12-07T03:57:55Z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0x010100E619C0D204AC984091E2D3F3E11E43D0</vt:lpwstr>
  </property>
</Properties>
</file>