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FUR\Documents\proposal\"/>
    </mc:Choice>
  </mc:AlternateContent>
  <xr:revisionPtr revIDLastSave="0" documentId="13_ncr:1_{9AD7EC74-3997-4F5A-97D0-0A5483E28748}" xr6:coauthVersionLast="47" xr6:coauthVersionMax="47" xr10:uidLastSave="{00000000-0000-0000-0000-000000000000}"/>
  <bookViews>
    <workbookView xWindow="-120" yWindow="-120" windowWidth="20730" windowHeight="11160" xr2:uid="{9E543879-30E0-4CE6-BE4A-305AFDB42E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4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3" i="1"/>
  <c r="G54" i="1"/>
  <c r="G55" i="1"/>
  <c r="G51" i="1"/>
  <c r="G46" i="1"/>
  <c r="G47" i="1"/>
  <c r="G45" i="1"/>
  <c r="G48" i="1"/>
  <c r="G49" i="1"/>
  <c r="G50" i="1"/>
  <c r="G52" i="1"/>
  <c r="G53" i="1"/>
  <c r="G56" i="1"/>
  <c r="G57" i="1"/>
  <c r="G58" i="1"/>
  <c r="G59" i="1"/>
  <c r="G60" i="1"/>
  <c r="G61" i="1"/>
  <c r="G62" i="1"/>
  <c r="G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H61" i="1" s="1"/>
  <c r="F62" i="1"/>
  <c r="F44" i="1"/>
  <c r="G23" i="1"/>
  <c r="F33" i="1"/>
  <c r="F34" i="1"/>
  <c r="G33" i="1"/>
  <c r="G34" i="1"/>
  <c r="G30" i="1"/>
  <c r="G29" i="1"/>
  <c r="F26" i="1"/>
  <c r="G25" i="1"/>
  <c r="G26" i="1"/>
  <c r="G24" i="1"/>
  <c r="G27" i="1"/>
  <c r="G28" i="1"/>
  <c r="G31" i="1"/>
  <c r="G32" i="1"/>
  <c r="G35" i="1"/>
  <c r="G36" i="1"/>
  <c r="G37" i="1"/>
  <c r="G38" i="1"/>
  <c r="G39" i="1"/>
  <c r="G40" i="1"/>
  <c r="G41" i="1"/>
  <c r="F24" i="1"/>
  <c r="F25" i="1"/>
  <c r="F27" i="1"/>
  <c r="F28" i="1"/>
  <c r="F29" i="1"/>
  <c r="F30" i="1"/>
  <c r="F31" i="1"/>
  <c r="F32" i="1"/>
  <c r="F35" i="1"/>
  <c r="F36" i="1"/>
  <c r="H36" i="1" s="1"/>
  <c r="F37" i="1"/>
  <c r="F38" i="1"/>
  <c r="F39" i="1"/>
  <c r="F40" i="1"/>
  <c r="F41" i="1"/>
  <c r="F23" i="1"/>
  <c r="G2" i="1"/>
  <c r="F2" i="1"/>
  <c r="G19" i="1"/>
  <c r="G20" i="1"/>
  <c r="G7" i="1"/>
  <c r="G8" i="1"/>
  <c r="G9" i="1"/>
  <c r="G10" i="1"/>
  <c r="G11" i="1"/>
  <c r="G12" i="1"/>
  <c r="G13" i="1"/>
  <c r="G14" i="1"/>
  <c r="G6" i="1"/>
  <c r="G4" i="1"/>
  <c r="G5" i="1"/>
  <c r="F15" i="1"/>
  <c r="G15" i="1"/>
  <c r="F16" i="1"/>
  <c r="G16" i="1"/>
  <c r="F17" i="1"/>
  <c r="G17" i="1"/>
  <c r="F18" i="1"/>
  <c r="G18" i="1"/>
  <c r="F19" i="1"/>
  <c r="F20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H2" i="1" l="1"/>
  <c r="K26" i="1"/>
  <c r="K9" i="1"/>
  <c r="K31" i="1" s="1"/>
  <c r="H57" i="1"/>
  <c r="H53" i="1"/>
  <c r="H45" i="1"/>
  <c r="K49" i="1"/>
  <c r="M49" i="1" s="1"/>
  <c r="H55" i="1"/>
  <c r="H49" i="1"/>
  <c r="H51" i="1"/>
  <c r="H47" i="1"/>
  <c r="H59" i="1"/>
  <c r="H62" i="1"/>
  <c r="H44" i="1"/>
  <c r="H46" i="1"/>
  <c r="H48" i="1"/>
  <c r="H50" i="1"/>
  <c r="H52" i="1"/>
  <c r="H54" i="1"/>
  <c r="H56" i="1"/>
  <c r="H58" i="1"/>
  <c r="H60" i="1"/>
  <c r="H37" i="1"/>
  <c r="H30" i="1"/>
  <c r="H23" i="1"/>
  <c r="H31" i="1"/>
  <c r="H39" i="1"/>
  <c r="H41" i="1"/>
  <c r="H34" i="1"/>
  <c r="H26" i="1"/>
  <c r="H29" i="1"/>
  <c r="H32" i="1"/>
  <c r="H24" i="1"/>
  <c r="H27" i="1"/>
  <c r="H35" i="1"/>
  <c r="H25" i="1"/>
  <c r="H33" i="1"/>
  <c r="H28" i="1"/>
  <c r="H40" i="1"/>
  <c r="H38" i="1"/>
  <c r="I17" i="1"/>
  <c r="I19" i="1"/>
  <c r="I9" i="1"/>
  <c r="I14" i="1"/>
  <c r="I6" i="1"/>
  <c r="I12" i="1"/>
  <c r="I4" i="1"/>
  <c r="I20" i="1"/>
  <c r="H18" i="1"/>
  <c r="I13" i="1"/>
  <c r="I5" i="1"/>
  <c r="I11" i="1"/>
  <c r="I7" i="1"/>
  <c r="H16" i="1"/>
  <c r="H15" i="1"/>
  <c r="I15" i="1"/>
  <c r="I18" i="1"/>
  <c r="I3" i="1"/>
  <c r="I10" i="1"/>
  <c r="I16" i="1"/>
  <c r="I8" i="1"/>
  <c r="H10" i="1"/>
  <c r="H6" i="1"/>
  <c r="H13" i="1"/>
  <c r="H5" i="1"/>
  <c r="H20" i="1"/>
  <c r="H17" i="1"/>
  <c r="H19" i="1"/>
  <c r="H14" i="1"/>
  <c r="H7" i="1"/>
  <c r="H4" i="1"/>
  <c r="H12" i="1"/>
  <c r="H11" i="1"/>
  <c r="H9" i="1"/>
  <c r="H8" i="1"/>
  <c r="I2" i="1"/>
  <c r="H3" i="1"/>
</calcChain>
</file>

<file path=xl/sharedStrings.xml><?xml version="1.0" encoding="utf-8"?>
<sst xmlns="http://schemas.openxmlformats.org/spreadsheetml/2006/main" count="32" uniqueCount="17">
  <si>
    <t>centroid</t>
  </si>
  <si>
    <t>c1</t>
  </si>
  <si>
    <t>c2</t>
  </si>
  <si>
    <t>jarak terdekat</t>
  </si>
  <si>
    <t xml:space="preserve">cluster </t>
  </si>
  <si>
    <t xml:space="preserve"> c1</t>
  </si>
  <si>
    <t xml:space="preserve"> c2</t>
  </si>
  <si>
    <t xml:space="preserve">total Cost </t>
  </si>
  <si>
    <t>Total Recovered</t>
  </si>
  <si>
    <t>Total Cases</t>
  </si>
  <si>
    <t>c3</t>
  </si>
  <si>
    <t xml:space="preserve"> c3</t>
  </si>
  <si>
    <t xml:space="preserve">simpangan </t>
  </si>
  <si>
    <t>total cost</t>
  </si>
  <si>
    <t>c4</t>
  </si>
  <si>
    <t>simpangan</t>
  </si>
  <si>
    <t xml:space="preserve">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</si>
</sst>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828675</xdr:colOff>
      <xdr:row>1</xdr:row>
      <xdr:rowOff>133350</xdr:rowOff>
    </xdr:from>
    <xdr:to>
      <xdr:col>14</xdr:col>
      <xdr:colOff>304800</xdr:colOff>
      <xdr:row>4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0B18C0-F91C-4BA9-0008-6CE14F239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4514850"/>
          <a:ext cx="287655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E849-DA90-47DD-A741-8F8EA7CA701C}">
  <dimension ref="A1:M62"/>
  <sheetViews>
    <sheetView tabSelected="1" zoomScale="88" workbookViewId="0">
      <selection activeCell="J44" sqref="J44"/>
    </sheetView>
  </sheetViews>
  <sheetFormatPr defaultRowHeight="15" x14ac:dyDescent="0.25"/>
  <cols>
    <col min="4" max="4" width="13.7109375" customWidth="1"/>
    <col min="5" max="5" width="18.28515625" customWidth="1"/>
    <col min="6" max="6" width="15.85546875" customWidth="1"/>
    <col min="7" max="7" width="14" customWidth="1"/>
    <col min="8" max="8" width="12.85546875" customWidth="1"/>
    <col min="9" max="9" width="16.28515625" customWidth="1"/>
    <col min="10" max="10" width="14.42578125" customWidth="1"/>
  </cols>
  <sheetData>
    <row r="1" spans="1:11" x14ac:dyDescent="0.25">
      <c r="A1" t="s">
        <v>0</v>
      </c>
      <c r="D1" t="s">
        <v>9</v>
      </c>
      <c r="E1" t="s">
        <v>8</v>
      </c>
      <c r="F1" t="s">
        <v>5</v>
      </c>
      <c r="G1" t="s">
        <v>6</v>
      </c>
      <c r="H1" t="s">
        <v>3</v>
      </c>
      <c r="I1" t="s">
        <v>4</v>
      </c>
    </row>
    <row r="2" spans="1:11" x14ac:dyDescent="0.25">
      <c r="A2" t="s">
        <v>1</v>
      </c>
      <c r="B2">
        <v>0</v>
      </c>
      <c r="C2">
        <v>1</v>
      </c>
      <c r="D2">
        <v>0</v>
      </c>
      <c r="E2">
        <v>1</v>
      </c>
      <c r="F2" s="1">
        <f t="shared" ref="F2:F20" si="0">SQRT((D2-$B$2)^2+(E2-$C$2)^2)</f>
        <v>0</v>
      </c>
      <c r="G2">
        <f t="shared" ref="G2:G20" si="1">SQRT((D2-$B$3)^2+(E2-$C$3)^2)</f>
        <v>24.698178070456937</v>
      </c>
      <c r="H2">
        <f>MIN(F2,G2)</f>
        <v>0</v>
      </c>
      <c r="I2">
        <f>IF(AND(F2&lt;G2),1,IF(AND(G2&lt;F2),2))</f>
        <v>1</v>
      </c>
    </row>
    <row r="3" spans="1:11" x14ac:dyDescent="0.25">
      <c r="A3" t="s">
        <v>2</v>
      </c>
      <c r="B3">
        <v>9</v>
      </c>
      <c r="C3">
        <v>24</v>
      </c>
      <c r="D3">
        <v>105</v>
      </c>
      <c r="E3">
        <v>266</v>
      </c>
      <c r="F3" s="2">
        <f t="shared" si="0"/>
        <v>285.0438562747845</v>
      </c>
      <c r="G3" s="3">
        <f t="shared" si="1"/>
        <v>260.34592372457075</v>
      </c>
      <c r="H3">
        <f t="shared" ref="H3:H20" si="2">MIN(F3,G3)</f>
        <v>260.34592372457075</v>
      </c>
      <c r="I3">
        <f t="shared" ref="I3:I20" si="3">IF(AND(F3&lt;G3),1,IF(AND(G3&lt;F3),2))</f>
        <v>2</v>
      </c>
    </row>
    <row r="4" spans="1:11" x14ac:dyDescent="0.25">
      <c r="D4">
        <v>86</v>
      </c>
      <c r="E4">
        <v>257</v>
      </c>
      <c r="F4" s="2">
        <f t="shared" si="0"/>
        <v>270.05925275761246</v>
      </c>
      <c r="G4" s="3">
        <f t="shared" si="1"/>
        <v>245.3935614477283</v>
      </c>
      <c r="H4">
        <f t="shared" si="2"/>
        <v>245.3935614477283</v>
      </c>
      <c r="I4">
        <f t="shared" si="3"/>
        <v>2</v>
      </c>
    </row>
    <row r="5" spans="1:11" x14ac:dyDescent="0.25">
      <c r="D5">
        <v>245</v>
      </c>
      <c r="E5">
        <v>841</v>
      </c>
      <c r="F5" s="2">
        <f t="shared" si="0"/>
        <v>875</v>
      </c>
      <c r="G5" s="3">
        <f t="shared" si="1"/>
        <v>850.40284571489997</v>
      </c>
      <c r="H5">
        <f t="shared" si="2"/>
        <v>850.40284571489997</v>
      </c>
      <c r="I5">
        <f t="shared" si="3"/>
        <v>2</v>
      </c>
    </row>
    <row r="6" spans="1:11" x14ac:dyDescent="0.25">
      <c r="D6">
        <v>3</v>
      </c>
      <c r="E6">
        <v>8</v>
      </c>
      <c r="F6" s="2">
        <f t="shared" si="0"/>
        <v>7.6157731058639087</v>
      </c>
      <c r="G6" s="3">
        <f t="shared" si="1"/>
        <v>17.088007490635061</v>
      </c>
      <c r="H6">
        <f t="shared" si="2"/>
        <v>7.6157731058639087</v>
      </c>
      <c r="I6">
        <f t="shared" si="3"/>
        <v>1</v>
      </c>
    </row>
    <row r="7" spans="1:11" x14ac:dyDescent="0.25">
      <c r="D7">
        <v>9</v>
      </c>
      <c r="E7">
        <v>24</v>
      </c>
      <c r="F7" s="2">
        <f t="shared" si="0"/>
        <v>24.698178070456937</v>
      </c>
      <c r="G7" s="3">
        <f t="shared" si="1"/>
        <v>0</v>
      </c>
      <c r="H7">
        <f t="shared" si="2"/>
        <v>0</v>
      </c>
      <c r="I7">
        <f t="shared" si="3"/>
        <v>2</v>
      </c>
    </row>
    <row r="8" spans="1:11" x14ac:dyDescent="0.25">
      <c r="D8">
        <v>10</v>
      </c>
      <c r="E8">
        <v>54</v>
      </c>
      <c r="F8" s="2">
        <f t="shared" si="0"/>
        <v>53.9351462406472</v>
      </c>
      <c r="G8" s="3">
        <f t="shared" si="1"/>
        <v>30.016662039607269</v>
      </c>
      <c r="H8">
        <f t="shared" si="2"/>
        <v>30.016662039607269</v>
      </c>
      <c r="I8">
        <f t="shared" si="3"/>
        <v>2</v>
      </c>
      <c r="K8" t="s">
        <v>7</v>
      </c>
    </row>
    <row r="9" spans="1:11" x14ac:dyDescent="0.25">
      <c r="D9">
        <v>4</v>
      </c>
      <c r="E9">
        <v>135</v>
      </c>
      <c r="F9">
        <f t="shared" si="0"/>
        <v>134.05968819895114</v>
      </c>
      <c r="G9" s="3">
        <f t="shared" si="1"/>
        <v>111.11255554616679</v>
      </c>
      <c r="H9">
        <f t="shared" si="2"/>
        <v>111.11255554616679</v>
      </c>
      <c r="I9">
        <f t="shared" si="3"/>
        <v>2</v>
      </c>
      <c r="K9">
        <f>F2+G3+G4+G5+G6+G7+G8+G9+F10+G11+G12+G13+F14+F15+G16+F17+G18+F19+G20</f>
        <v>1667.4019761075763</v>
      </c>
    </row>
    <row r="10" spans="1:11" x14ac:dyDescent="0.25">
      <c r="D10">
        <v>2</v>
      </c>
      <c r="E10">
        <v>6</v>
      </c>
      <c r="F10" s="1">
        <f t="shared" si="0"/>
        <v>5.3851648071345037</v>
      </c>
      <c r="G10" s="2">
        <f t="shared" si="1"/>
        <v>19.313207915827967</v>
      </c>
      <c r="H10">
        <f t="shared" si="2"/>
        <v>5.3851648071345037</v>
      </c>
      <c r="I10">
        <f t="shared" si="3"/>
        <v>1</v>
      </c>
    </row>
    <row r="11" spans="1:11" x14ac:dyDescent="0.25">
      <c r="D11">
        <v>1</v>
      </c>
      <c r="E11">
        <v>34</v>
      </c>
      <c r="F11">
        <f t="shared" si="0"/>
        <v>33.015148038438355</v>
      </c>
      <c r="G11" s="3">
        <f t="shared" si="1"/>
        <v>12.806248474865697</v>
      </c>
      <c r="H11">
        <f t="shared" si="2"/>
        <v>12.806248474865697</v>
      </c>
      <c r="I11">
        <f t="shared" si="3"/>
        <v>2</v>
      </c>
    </row>
    <row r="12" spans="1:11" x14ac:dyDescent="0.25">
      <c r="D12">
        <v>10</v>
      </c>
      <c r="E12">
        <v>67</v>
      </c>
      <c r="F12">
        <f t="shared" si="0"/>
        <v>66.753277073114546</v>
      </c>
      <c r="G12" s="3">
        <f t="shared" si="1"/>
        <v>43.011626335213137</v>
      </c>
      <c r="H12">
        <f t="shared" si="2"/>
        <v>43.011626335213137</v>
      </c>
      <c r="I12">
        <f t="shared" si="3"/>
        <v>2</v>
      </c>
    </row>
    <row r="13" spans="1:11" x14ac:dyDescent="0.25">
      <c r="D13">
        <v>5</v>
      </c>
      <c r="E13">
        <v>21</v>
      </c>
      <c r="F13">
        <f t="shared" si="0"/>
        <v>20.615528128088304</v>
      </c>
      <c r="G13" s="3">
        <f t="shared" si="1"/>
        <v>5</v>
      </c>
      <c r="H13">
        <f t="shared" si="2"/>
        <v>5</v>
      </c>
      <c r="I13">
        <f t="shared" si="3"/>
        <v>2</v>
      </c>
    </row>
    <row r="14" spans="1:11" x14ac:dyDescent="0.25">
      <c r="D14">
        <v>0</v>
      </c>
      <c r="E14">
        <v>12</v>
      </c>
      <c r="F14" s="1">
        <f t="shared" si="0"/>
        <v>11</v>
      </c>
      <c r="G14" s="2">
        <f t="shared" si="1"/>
        <v>15</v>
      </c>
      <c r="H14">
        <f t="shared" si="2"/>
        <v>11</v>
      </c>
      <c r="I14">
        <f t="shared" si="3"/>
        <v>1</v>
      </c>
    </row>
    <row r="15" spans="1:11" x14ac:dyDescent="0.25">
      <c r="D15">
        <v>0</v>
      </c>
      <c r="E15">
        <v>6</v>
      </c>
      <c r="F15" s="1">
        <f t="shared" si="0"/>
        <v>5</v>
      </c>
      <c r="G15" s="2">
        <f t="shared" si="1"/>
        <v>20.124611797498108</v>
      </c>
      <c r="H15">
        <f t="shared" si="2"/>
        <v>5</v>
      </c>
      <c r="I15">
        <f t="shared" si="3"/>
        <v>1</v>
      </c>
    </row>
    <row r="16" spans="1:11" x14ac:dyDescent="0.25">
      <c r="D16">
        <v>4</v>
      </c>
      <c r="E16">
        <v>54</v>
      </c>
      <c r="F16">
        <f t="shared" si="0"/>
        <v>53.150729063673246</v>
      </c>
      <c r="G16" s="3">
        <f t="shared" si="1"/>
        <v>30.413812651491099</v>
      </c>
      <c r="H16">
        <f t="shared" si="2"/>
        <v>30.413812651491099</v>
      </c>
      <c r="I16">
        <f t="shared" si="3"/>
        <v>2</v>
      </c>
    </row>
    <row r="17" spans="1:11" x14ac:dyDescent="0.25">
      <c r="D17">
        <v>0</v>
      </c>
      <c r="E17">
        <v>3</v>
      </c>
      <c r="F17" s="1">
        <f t="shared" si="0"/>
        <v>2</v>
      </c>
      <c r="G17" s="2">
        <f t="shared" si="1"/>
        <v>22.847319317591726</v>
      </c>
      <c r="H17">
        <f t="shared" si="2"/>
        <v>2</v>
      </c>
      <c r="I17">
        <f t="shared" si="3"/>
        <v>1</v>
      </c>
    </row>
    <row r="18" spans="1:11" x14ac:dyDescent="0.25">
      <c r="D18">
        <v>6</v>
      </c>
      <c r="E18">
        <v>49</v>
      </c>
      <c r="F18">
        <f t="shared" si="0"/>
        <v>48.373546489791295</v>
      </c>
      <c r="G18" s="3">
        <f t="shared" si="1"/>
        <v>25.179356624028344</v>
      </c>
      <c r="H18">
        <f t="shared" si="2"/>
        <v>25.179356624028344</v>
      </c>
      <c r="I18">
        <f t="shared" si="3"/>
        <v>2</v>
      </c>
    </row>
    <row r="19" spans="1:11" x14ac:dyDescent="0.25">
      <c r="D19">
        <v>2</v>
      </c>
      <c r="E19">
        <v>9</v>
      </c>
      <c r="F19" s="1">
        <f t="shared" si="0"/>
        <v>8.2462112512353212</v>
      </c>
      <c r="G19" s="2">
        <f t="shared" si="1"/>
        <v>16.552945357246848</v>
      </c>
      <c r="H19">
        <f t="shared" si="2"/>
        <v>8.2462112512353212</v>
      </c>
      <c r="I19">
        <f t="shared" si="3"/>
        <v>1</v>
      </c>
    </row>
    <row r="20" spans="1:11" x14ac:dyDescent="0.25">
      <c r="D20">
        <v>6</v>
      </c>
      <c r="E20">
        <v>28</v>
      </c>
      <c r="F20">
        <f t="shared" si="0"/>
        <v>27.658633371878661</v>
      </c>
      <c r="G20" s="3">
        <f t="shared" si="1"/>
        <v>5</v>
      </c>
      <c r="H20">
        <f t="shared" si="2"/>
        <v>5</v>
      </c>
      <c r="I20">
        <f t="shared" si="3"/>
        <v>2</v>
      </c>
    </row>
    <row r="22" spans="1:11" x14ac:dyDescent="0.25">
      <c r="A22" t="s">
        <v>0</v>
      </c>
      <c r="D22" t="s">
        <v>9</v>
      </c>
      <c r="E22" t="s">
        <v>8</v>
      </c>
      <c r="F22" t="s">
        <v>5</v>
      </c>
      <c r="G22" t="s">
        <v>11</v>
      </c>
      <c r="H22" t="s">
        <v>3</v>
      </c>
      <c r="I22" t="s">
        <v>4</v>
      </c>
    </row>
    <row r="23" spans="1:11" x14ac:dyDescent="0.25">
      <c r="A23" t="s">
        <v>1</v>
      </c>
      <c r="B23">
        <v>2</v>
      </c>
      <c r="C23">
        <v>6</v>
      </c>
      <c r="D23">
        <v>0</v>
      </c>
      <c r="E23">
        <v>1</v>
      </c>
      <c r="F23" s="1">
        <f t="shared" ref="F23:F41" si="4">SQRT((D23-$B$23)^2+(E23-$C$23)^2)</f>
        <v>5.3851648071345037</v>
      </c>
      <c r="G23">
        <f t="shared" ref="G23:G41" si="5">SQRT((D23-$B$24)^2+(E23-$C$24)^2)</f>
        <v>20.615528128088304</v>
      </c>
      <c r="H23">
        <f>MIN(F23,G23)</f>
        <v>5.3851648071345037</v>
      </c>
      <c r="I23">
        <f>IF(AND(F23&lt;G23),1,IF(AND(G23&lt;F23),3))</f>
        <v>1</v>
      </c>
    </row>
    <row r="24" spans="1:11" x14ac:dyDescent="0.25">
      <c r="A24" t="s">
        <v>10</v>
      </c>
      <c r="B24">
        <v>5</v>
      </c>
      <c r="C24">
        <v>21</v>
      </c>
      <c r="D24">
        <v>105</v>
      </c>
      <c r="E24">
        <v>266</v>
      </c>
      <c r="F24" s="2">
        <f t="shared" si="4"/>
        <v>279.6587205863604</v>
      </c>
      <c r="G24" s="3">
        <f t="shared" si="5"/>
        <v>264.62237244798484</v>
      </c>
      <c r="H24">
        <f t="shared" ref="H24:H41" si="6">MIN(F24,G24)</f>
        <v>264.62237244798484</v>
      </c>
      <c r="I24">
        <f t="shared" ref="I24:I41" si="7">IF(AND(F24&lt;G24),1,IF(AND(G24&lt;F24),3))</f>
        <v>3</v>
      </c>
    </row>
    <row r="25" spans="1:11" x14ac:dyDescent="0.25">
      <c r="D25">
        <v>86</v>
      </c>
      <c r="E25">
        <v>257</v>
      </c>
      <c r="F25" s="2">
        <f t="shared" si="4"/>
        <v>264.68282906150148</v>
      </c>
      <c r="G25" s="3">
        <f t="shared" si="5"/>
        <v>249.51352668743232</v>
      </c>
      <c r="H25">
        <f t="shared" si="6"/>
        <v>249.51352668743232</v>
      </c>
      <c r="I25">
        <f t="shared" si="7"/>
        <v>3</v>
      </c>
      <c r="K25" t="s">
        <v>7</v>
      </c>
    </row>
    <row r="26" spans="1:11" x14ac:dyDescent="0.25">
      <c r="D26">
        <v>245</v>
      </c>
      <c r="E26">
        <v>841</v>
      </c>
      <c r="F26" s="2">
        <f t="shared" si="4"/>
        <v>869.64015546661597</v>
      </c>
      <c r="G26" s="3">
        <f t="shared" si="5"/>
        <v>854.40037453175307</v>
      </c>
      <c r="H26">
        <f t="shared" si="6"/>
        <v>854.40037453175307</v>
      </c>
      <c r="I26">
        <f t="shared" si="7"/>
        <v>3</v>
      </c>
      <c r="K26">
        <f>F23+G24+G25+G26+F27+G28+G29+G30+F31+G32+G33+G34+F35+F36+G37+F38+G39+F40+G41</f>
        <v>1671.4451164810268</v>
      </c>
    </row>
    <row r="27" spans="1:11" x14ac:dyDescent="0.25">
      <c r="D27">
        <v>3</v>
      </c>
      <c r="E27">
        <v>8</v>
      </c>
      <c r="F27" s="1">
        <f t="shared" si="4"/>
        <v>2.2360679774997898</v>
      </c>
      <c r="G27">
        <f t="shared" si="5"/>
        <v>13.152946437965905</v>
      </c>
      <c r="H27">
        <f t="shared" si="6"/>
        <v>2.2360679774997898</v>
      </c>
      <c r="I27">
        <f t="shared" si="7"/>
        <v>1</v>
      </c>
    </row>
    <row r="28" spans="1:11" x14ac:dyDescent="0.25">
      <c r="D28">
        <v>9</v>
      </c>
      <c r="E28">
        <v>24</v>
      </c>
      <c r="F28" s="2">
        <f t="shared" si="4"/>
        <v>19.313207915827967</v>
      </c>
      <c r="G28" s="3">
        <f t="shared" si="5"/>
        <v>5</v>
      </c>
      <c r="H28">
        <f t="shared" si="6"/>
        <v>5</v>
      </c>
      <c r="I28">
        <f t="shared" si="7"/>
        <v>3</v>
      </c>
    </row>
    <row r="29" spans="1:11" x14ac:dyDescent="0.25">
      <c r="D29">
        <v>10</v>
      </c>
      <c r="E29">
        <v>54</v>
      </c>
      <c r="F29" s="2">
        <f t="shared" si="4"/>
        <v>48.662100242385755</v>
      </c>
      <c r="G29" s="3">
        <f t="shared" si="5"/>
        <v>33.376638536557273</v>
      </c>
      <c r="H29">
        <f t="shared" si="6"/>
        <v>33.376638536557273</v>
      </c>
      <c r="I29">
        <f t="shared" si="7"/>
        <v>3</v>
      </c>
    </row>
    <row r="30" spans="1:11" x14ac:dyDescent="0.25">
      <c r="D30">
        <v>4</v>
      </c>
      <c r="E30">
        <v>135</v>
      </c>
      <c r="F30" s="2">
        <f t="shared" si="4"/>
        <v>129.01550294441361</v>
      </c>
      <c r="G30" s="3">
        <f t="shared" si="5"/>
        <v>114.00438588054409</v>
      </c>
      <c r="H30">
        <f t="shared" si="6"/>
        <v>114.00438588054409</v>
      </c>
      <c r="I30">
        <f t="shared" si="7"/>
        <v>3</v>
      </c>
      <c r="K30" t="s">
        <v>12</v>
      </c>
    </row>
    <row r="31" spans="1:11" x14ac:dyDescent="0.25">
      <c r="D31">
        <v>2</v>
      </c>
      <c r="E31">
        <v>6</v>
      </c>
      <c r="F31" s="1">
        <f t="shared" si="4"/>
        <v>0</v>
      </c>
      <c r="G31">
        <f t="shared" si="5"/>
        <v>15.297058540778355</v>
      </c>
      <c r="H31">
        <f t="shared" si="6"/>
        <v>0</v>
      </c>
      <c r="I31">
        <f t="shared" si="7"/>
        <v>1</v>
      </c>
      <c r="K31">
        <f xml:space="preserve"> K9-K26</f>
        <v>-4.0431403734505693</v>
      </c>
    </row>
    <row r="32" spans="1:11" x14ac:dyDescent="0.25">
      <c r="D32">
        <v>1</v>
      </c>
      <c r="E32">
        <v>34</v>
      </c>
      <c r="F32" s="2">
        <f t="shared" si="4"/>
        <v>28.0178514522438</v>
      </c>
      <c r="G32" s="3">
        <f t="shared" si="5"/>
        <v>13.601470508735444</v>
      </c>
      <c r="H32">
        <f t="shared" si="6"/>
        <v>13.601470508735444</v>
      </c>
      <c r="I32">
        <f t="shared" si="7"/>
        <v>3</v>
      </c>
    </row>
    <row r="33" spans="1:13" x14ac:dyDescent="0.25">
      <c r="D33">
        <v>10</v>
      </c>
      <c r="E33">
        <v>67</v>
      </c>
      <c r="F33" s="2">
        <f t="shared" si="4"/>
        <v>61.522353661088097</v>
      </c>
      <c r="G33" s="3">
        <f t="shared" si="5"/>
        <v>46.270941205037097</v>
      </c>
      <c r="H33">
        <f t="shared" si="6"/>
        <v>46.270941205037097</v>
      </c>
      <c r="I33">
        <f t="shared" si="7"/>
        <v>3</v>
      </c>
    </row>
    <row r="34" spans="1:13" x14ac:dyDescent="0.25">
      <c r="D34">
        <v>5</v>
      </c>
      <c r="E34">
        <v>21</v>
      </c>
      <c r="F34" s="2">
        <f t="shared" si="4"/>
        <v>15.297058540778355</v>
      </c>
      <c r="G34" s="3">
        <f t="shared" si="5"/>
        <v>0</v>
      </c>
      <c r="H34">
        <f t="shared" si="6"/>
        <v>0</v>
      </c>
      <c r="I34">
        <f t="shared" si="7"/>
        <v>3</v>
      </c>
    </row>
    <row r="35" spans="1:13" x14ac:dyDescent="0.25">
      <c r="D35">
        <v>0</v>
      </c>
      <c r="E35">
        <v>12</v>
      </c>
      <c r="F35" s="1">
        <f t="shared" si="4"/>
        <v>6.324555320336759</v>
      </c>
      <c r="G35">
        <f t="shared" si="5"/>
        <v>10.295630140987001</v>
      </c>
      <c r="H35">
        <f t="shared" si="6"/>
        <v>6.324555320336759</v>
      </c>
      <c r="I35">
        <f t="shared" si="7"/>
        <v>1</v>
      </c>
    </row>
    <row r="36" spans="1:13" x14ac:dyDescent="0.25">
      <c r="D36">
        <v>0</v>
      </c>
      <c r="E36">
        <v>6</v>
      </c>
      <c r="F36" s="1">
        <f t="shared" si="4"/>
        <v>2</v>
      </c>
      <c r="G36">
        <f t="shared" si="5"/>
        <v>15.811388300841896</v>
      </c>
      <c r="H36">
        <f t="shared" si="6"/>
        <v>2</v>
      </c>
      <c r="I36">
        <f t="shared" si="7"/>
        <v>1</v>
      </c>
    </row>
    <row r="37" spans="1:13" x14ac:dyDescent="0.25">
      <c r="D37">
        <v>4</v>
      </c>
      <c r="E37">
        <v>54</v>
      </c>
      <c r="F37" s="2">
        <f t="shared" si="4"/>
        <v>48.041648597857254</v>
      </c>
      <c r="G37" s="3">
        <f t="shared" si="5"/>
        <v>33.015148038438355</v>
      </c>
      <c r="H37">
        <f t="shared" si="6"/>
        <v>33.015148038438355</v>
      </c>
      <c r="I37">
        <f t="shared" si="7"/>
        <v>3</v>
      </c>
    </row>
    <row r="38" spans="1:13" x14ac:dyDescent="0.25">
      <c r="D38">
        <v>0</v>
      </c>
      <c r="E38">
        <v>3</v>
      </c>
      <c r="F38" s="1">
        <f t="shared" si="4"/>
        <v>3.6055512754639891</v>
      </c>
      <c r="G38">
        <f t="shared" si="5"/>
        <v>18.681541692269406</v>
      </c>
      <c r="H38">
        <f t="shared" si="6"/>
        <v>3.6055512754639891</v>
      </c>
      <c r="I38">
        <f t="shared" si="7"/>
        <v>1</v>
      </c>
    </row>
    <row r="39" spans="1:13" x14ac:dyDescent="0.25">
      <c r="D39">
        <v>6</v>
      </c>
      <c r="E39">
        <v>49</v>
      </c>
      <c r="F39" s="2">
        <f t="shared" si="4"/>
        <v>43.185645763378368</v>
      </c>
      <c r="G39" s="3">
        <f t="shared" si="5"/>
        <v>28.0178514522438</v>
      </c>
      <c r="H39">
        <f t="shared" si="6"/>
        <v>28.0178514522438</v>
      </c>
      <c r="I39">
        <f t="shared" si="7"/>
        <v>3</v>
      </c>
    </row>
    <row r="40" spans="1:13" x14ac:dyDescent="0.25">
      <c r="D40">
        <v>2</v>
      </c>
      <c r="E40">
        <v>9</v>
      </c>
      <c r="F40" s="1">
        <f t="shared" si="4"/>
        <v>3</v>
      </c>
      <c r="G40">
        <f t="shared" si="5"/>
        <v>12.369316876852981</v>
      </c>
      <c r="H40">
        <f t="shared" si="6"/>
        <v>3</v>
      </c>
      <c r="I40">
        <f t="shared" si="7"/>
        <v>1</v>
      </c>
    </row>
    <row r="41" spans="1:13" x14ac:dyDescent="0.25">
      <c r="D41">
        <v>6</v>
      </c>
      <c r="E41">
        <v>28</v>
      </c>
      <c r="F41" s="2">
        <f t="shared" si="4"/>
        <v>22.360679774997898</v>
      </c>
      <c r="G41" s="3">
        <f t="shared" si="5"/>
        <v>7.0710678118654755</v>
      </c>
      <c r="H41">
        <f t="shared" si="6"/>
        <v>7.0710678118654755</v>
      </c>
      <c r="I41">
        <f t="shared" si="7"/>
        <v>3</v>
      </c>
    </row>
    <row r="43" spans="1:13" x14ac:dyDescent="0.25">
      <c r="A43" t="s">
        <v>0</v>
      </c>
      <c r="D43" t="s">
        <v>9</v>
      </c>
      <c r="E43" t="s">
        <v>8</v>
      </c>
      <c r="F43" t="s">
        <v>5</v>
      </c>
      <c r="G43" t="s">
        <v>16</v>
      </c>
      <c r="H43" t="s">
        <v>3</v>
      </c>
      <c r="I43" t="s">
        <v>4</v>
      </c>
    </row>
    <row r="44" spans="1:13" x14ac:dyDescent="0.25">
      <c r="A44" t="s">
        <v>1</v>
      </c>
      <c r="B44">
        <v>3</v>
      </c>
      <c r="C44">
        <v>8</v>
      </c>
      <c r="D44">
        <v>0</v>
      </c>
      <c r="E44">
        <v>1</v>
      </c>
      <c r="F44" s="1">
        <f t="shared" ref="F44:F62" si="8">SQRT((D44-$B$44)^2+(E44-$C$44)^2)</f>
        <v>7.6157731058639087</v>
      </c>
      <c r="G44">
        <f t="shared" ref="G44:G62" si="9">SQRT((D44-$B$45)^2+(E44-$C$45)^2)</f>
        <v>33.015148038438355</v>
      </c>
      <c r="H44">
        <f>MIN(F44,G44)</f>
        <v>7.6157731058639087</v>
      </c>
      <c r="I44">
        <f>IF(AND(F44&lt;G44),1,IF(AND(G44&lt;F44),4))</f>
        <v>1</v>
      </c>
    </row>
    <row r="45" spans="1:13" x14ac:dyDescent="0.25">
      <c r="A45" t="s">
        <v>14</v>
      </c>
      <c r="B45">
        <v>1</v>
      </c>
      <c r="C45">
        <v>34</v>
      </c>
      <c r="D45">
        <v>105</v>
      </c>
      <c r="E45">
        <v>266</v>
      </c>
      <c r="F45" s="2">
        <f t="shared" si="8"/>
        <v>277.43107252072542</v>
      </c>
      <c r="G45" s="3">
        <f t="shared" si="9"/>
        <v>254.24397731313127</v>
      </c>
      <c r="H45">
        <f t="shared" ref="H45:H62" si="10">MIN(F45,G45)</f>
        <v>254.24397731313127</v>
      </c>
      <c r="I45">
        <f t="shared" ref="I45:I62" si="11">IF(AND(F45&lt;G45),1,IF(AND(G45&lt;F45),4))</f>
        <v>4</v>
      </c>
    </row>
    <row r="46" spans="1:13" x14ac:dyDescent="0.25">
      <c r="D46">
        <v>86</v>
      </c>
      <c r="E46">
        <v>257</v>
      </c>
      <c r="F46" s="2">
        <f t="shared" si="8"/>
        <v>262.46904579397551</v>
      </c>
      <c r="G46" s="3">
        <f t="shared" si="9"/>
        <v>238.65037188322168</v>
      </c>
      <c r="H46">
        <f t="shared" si="10"/>
        <v>238.65037188322168</v>
      </c>
      <c r="I46">
        <f t="shared" si="11"/>
        <v>4</v>
      </c>
    </row>
    <row r="47" spans="1:13" x14ac:dyDescent="0.25">
      <c r="D47">
        <v>245</v>
      </c>
      <c r="E47">
        <v>841</v>
      </c>
      <c r="F47" s="2">
        <f t="shared" si="8"/>
        <v>867.44048787222289</v>
      </c>
      <c r="G47" s="3">
        <f t="shared" si="9"/>
        <v>843.0806604352872</v>
      </c>
      <c r="H47">
        <f t="shared" si="10"/>
        <v>843.0806604352872</v>
      </c>
      <c r="I47">
        <f t="shared" si="11"/>
        <v>4</v>
      </c>
    </row>
    <row r="48" spans="1:13" x14ac:dyDescent="0.25">
      <c r="D48">
        <v>3</v>
      </c>
      <c r="E48">
        <v>8</v>
      </c>
      <c r="F48" s="1">
        <f t="shared" si="8"/>
        <v>0</v>
      </c>
      <c r="G48">
        <f t="shared" si="9"/>
        <v>26.076809620810597</v>
      </c>
      <c r="H48">
        <f t="shared" si="10"/>
        <v>0</v>
      </c>
      <c r="I48">
        <f t="shared" si="11"/>
        <v>1</v>
      </c>
      <c r="K48" t="s">
        <v>13</v>
      </c>
      <c r="M48" t="s">
        <v>15</v>
      </c>
    </row>
    <row r="49" spans="4:13" x14ac:dyDescent="0.25">
      <c r="D49">
        <v>9</v>
      </c>
      <c r="E49">
        <v>24</v>
      </c>
      <c r="F49" s="2">
        <f t="shared" si="8"/>
        <v>17.088007490635061</v>
      </c>
      <c r="G49" s="3">
        <f t="shared" si="9"/>
        <v>12.806248474865697</v>
      </c>
      <c r="H49">
        <f t="shared" si="10"/>
        <v>12.806248474865697</v>
      </c>
      <c r="I49">
        <f t="shared" si="11"/>
        <v>4</v>
      </c>
      <c r="K49">
        <f>F44+G45+G46+G47+F48+G49+G50+G51+F52+G53+G54+G55+F56+F57+G58+F59+G60+F61+G62</f>
        <v>1589.112192409181</v>
      </c>
      <c r="M49">
        <f>K9-K49</f>
        <v>78.28978369839524</v>
      </c>
    </row>
    <row r="50" spans="4:13" x14ac:dyDescent="0.25">
      <c r="D50">
        <v>10</v>
      </c>
      <c r="E50">
        <v>54</v>
      </c>
      <c r="F50" s="2">
        <f t="shared" si="8"/>
        <v>46.529560496527367</v>
      </c>
      <c r="G50" s="3">
        <f t="shared" si="9"/>
        <v>21.931712199461309</v>
      </c>
      <c r="H50">
        <f t="shared" si="10"/>
        <v>21.931712199461309</v>
      </c>
      <c r="I50">
        <f t="shared" si="11"/>
        <v>4</v>
      </c>
    </row>
    <row r="51" spans="4:13" x14ac:dyDescent="0.25">
      <c r="D51">
        <v>4</v>
      </c>
      <c r="E51">
        <v>135</v>
      </c>
      <c r="F51" s="2">
        <f t="shared" si="8"/>
        <v>127.00393694685216</v>
      </c>
      <c r="G51" s="3">
        <f t="shared" si="9"/>
        <v>101.04454463255303</v>
      </c>
      <c r="H51">
        <f t="shared" si="10"/>
        <v>101.04454463255303</v>
      </c>
      <c r="I51">
        <f t="shared" si="11"/>
        <v>4</v>
      </c>
    </row>
    <row r="52" spans="4:13" x14ac:dyDescent="0.25">
      <c r="D52">
        <v>2</v>
      </c>
      <c r="E52">
        <v>6</v>
      </c>
      <c r="F52" s="1">
        <f t="shared" si="8"/>
        <v>2.2360679774997898</v>
      </c>
      <c r="G52">
        <f t="shared" si="9"/>
        <v>28.0178514522438</v>
      </c>
      <c r="H52">
        <f t="shared" si="10"/>
        <v>2.2360679774997898</v>
      </c>
      <c r="I52">
        <f t="shared" si="11"/>
        <v>1</v>
      </c>
    </row>
    <row r="53" spans="4:13" x14ac:dyDescent="0.25">
      <c r="D53">
        <v>1</v>
      </c>
      <c r="E53">
        <v>34</v>
      </c>
      <c r="F53" s="2">
        <f t="shared" si="8"/>
        <v>26.076809620810597</v>
      </c>
      <c r="G53" s="3">
        <f t="shared" si="9"/>
        <v>0</v>
      </c>
      <c r="H53">
        <f t="shared" si="10"/>
        <v>0</v>
      </c>
      <c r="I53">
        <f t="shared" si="11"/>
        <v>4</v>
      </c>
    </row>
    <row r="54" spans="4:13" x14ac:dyDescent="0.25">
      <c r="D54">
        <v>10</v>
      </c>
      <c r="E54">
        <v>67</v>
      </c>
      <c r="F54" s="2">
        <f t="shared" si="8"/>
        <v>59.413803110051795</v>
      </c>
      <c r="G54" s="3">
        <f t="shared" si="9"/>
        <v>34.205262752974143</v>
      </c>
      <c r="H54">
        <f t="shared" si="10"/>
        <v>34.205262752974143</v>
      </c>
      <c r="I54">
        <f t="shared" si="11"/>
        <v>4</v>
      </c>
    </row>
    <row r="55" spans="4:13" x14ac:dyDescent="0.25">
      <c r="D55">
        <v>5</v>
      </c>
      <c r="E55">
        <v>21</v>
      </c>
      <c r="F55" s="2">
        <f t="shared" si="8"/>
        <v>13.152946437965905</v>
      </c>
      <c r="G55" s="3">
        <f t="shared" si="9"/>
        <v>13.601470508735444</v>
      </c>
      <c r="H55">
        <f t="shared" si="10"/>
        <v>13.152946437965905</v>
      </c>
      <c r="I55">
        <f t="shared" si="11"/>
        <v>1</v>
      </c>
    </row>
    <row r="56" spans="4:13" x14ac:dyDescent="0.25">
      <c r="D56">
        <v>0</v>
      </c>
      <c r="E56">
        <v>12</v>
      </c>
      <c r="F56" s="1">
        <f t="shared" si="8"/>
        <v>5</v>
      </c>
      <c r="G56">
        <f t="shared" si="9"/>
        <v>22.022715545545239</v>
      </c>
      <c r="H56">
        <f t="shared" si="10"/>
        <v>5</v>
      </c>
      <c r="I56">
        <f t="shared" si="11"/>
        <v>1</v>
      </c>
    </row>
    <row r="57" spans="4:13" x14ac:dyDescent="0.25">
      <c r="D57">
        <v>0</v>
      </c>
      <c r="E57">
        <v>6</v>
      </c>
      <c r="F57" s="1">
        <f t="shared" si="8"/>
        <v>3.6055512754639891</v>
      </c>
      <c r="G57">
        <f t="shared" si="9"/>
        <v>28.0178514522438</v>
      </c>
      <c r="H57">
        <f t="shared" si="10"/>
        <v>3.6055512754639891</v>
      </c>
      <c r="I57">
        <f t="shared" si="11"/>
        <v>1</v>
      </c>
    </row>
    <row r="58" spans="4:13" x14ac:dyDescent="0.25">
      <c r="D58">
        <v>4</v>
      </c>
      <c r="E58">
        <v>54</v>
      </c>
      <c r="F58" s="2">
        <f t="shared" si="8"/>
        <v>46.010868281309364</v>
      </c>
      <c r="G58" s="3">
        <f t="shared" si="9"/>
        <v>20.223748416156685</v>
      </c>
      <c r="H58">
        <f t="shared" si="10"/>
        <v>20.223748416156685</v>
      </c>
      <c r="I58">
        <f t="shared" si="11"/>
        <v>4</v>
      </c>
    </row>
    <row r="59" spans="4:13" x14ac:dyDescent="0.25">
      <c r="D59">
        <v>0</v>
      </c>
      <c r="E59">
        <v>3</v>
      </c>
      <c r="F59" s="1">
        <f t="shared" si="8"/>
        <v>5.8309518948453007</v>
      </c>
      <c r="G59">
        <f t="shared" si="9"/>
        <v>31.016124838541646</v>
      </c>
      <c r="H59">
        <f t="shared" si="10"/>
        <v>5.8309518948453007</v>
      </c>
      <c r="I59">
        <f t="shared" si="11"/>
        <v>1</v>
      </c>
    </row>
    <row r="60" spans="4:13" x14ac:dyDescent="0.25">
      <c r="D60">
        <v>6</v>
      </c>
      <c r="E60">
        <v>49</v>
      </c>
      <c r="F60" s="2">
        <f t="shared" si="8"/>
        <v>41.109609582188931</v>
      </c>
      <c r="G60" s="3">
        <f t="shared" si="9"/>
        <v>15.811388300841896</v>
      </c>
      <c r="H60">
        <f t="shared" si="10"/>
        <v>15.811388300841896</v>
      </c>
      <c r="I60">
        <f t="shared" si="11"/>
        <v>4</v>
      </c>
    </row>
    <row r="61" spans="4:13" x14ac:dyDescent="0.25">
      <c r="D61">
        <v>2</v>
      </c>
      <c r="E61">
        <v>9</v>
      </c>
      <c r="F61" s="1">
        <f t="shared" si="8"/>
        <v>1.4142135623730951</v>
      </c>
      <c r="G61">
        <f t="shared" si="9"/>
        <v>25.019992006393608</v>
      </c>
      <c r="H61">
        <f t="shared" si="10"/>
        <v>1.4142135623730951</v>
      </c>
      <c r="I61">
        <f t="shared" si="11"/>
        <v>1</v>
      </c>
    </row>
    <row r="62" spans="4:13" x14ac:dyDescent="0.25">
      <c r="D62">
        <v>6</v>
      </c>
      <c r="E62">
        <v>28</v>
      </c>
      <c r="F62" s="2">
        <f t="shared" si="8"/>
        <v>20.223748416156685</v>
      </c>
      <c r="G62" s="3">
        <f t="shared" si="9"/>
        <v>7.810249675906654</v>
      </c>
      <c r="H62">
        <f t="shared" si="10"/>
        <v>7.810249675906654</v>
      </c>
      <c r="I62">
        <f t="shared" si="11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GHOFUR</dc:creator>
  <cp:lastModifiedBy>GHOFUR</cp:lastModifiedBy>
  <dcterms:created xsi:type="dcterms:W3CDTF">2023-02-07T07:32:25Z</dcterms:created>
  <dcterms:modified xsi:type="dcterms:W3CDTF">2023-05-15T18:34:40Z</dcterms:modified>
</cp:coreProperties>
</file>