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quickStyle2.xml" ContentType="application/vnd.openxmlformats-officedocument.drawingml.diagramSty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iagrams/data2.xml" ContentType="application/vnd.openxmlformats-officedocument.drawingml.diagramData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iagrams/colors2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iagrams/layout2.xml" ContentType="application/vnd.openxmlformats-officedocument.drawingml.diagramLayou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N123" i="1"/>
  <c r="O123" s="1"/>
  <c r="N122"/>
  <c r="O122" s="1"/>
  <c r="N121"/>
  <c r="O121" s="1"/>
  <c r="N120"/>
  <c r="O120" s="1"/>
  <c r="N119"/>
  <c r="O119" s="1"/>
  <c r="N118"/>
  <c r="O118" s="1"/>
  <c r="N117"/>
  <c r="O117" s="1"/>
  <c r="N116"/>
  <c r="O116" s="1"/>
  <c r="N115"/>
  <c r="O115" s="1"/>
  <c r="N114"/>
  <c r="O114" s="1"/>
  <c r="N113"/>
  <c r="O113" s="1"/>
  <c r="N112"/>
  <c r="O112" s="1"/>
  <c r="N111"/>
  <c r="O111" s="1"/>
  <c r="N110"/>
  <c r="O110" s="1"/>
  <c r="N109"/>
  <c r="N124" s="1"/>
  <c r="N108"/>
  <c r="O108" s="1"/>
  <c r="I123"/>
  <c r="I122"/>
  <c r="I121"/>
  <c r="I120"/>
  <c r="I119"/>
  <c r="I118"/>
  <c r="I117"/>
  <c r="I116"/>
  <c r="I115"/>
  <c r="I114"/>
  <c r="I113"/>
  <c r="I112"/>
  <c r="I111"/>
  <c r="I110"/>
  <c r="I109"/>
  <c r="I108"/>
  <c r="I124" s="1"/>
  <c r="G127" s="1"/>
  <c r="D123"/>
  <c r="D122"/>
  <c r="D121"/>
  <c r="D120"/>
  <c r="D119"/>
  <c r="D118"/>
  <c r="D117"/>
  <c r="D116"/>
  <c r="D115"/>
  <c r="D114"/>
  <c r="D113"/>
  <c r="D112"/>
  <c r="D111"/>
  <c r="D110"/>
  <c r="D109"/>
  <c r="D124" s="1"/>
  <c r="C123"/>
  <c r="C122"/>
  <c r="C120"/>
  <c r="C119"/>
  <c r="C118"/>
  <c r="C116"/>
  <c r="C115"/>
  <c r="C114"/>
  <c r="C112"/>
  <c r="C111"/>
  <c r="C110"/>
  <c r="C108"/>
  <c r="D108"/>
  <c r="M124"/>
  <c r="L124"/>
  <c r="H124"/>
  <c r="G124"/>
  <c r="A124"/>
  <c r="B124"/>
  <c r="C121" s="1"/>
  <c r="M12"/>
  <c r="L12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N2"/>
  <c r="O2" s="1"/>
  <c r="I11"/>
  <c r="I10"/>
  <c r="I9"/>
  <c r="I8"/>
  <c r="I7"/>
  <c r="I6"/>
  <c r="I5"/>
  <c r="I4"/>
  <c r="I3"/>
  <c r="I2"/>
  <c r="H12"/>
  <c r="G12"/>
  <c r="D11"/>
  <c r="D10"/>
  <c r="D9"/>
  <c r="D8"/>
  <c r="D7"/>
  <c r="D6"/>
  <c r="D5"/>
  <c r="D4"/>
  <c r="D3"/>
  <c r="D2"/>
  <c r="O124" l="1"/>
  <c r="C109"/>
  <c r="C124" s="1"/>
  <c r="A127" s="1"/>
  <c r="C113"/>
  <c r="C117"/>
  <c r="I12"/>
  <c r="G15" s="1"/>
  <c r="O109"/>
  <c r="N12"/>
  <c r="O3"/>
  <c r="O12" s="1"/>
  <c r="D12"/>
  <c r="B12" l="1"/>
  <c r="A12"/>
  <c r="C8" l="1"/>
  <c r="C4"/>
  <c r="C9"/>
  <c r="C5"/>
  <c r="C6"/>
  <c r="C2"/>
  <c r="C11"/>
  <c r="C7"/>
  <c r="C3"/>
  <c r="C10"/>
  <c r="C12" l="1"/>
  <c r="A15" s="1"/>
</calcChain>
</file>

<file path=xl/sharedStrings.xml><?xml version="1.0" encoding="utf-8"?>
<sst xmlns="http://schemas.openxmlformats.org/spreadsheetml/2006/main" count="60" uniqueCount="27">
  <si>
    <t>YSA ÇIKTI</t>
  </si>
  <si>
    <t xml:space="preserve">GERÇEK </t>
  </si>
  <si>
    <t>SSTOTAL</t>
  </si>
  <si>
    <t>SSERROR</t>
  </si>
  <si>
    <t>ORTALAMALAR</t>
  </si>
  <si>
    <t>TOPLAMLAR</t>
  </si>
  <si>
    <t>R2</t>
  </si>
  <si>
    <t>SSTOTAL=(GERÇEK-GERÇEK ORTALAMA)</t>
  </si>
  <si>
    <t>SSERROR=(GERÇEK-YSA)</t>
  </si>
  <si>
    <t>RMSE</t>
  </si>
  <si>
    <t>FARK</t>
  </si>
  <si>
    <t>MAPE</t>
  </si>
  <si>
    <t>RMSE=√ (GERÇEK-YSA)^2</t>
  </si>
  <si>
    <t>MAPE=(GERÇEK-YSA)/GERÇEK</t>
  </si>
  <si>
    <t>Training Rate=0.7</t>
  </si>
  <si>
    <t>Hidden Layer Nöron Sayısı=16</t>
  </si>
  <si>
    <t>Learning Rate=0.05</t>
  </si>
  <si>
    <t>çap</t>
  </si>
  <si>
    <t>s/ç oranı</t>
  </si>
  <si>
    <t>hava</t>
  </si>
  <si>
    <t>gün</t>
  </si>
  <si>
    <t>kk1</t>
  </si>
  <si>
    <t>kk2</t>
  </si>
  <si>
    <t xml:space="preserve"> b.ağ</t>
  </si>
  <si>
    <t>dayanım</t>
  </si>
  <si>
    <t>R2=1-SSERROR/SSTOTAL</t>
  </si>
  <si>
    <t>Training Rate=0.5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</si>
</sst>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5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6" borderId="6" xfId="0" applyFill="1" applyBorder="1"/>
    <xf numFmtId="0" fontId="0" fillId="6" borderId="9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0" xfId="0" applyAlignment="1"/>
    <xf numFmtId="0" fontId="0" fillId="10" borderId="10" xfId="0" applyFill="1" applyBorder="1"/>
    <xf numFmtId="0" fontId="0" fillId="10" borderId="11" xfId="0" applyFill="1" applyBorder="1"/>
    <xf numFmtId="0" fontId="0" fillId="11" borderId="3" xfId="0" applyFill="1" applyBorder="1" applyAlignment="1"/>
    <xf numFmtId="0" fontId="0" fillId="11" borderId="6" xfId="0" applyFill="1" applyBorder="1" applyAlignment="1"/>
    <xf numFmtId="0" fontId="0" fillId="9" borderId="1" xfId="0" applyFill="1" applyBorder="1" applyAlignment="1">
      <alignment horizontal="center"/>
    </xf>
    <xf numFmtId="43" fontId="0" fillId="9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12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3" borderId="16" xfId="0" applyFill="1" applyBorder="1"/>
    <xf numFmtId="0" fontId="0" fillId="13" borderId="17" xfId="0" applyFill="1" applyBorder="1"/>
    <xf numFmtId="0" fontId="0" fillId="13" borderId="6" xfId="0" applyFill="1" applyBorder="1"/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12" borderId="8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2">
    <cellStyle name="Binlik Ayracı" xfId="1" builtinId="3"/>
    <cellStyle name="Normal" xfId="0" builtinId="0"/>
  </cellStyles>
  <dxfs count="0"/>
  <tableStyles count="0" defaultTableStyle="TableStyleMedium9" defaultPivotStyle="PivotStyleLight16"/>
  <colors>
    <mruColors>
      <color rgb="FF979119"/>
      <color rgb="FF79ED8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layout>
        <c:manualLayout>
          <c:xMode val="edge"/>
          <c:yMode val="edge"/>
          <c:x val="0.43337724880480943"/>
          <c:y val="3.2608704955125252E-2"/>
        </c:manualLayout>
      </c:layout>
    </c:title>
    <c:plotArea>
      <c:layout>
        <c:manualLayout>
          <c:layoutTarget val="inner"/>
          <c:xMode val="edge"/>
          <c:yMode val="edge"/>
          <c:x val="0.11175574233433018"/>
          <c:y val="0.13371418782754788"/>
          <c:w val="0.83618589986946001"/>
          <c:h val="0.66313502717712702"/>
        </c:manualLayout>
      </c:layout>
      <c:lineChart>
        <c:grouping val="standard"/>
        <c:ser>
          <c:idx val="0"/>
          <c:order val="0"/>
          <c:tx>
            <c:strRef>
              <c:f>Sayfa1!$A$1</c:f>
              <c:strCache>
                <c:ptCount val="1"/>
                <c:pt idx="0">
                  <c:v>YSA ÇIKTI</c:v>
                </c:pt>
              </c:strCache>
            </c:strRef>
          </c:tx>
          <c:val>
            <c:numRef>
              <c:f>Sayfa1!$A$2:$A$11</c:f>
              <c:numCache>
                <c:formatCode>General</c:formatCode>
                <c:ptCount val="10"/>
                <c:pt idx="0">
                  <c:v>40.070053183944403</c:v>
                </c:pt>
                <c:pt idx="1">
                  <c:v>30.133079522055599</c:v>
                </c:pt>
                <c:pt idx="2">
                  <c:v>48.489107017572998</c:v>
                </c:pt>
                <c:pt idx="3">
                  <c:v>37.6538967463704</c:v>
                </c:pt>
                <c:pt idx="4">
                  <c:v>42.241270774368303</c:v>
                </c:pt>
                <c:pt idx="5">
                  <c:v>29.142140993774099</c:v>
                </c:pt>
                <c:pt idx="6">
                  <c:v>25.695989961043502</c:v>
                </c:pt>
                <c:pt idx="7">
                  <c:v>32.071361803136099</c:v>
                </c:pt>
                <c:pt idx="8">
                  <c:v>26.2681119616215</c:v>
                </c:pt>
                <c:pt idx="9">
                  <c:v>25.587744616997298</c:v>
                </c:pt>
              </c:numCache>
            </c:numRef>
          </c:val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GERÇEK </c:v>
                </c:pt>
              </c:strCache>
            </c:strRef>
          </c:tx>
          <c:val>
            <c:numRef>
              <c:f>Sayfa1!$B$2:$B$11</c:f>
              <c:numCache>
                <c:formatCode>General</c:formatCode>
                <c:ptCount val="10"/>
                <c:pt idx="0">
                  <c:v>40.350999999999999</c:v>
                </c:pt>
                <c:pt idx="1">
                  <c:v>27.231999999999999</c:v>
                </c:pt>
                <c:pt idx="2">
                  <c:v>49.682000000000002</c:v>
                </c:pt>
                <c:pt idx="3">
                  <c:v>35.78</c:v>
                </c:pt>
                <c:pt idx="4">
                  <c:v>45.201000000000001</c:v>
                </c:pt>
                <c:pt idx="5">
                  <c:v>24.748000000000001</c:v>
                </c:pt>
                <c:pt idx="6">
                  <c:v>26.632999999999999</c:v>
                </c:pt>
                <c:pt idx="7">
                  <c:v>33.479999999999997</c:v>
                </c:pt>
                <c:pt idx="8">
                  <c:v>29.591999999999999</c:v>
                </c:pt>
                <c:pt idx="9">
                  <c:v>21.736999999999998</c:v>
                </c:pt>
              </c:numCache>
            </c:numRef>
          </c:val>
        </c:ser>
        <c:marker val="1"/>
        <c:axId val="118605696"/>
        <c:axId val="118607232"/>
      </c:lineChart>
      <c:catAx>
        <c:axId val="118605696"/>
        <c:scaling>
          <c:orientation val="minMax"/>
        </c:scaling>
        <c:axPos val="b"/>
        <c:majorTickMark val="none"/>
        <c:tickLblPos val="nextTo"/>
        <c:crossAx val="118607232"/>
        <c:crosses val="autoZero"/>
        <c:auto val="1"/>
        <c:lblAlgn val="ctr"/>
        <c:lblOffset val="100"/>
      </c:catAx>
      <c:valAx>
        <c:axId val="118607232"/>
        <c:scaling>
          <c:orientation val="minMax"/>
        </c:scaling>
        <c:axPos val="l"/>
        <c:majorGridlines/>
        <c:title>
          <c:layout>
            <c:manualLayout>
              <c:xMode val="edge"/>
              <c:yMode val="edge"/>
              <c:x val="1.6002393600692062E-2"/>
              <c:y val="0.3758306235340434"/>
            </c:manualLayout>
          </c:layout>
        </c:title>
        <c:numFmt formatCode="General" sourceLinked="1"/>
        <c:majorTickMark val="none"/>
        <c:tickLblPos val="nextTo"/>
        <c:crossAx val="118605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9"/>
  <c:chart>
    <c:autoTitleDeleted val="1"/>
    <c:plotArea>
      <c:layout>
        <c:manualLayout>
          <c:layoutTarget val="inner"/>
          <c:xMode val="edge"/>
          <c:yMode val="edge"/>
          <c:x val="5.8230996509165488E-2"/>
          <c:y val="1.4597485055799055E-2"/>
          <c:w val="0.83620119057554665"/>
          <c:h val="0.8850445674864772"/>
        </c:manualLayout>
      </c:layout>
      <c:lineChart>
        <c:grouping val="standard"/>
        <c:ser>
          <c:idx val="0"/>
          <c:order val="0"/>
          <c:tx>
            <c:strRef>
              <c:f>Sayfa1!$A$1</c:f>
              <c:strCache>
                <c:ptCount val="1"/>
                <c:pt idx="0">
                  <c:v>YSA ÇIKTI</c:v>
                </c:pt>
              </c:strCache>
            </c:strRef>
          </c:tx>
          <c:val>
            <c:numRef>
              <c:f>Sayfa1!$A$2:$A$11</c:f>
              <c:numCache>
                <c:formatCode>General</c:formatCode>
                <c:ptCount val="10"/>
                <c:pt idx="0">
                  <c:v>40.070053183944403</c:v>
                </c:pt>
                <c:pt idx="1">
                  <c:v>30.133079522055599</c:v>
                </c:pt>
                <c:pt idx="2">
                  <c:v>48.489107017572998</c:v>
                </c:pt>
                <c:pt idx="3">
                  <c:v>37.6538967463704</c:v>
                </c:pt>
                <c:pt idx="4">
                  <c:v>42.241270774368303</c:v>
                </c:pt>
                <c:pt idx="5">
                  <c:v>29.142140993774099</c:v>
                </c:pt>
                <c:pt idx="6">
                  <c:v>25.695989961043502</c:v>
                </c:pt>
                <c:pt idx="7">
                  <c:v>32.071361803136099</c:v>
                </c:pt>
                <c:pt idx="8">
                  <c:v>26.2681119616215</c:v>
                </c:pt>
                <c:pt idx="9">
                  <c:v>25.587744616997298</c:v>
                </c:pt>
              </c:numCache>
            </c:numRef>
          </c:val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GERÇEK </c:v>
                </c:pt>
              </c:strCache>
            </c:strRef>
          </c:tx>
          <c:val>
            <c:numRef>
              <c:f>Sayfa1!$B$2:$B$11</c:f>
              <c:numCache>
                <c:formatCode>General</c:formatCode>
                <c:ptCount val="10"/>
                <c:pt idx="0">
                  <c:v>40.350999999999999</c:v>
                </c:pt>
                <c:pt idx="1">
                  <c:v>27.231999999999999</c:v>
                </c:pt>
                <c:pt idx="2">
                  <c:v>49.682000000000002</c:v>
                </c:pt>
                <c:pt idx="3">
                  <c:v>35.78</c:v>
                </c:pt>
                <c:pt idx="4">
                  <c:v>45.201000000000001</c:v>
                </c:pt>
                <c:pt idx="5">
                  <c:v>24.748000000000001</c:v>
                </c:pt>
                <c:pt idx="6">
                  <c:v>26.632999999999999</c:v>
                </c:pt>
                <c:pt idx="7">
                  <c:v>33.479999999999997</c:v>
                </c:pt>
                <c:pt idx="8">
                  <c:v>29.591999999999999</c:v>
                </c:pt>
                <c:pt idx="9">
                  <c:v>21.736999999999998</c:v>
                </c:pt>
              </c:numCache>
            </c:numRef>
          </c:val>
        </c:ser>
        <c:dropLines/>
        <c:marker val="1"/>
        <c:axId val="118471680"/>
        <c:axId val="119829632"/>
      </c:lineChart>
      <c:catAx>
        <c:axId val="11847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NÖRON SAYILARI</a:t>
                </a:r>
              </a:p>
            </c:rich>
          </c:tx>
          <c:layout>
            <c:manualLayout>
              <c:xMode val="edge"/>
              <c:yMode val="edge"/>
              <c:x val="0.4133678158979685"/>
              <c:y val="0.96417384102642878"/>
            </c:manualLayout>
          </c:layout>
        </c:title>
        <c:majorTickMark val="none"/>
        <c:tickLblPos val="nextTo"/>
        <c:crossAx val="119829632"/>
        <c:crosses val="autoZero"/>
        <c:auto val="1"/>
        <c:lblAlgn val="ctr"/>
        <c:lblOffset val="100"/>
      </c:catAx>
      <c:valAx>
        <c:axId val="119829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11847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34"/>
  <c:chart>
    <c:autoTitleDeleted val="1"/>
    <c:plotArea>
      <c:layout>
        <c:manualLayout>
          <c:layoutTarget val="inner"/>
          <c:xMode val="edge"/>
          <c:yMode val="edge"/>
          <c:x val="5.4328633214212427E-2"/>
          <c:y val="4.5460307261589762E-2"/>
          <c:w val="0.83305171069961503"/>
          <c:h val="0.84012025343027175"/>
        </c:manualLayout>
      </c:layout>
      <c:barChart>
        <c:barDir val="col"/>
        <c:grouping val="clustered"/>
        <c:ser>
          <c:idx val="0"/>
          <c:order val="0"/>
          <c:tx>
            <c:strRef>
              <c:f>Sayfa1!$A$1</c:f>
              <c:strCache>
                <c:ptCount val="1"/>
                <c:pt idx="0">
                  <c:v>YSA ÇIKTI</c:v>
                </c:pt>
              </c:strCache>
            </c:strRef>
          </c:tx>
          <c:val>
            <c:numRef>
              <c:f>Sayfa1!$A$2:$A$11</c:f>
              <c:numCache>
                <c:formatCode>General</c:formatCode>
                <c:ptCount val="10"/>
                <c:pt idx="0">
                  <c:v>40.070053183944403</c:v>
                </c:pt>
                <c:pt idx="1">
                  <c:v>30.133079522055599</c:v>
                </c:pt>
                <c:pt idx="2">
                  <c:v>48.489107017572998</c:v>
                </c:pt>
                <c:pt idx="3">
                  <c:v>37.6538967463704</c:v>
                </c:pt>
                <c:pt idx="4">
                  <c:v>42.241270774368303</c:v>
                </c:pt>
                <c:pt idx="5">
                  <c:v>29.142140993774099</c:v>
                </c:pt>
                <c:pt idx="6">
                  <c:v>25.695989961043502</c:v>
                </c:pt>
                <c:pt idx="7">
                  <c:v>32.071361803136099</c:v>
                </c:pt>
                <c:pt idx="8">
                  <c:v>26.2681119616215</c:v>
                </c:pt>
                <c:pt idx="9">
                  <c:v>25.587744616997298</c:v>
                </c:pt>
              </c:numCache>
            </c:numRef>
          </c:val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GERÇEK </c:v>
                </c:pt>
              </c:strCache>
            </c:strRef>
          </c:tx>
          <c:val>
            <c:numRef>
              <c:f>Sayfa1!$B$2:$B$11</c:f>
              <c:numCache>
                <c:formatCode>General</c:formatCode>
                <c:ptCount val="10"/>
                <c:pt idx="0">
                  <c:v>40.350999999999999</c:v>
                </c:pt>
                <c:pt idx="1">
                  <c:v>27.231999999999999</c:v>
                </c:pt>
                <c:pt idx="2">
                  <c:v>49.682000000000002</c:v>
                </c:pt>
                <c:pt idx="3">
                  <c:v>35.78</c:v>
                </c:pt>
                <c:pt idx="4">
                  <c:v>45.201000000000001</c:v>
                </c:pt>
                <c:pt idx="5">
                  <c:v>24.748000000000001</c:v>
                </c:pt>
                <c:pt idx="6">
                  <c:v>26.632999999999999</c:v>
                </c:pt>
                <c:pt idx="7">
                  <c:v>33.479999999999997</c:v>
                </c:pt>
                <c:pt idx="8">
                  <c:v>29.591999999999999</c:v>
                </c:pt>
                <c:pt idx="9">
                  <c:v>21.736999999999998</c:v>
                </c:pt>
              </c:numCache>
            </c:numRef>
          </c:val>
        </c:ser>
        <c:gapWidth val="300"/>
        <c:axId val="119859840"/>
        <c:axId val="119866112"/>
      </c:barChart>
      <c:catAx>
        <c:axId val="11985984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119866112"/>
        <c:crosses val="autoZero"/>
        <c:auto val="1"/>
        <c:lblAlgn val="ctr"/>
        <c:lblOffset val="100"/>
      </c:catAx>
      <c:valAx>
        <c:axId val="119866112"/>
        <c:scaling>
          <c:orientation val="minMax"/>
        </c:scaling>
        <c:axPos val="l"/>
        <c:numFmt formatCode="General" sourceLinked="1"/>
        <c:tickLblPos val="nextTo"/>
        <c:crossAx val="11985984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tr-TR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34"/>
  <c:chart>
    <c:autoTitleDeleted val="1"/>
    <c:plotArea>
      <c:layout>
        <c:manualLayout>
          <c:layoutTarget val="inner"/>
          <c:xMode val="edge"/>
          <c:yMode val="edge"/>
          <c:x val="7.2783101835711086E-2"/>
          <c:y val="6.0914818578778479E-2"/>
          <c:w val="0.83021253063316269"/>
          <c:h val="0.82724146232487272"/>
        </c:manualLayout>
      </c:layout>
      <c:scatterChart>
        <c:scatterStyle val="smoothMarker"/>
        <c:ser>
          <c:idx val="0"/>
          <c:order val="0"/>
          <c:tx>
            <c:strRef>
              <c:f>Sayfa1!$A$1</c:f>
              <c:strCache>
                <c:ptCount val="1"/>
                <c:pt idx="0">
                  <c:v>YSA ÇIKTI</c:v>
                </c:pt>
              </c:strCache>
            </c:strRef>
          </c:tx>
          <c:yVal>
            <c:numRef>
              <c:f>Sayfa1!$A$2:$A$11</c:f>
              <c:numCache>
                <c:formatCode>General</c:formatCode>
                <c:ptCount val="10"/>
                <c:pt idx="0">
                  <c:v>40.070053183944403</c:v>
                </c:pt>
                <c:pt idx="1">
                  <c:v>30.133079522055599</c:v>
                </c:pt>
                <c:pt idx="2">
                  <c:v>48.489107017572998</c:v>
                </c:pt>
                <c:pt idx="3">
                  <c:v>37.6538967463704</c:v>
                </c:pt>
                <c:pt idx="4">
                  <c:v>42.241270774368303</c:v>
                </c:pt>
                <c:pt idx="5">
                  <c:v>29.142140993774099</c:v>
                </c:pt>
                <c:pt idx="6">
                  <c:v>25.695989961043502</c:v>
                </c:pt>
                <c:pt idx="7">
                  <c:v>32.071361803136099</c:v>
                </c:pt>
                <c:pt idx="8">
                  <c:v>26.2681119616215</c:v>
                </c:pt>
                <c:pt idx="9">
                  <c:v>25.587744616997298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GERÇEK </c:v>
                </c:pt>
              </c:strCache>
            </c:strRef>
          </c:tx>
          <c:yVal>
            <c:numRef>
              <c:f>Sayfa1!$B$2:$B$11</c:f>
              <c:numCache>
                <c:formatCode>General</c:formatCode>
                <c:ptCount val="10"/>
                <c:pt idx="0">
                  <c:v>40.350999999999999</c:v>
                </c:pt>
                <c:pt idx="1">
                  <c:v>27.231999999999999</c:v>
                </c:pt>
                <c:pt idx="2">
                  <c:v>49.682000000000002</c:v>
                </c:pt>
                <c:pt idx="3">
                  <c:v>35.78</c:v>
                </c:pt>
                <c:pt idx="4">
                  <c:v>45.201000000000001</c:v>
                </c:pt>
                <c:pt idx="5">
                  <c:v>24.748000000000001</c:v>
                </c:pt>
                <c:pt idx="6">
                  <c:v>26.632999999999999</c:v>
                </c:pt>
                <c:pt idx="7">
                  <c:v>33.479999999999997</c:v>
                </c:pt>
                <c:pt idx="8">
                  <c:v>29.591999999999999</c:v>
                </c:pt>
                <c:pt idx="9">
                  <c:v>21.736999999999998</c:v>
                </c:pt>
              </c:numCache>
            </c:numRef>
          </c:yVal>
          <c:smooth val="1"/>
        </c:ser>
        <c:axId val="119902976"/>
        <c:axId val="119904896"/>
      </c:scatterChart>
      <c:valAx>
        <c:axId val="11990297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119904896"/>
        <c:crosses val="autoZero"/>
        <c:crossBetween val="midCat"/>
      </c:valAx>
      <c:valAx>
        <c:axId val="119904896"/>
        <c:scaling>
          <c:orientation val="minMax"/>
        </c:scaling>
        <c:axPos val="l"/>
        <c:numFmt formatCode="General" sourceLinked="1"/>
        <c:tickLblPos val="nextTo"/>
        <c:crossAx val="119902976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tr-TR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tx>
            <c:strRef>
              <c:f>Sayfa1!$A$107</c:f>
              <c:strCache>
                <c:ptCount val="1"/>
                <c:pt idx="0">
                  <c:v>YSA ÇIKTI</c:v>
                </c:pt>
              </c:strCache>
            </c:strRef>
          </c:tx>
          <c:val>
            <c:numRef>
              <c:f>Sayfa1!$A$108:$A$123</c:f>
              <c:numCache>
                <c:formatCode>General</c:formatCode>
                <c:ptCount val="16"/>
                <c:pt idx="0">
                  <c:v>50.852465952033</c:v>
                </c:pt>
                <c:pt idx="1">
                  <c:v>25.767192863402599</c:v>
                </c:pt>
                <c:pt idx="2">
                  <c:v>28.0874171013275</c:v>
                </c:pt>
                <c:pt idx="3">
                  <c:v>37.869747714272997</c:v>
                </c:pt>
                <c:pt idx="4">
                  <c:v>36.994394031446703</c:v>
                </c:pt>
                <c:pt idx="5">
                  <c:v>38.256405114527702</c:v>
                </c:pt>
                <c:pt idx="6">
                  <c:v>40.650449927673598</c:v>
                </c:pt>
                <c:pt idx="7">
                  <c:v>28.482393602581901</c:v>
                </c:pt>
                <c:pt idx="8">
                  <c:v>47.331835393004503</c:v>
                </c:pt>
                <c:pt idx="9">
                  <c:v>37.530532409738598</c:v>
                </c:pt>
                <c:pt idx="10">
                  <c:v>44.664285592293702</c:v>
                </c:pt>
                <c:pt idx="11">
                  <c:v>28.125616390807402</c:v>
                </c:pt>
                <c:pt idx="12">
                  <c:v>25.54305005118</c:v>
                </c:pt>
                <c:pt idx="13">
                  <c:v>30.5091372697743</c:v>
                </c:pt>
                <c:pt idx="14">
                  <c:v>26.3051382739771</c:v>
                </c:pt>
                <c:pt idx="15">
                  <c:v>26.529041908586901</c:v>
                </c:pt>
              </c:numCache>
            </c:numRef>
          </c:val>
        </c:ser>
        <c:ser>
          <c:idx val="1"/>
          <c:order val="1"/>
          <c:tx>
            <c:strRef>
              <c:f>Sayfa1!$B$107</c:f>
              <c:strCache>
                <c:ptCount val="1"/>
                <c:pt idx="0">
                  <c:v>GERÇEK </c:v>
                </c:pt>
              </c:strCache>
            </c:strRef>
          </c:tx>
          <c:val>
            <c:numRef>
              <c:f>Sayfa1!$B$108:$B$123</c:f>
              <c:numCache>
                <c:formatCode>General</c:formatCode>
                <c:ptCount val="16"/>
                <c:pt idx="0">
                  <c:v>56.756999999999998</c:v>
                </c:pt>
                <c:pt idx="1">
                  <c:v>26.87</c:v>
                </c:pt>
                <c:pt idx="2">
                  <c:v>25.030999999999999</c:v>
                </c:pt>
                <c:pt idx="3">
                  <c:v>35.094999999999999</c:v>
                </c:pt>
                <c:pt idx="4">
                  <c:v>31.853999999999999</c:v>
                </c:pt>
                <c:pt idx="5">
                  <c:v>41.09</c:v>
                </c:pt>
                <c:pt idx="6">
                  <c:v>40.350999999999999</c:v>
                </c:pt>
                <c:pt idx="7">
                  <c:v>27.231999999999999</c:v>
                </c:pt>
                <c:pt idx="8">
                  <c:v>49.682000000000002</c:v>
                </c:pt>
                <c:pt idx="9">
                  <c:v>35.78</c:v>
                </c:pt>
                <c:pt idx="10">
                  <c:v>45.201000000000001</c:v>
                </c:pt>
                <c:pt idx="11">
                  <c:v>24.748000000000001</c:v>
                </c:pt>
                <c:pt idx="12">
                  <c:v>26.632999999999999</c:v>
                </c:pt>
                <c:pt idx="13">
                  <c:v>33.479999999999997</c:v>
                </c:pt>
                <c:pt idx="14">
                  <c:v>29.591999999999999</c:v>
                </c:pt>
                <c:pt idx="15">
                  <c:v>21.736999999999998</c:v>
                </c:pt>
              </c:numCache>
            </c:numRef>
          </c:val>
        </c:ser>
        <c:marker val="1"/>
        <c:axId val="121830400"/>
        <c:axId val="121782272"/>
      </c:lineChart>
      <c:catAx>
        <c:axId val="121830400"/>
        <c:scaling>
          <c:orientation val="minMax"/>
        </c:scaling>
        <c:axPos val="b"/>
        <c:tickLblPos val="nextTo"/>
        <c:crossAx val="121782272"/>
        <c:crosses val="autoZero"/>
        <c:auto val="1"/>
        <c:lblAlgn val="ctr"/>
        <c:lblOffset val="100"/>
      </c:catAx>
      <c:valAx>
        <c:axId val="121782272"/>
        <c:scaling>
          <c:orientation val="minMax"/>
        </c:scaling>
        <c:axPos val="l"/>
        <c:majorGridlines/>
        <c:numFmt formatCode="General" sourceLinked="1"/>
        <c:tickLblPos val="nextTo"/>
        <c:crossAx val="12183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barChart>
        <c:barDir val="col"/>
        <c:grouping val="clustered"/>
        <c:ser>
          <c:idx val="0"/>
          <c:order val="0"/>
          <c:tx>
            <c:strRef>
              <c:f>Sayfa1!$A$107</c:f>
              <c:strCache>
                <c:ptCount val="1"/>
                <c:pt idx="0">
                  <c:v>YSA ÇIKTI</c:v>
                </c:pt>
              </c:strCache>
            </c:strRef>
          </c:tx>
          <c:val>
            <c:numRef>
              <c:f>Sayfa1!$A$108:$A$123</c:f>
              <c:numCache>
                <c:formatCode>General</c:formatCode>
                <c:ptCount val="16"/>
                <c:pt idx="0">
                  <c:v>50.852465952033</c:v>
                </c:pt>
                <c:pt idx="1">
                  <c:v>25.767192863402599</c:v>
                </c:pt>
                <c:pt idx="2">
                  <c:v>28.0874171013275</c:v>
                </c:pt>
                <c:pt idx="3">
                  <c:v>37.869747714272997</c:v>
                </c:pt>
                <c:pt idx="4">
                  <c:v>36.994394031446703</c:v>
                </c:pt>
                <c:pt idx="5">
                  <c:v>38.256405114527702</c:v>
                </c:pt>
                <c:pt idx="6">
                  <c:v>40.650449927673598</c:v>
                </c:pt>
                <c:pt idx="7">
                  <c:v>28.482393602581901</c:v>
                </c:pt>
                <c:pt idx="8">
                  <c:v>47.331835393004503</c:v>
                </c:pt>
                <c:pt idx="9">
                  <c:v>37.530532409738598</c:v>
                </c:pt>
                <c:pt idx="10">
                  <c:v>44.664285592293702</c:v>
                </c:pt>
                <c:pt idx="11">
                  <c:v>28.125616390807402</c:v>
                </c:pt>
                <c:pt idx="12">
                  <c:v>25.54305005118</c:v>
                </c:pt>
                <c:pt idx="13">
                  <c:v>30.5091372697743</c:v>
                </c:pt>
                <c:pt idx="14">
                  <c:v>26.3051382739771</c:v>
                </c:pt>
                <c:pt idx="15">
                  <c:v>26.529041908586901</c:v>
                </c:pt>
              </c:numCache>
            </c:numRef>
          </c:val>
        </c:ser>
        <c:ser>
          <c:idx val="1"/>
          <c:order val="1"/>
          <c:tx>
            <c:strRef>
              <c:f>Sayfa1!$B$107</c:f>
              <c:strCache>
                <c:ptCount val="1"/>
                <c:pt idx="0">
                  <c:v>GERÇEK </c:v>
                </c:pt>
              </c:strCache>
            </c:strRef>
          </c:tx>
          <c:val>
            <c:numRef>
              <c:f>Sayfa1!$B$108:$B$123</c:f>
              <c:numCache>
                <c:formatCode>General</c:formatCode>
                <c:ptCount val="16"/>
                <c:pt idx="0">
                  <c:v>56.756999999999998</c:v>
                </c:pt>
                <c:pt idx="1">
                  <c:v>26.87</c:v>
                </c:pt>
                <c:pt idx="2">
                  <c:v>25.030999999999999</c:v>
                </c:pt>
                <c:pt idx="3">
                  <c:v>35.094999999999999</c:v>
                </c:pt>
                <c:pt idx="4">
                  <c:v>31.853999999999999</c:v>
                </c:pt>
                <c:pt idx="5">
                  <c:v>41.09</c:v>
                </c:pt>
                <c:pt idx="6">
                  <c:v>40.350999999999999</c:v>
                </c:pt>
                <c:pt idx="7">
                  <c:v>27.231999999999999</c:v>
                </c:pt>
                <c:pt idx="8">
                  <c:v>49.682000000000002</c:v>
                </c:pt>
                <c:pt idx="9">
                  <c:v>35.78</c:v>
                </c:pt>
                <c:pt idx="10">
                  <c:v>45.201000000000001</c:v>
                </c:pt>
                <c:pt idx="11">
                  <c:v>24.748000000000001</c:v>
                </c:pt>
                <c:pt idx="12">
                  <c:v>26.632999999999999</c:v>
                </c:pt>
                <c:pt idx="13">
                  <c:v>33.479999999999997</c:v>
                </c:pt>
                <c:pt idx="14">
                  <c:v>29.591999999999999</c:v>
                </c:pt>
                <c:pt idx="15">
                  <c:v>21.736999999999998</c:v>
                </c:pt>
              </c:numCache>
            </c:numRef>
          </c:val>
        </c:ser>
        <c:axId val="121823232"/>
        <c:axId val="121824768"/>
      </c:barChart>
      <c:catAx>
        <c:axId val="121823232"/>
        <c:scaling>
          <c:orientation val="minMax"/>
        </c:scaling>
        <c:axPos val="b"/>
        <c:tickLblPos val="nextTo"/>
        <c:crossAx val="121824768"/>
        <c:crosses val="autoZero"/>
        <c:auto val="1"/>
        <c:lblAlgn val="ctr"/>
        <c:lblOffset val="100"/>
      </c:catAx>
      <c:valAx>
        <c:axId val="121824768"/>
        <c:scaling>
          <c:orientation val="minMax"/>
        </c:scaling>
        <c:axPos val="l"/>
        <c:majorGridlines/>
        <c:numFmt formatCode="General" sourceLinked="1"/>
        <c:tickLblPos val="nextTo"/>
        <c:crossAx val="12182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43A4DCE-36B6-4FDA-ADF6-C33F807BEFA8}" type="doc">
      <dgm:prSet loTypeId="urn:microsoft.com/office/officeart/2005/8/layout/hProcess3" loCatId="process" qsTypeId="urn:microsoft.com/office/officeart/2005/8/quickstyle/simple1" qsCatId="simple" csTypeId="urn:microsoft.com/office/officeart/2005/8/colors/accent1_2" csCatId="accent1" phldr="1"/>
      <dgm:spPr/>
    </dgm:pt>
    <dgm:pt modelId="{41FE0892-7670-46AD-8E04-AD8019E01437}">
      <dgm:prSet phldrT="[Metin]" custT="1"/>
      <dgm:spPr/>
      <dgm:t>
        <a:bodyPr/>
        <a:lstStyle/>
        <a:p>
          <a:r>
            <a:rPr lang="tr-TR" sz="2800"/>
            <a:t>Training için kullanılan veriler</a:t>
          </a:r>
        </a:p>
        <a:p>
          <a:r>
            <a:rPr lang="tr-TR" sz="2800"/>
            <a:t> </a:t>
          </a:r>
        </a:p>
      </dgm:t>
    </dgm:pt>
    <dgm:pt modelId="{24093D0B-77C5-4A07-9BC7-E4B32A505541}" type="parTrans" cxnId="{9835BE33-030C-4211-9C0F-7D1A31E94B44}">
      <dgm:prSet/>
      <dgm:spPr/>
      <dgm:t>
        <a:bodyPr/>
        <a:lstStyle/>
        <a:p>
          <a:endParaRPr lang="tr-TR"/>
        </a:p>
      </dgm:t>
    </dgm:pt>
    <dgm:pt modelId="{C4C0401E-194E-425D-831F-CA8994312380}" type="sibTrans" cxnId="{9835BE33-030C-4211-9C0F-7D1A31E94B44}">
      <dgm:prSet/>
      <dgm:spPr/>
      <dgm:t>
        <a:bodyPr/>
        <a:lstStyle/>
        <a:p>
          <a:endParaRPr lang="tr-TR"/>
        </a:p>
      </dgm:t>
    </dgm:pt>
    <dgm:pt modelId="{3340700D-03AA-4A7B-8F1B-4058C514AFD5}" type="pres">
      <dgm:prSet presAssocID="{343A4DCE-36B6-4FDA-ADF6-C33F807BEFA8}" presName="Name0" presStyleCnt="0">
        <dgm:presLayoutVars>
          <dgm:dir/>
          <dgm:animLvl val="lvl"/>
          <dgm:resizeHandles val="exact"/>
        </dgm:presLayoutVars>
      </dgm:prSet>
      <dgm:spPr/>
    </dgm:pt>
    <dgm:pt modelId="{470ECEF0-C399-47BF-B1DA-3CD9F1F9C4FC}" type="pres">
      <dgm:prSet presAssocID="{343A4DCE-36B6-4FDA-ADF6-C33F807BEFA8}" presName="dummy" presStyleCnt="0"/>
      <dgm:spPr/>
    </dgm:pt>
    <dgm:pt modelId="{018ED610-57FB-440E-9AA7-88C2D5390E93}" type="pres">
      <dgm:prSet presAssocID="{343A4DCE-36B6-4FDA-ADF6-C33F807BEFA8}" presName="linH" presStyleCnt="0"/>
      <dgm:spPr/>
    </dgm:pt>
    <dgm:pt modelId="{EF6D8F96-BE38-4632-A79C-CC30C3AF215A}" type="pres">
      <dgm:prSet presAssocID="{343A4DCE-36B6-4FDA-ADF6-C33F807BEFA8}" presName="padding1" presStyleCnt="0"/>
      <dgm:spPr/>
    </dgm:pt>
    <dgm:pt modelId="{B4B619B9-7835-4119-BB4A-DBA7A1957BF2}" type="pres">
      <dgm:prSet presAssocID="{41FE0892-7670-46AD-8E04-AD8019E01437}" presName="linV" presStyleCnt="0"/>
      <dgm:spPr/>
    </dgm:pt>
    <dgm:pt modelId="{CCFE9AD4-85C8-4C04-9A7E-BB596FF671FF}" type="pres">
      <dgm:prSet presAssocID="{41FE0892-7670-46AD-8E04-AD8019E01437}" presName="spVertical1" presStyleCnt="0"/>
      <dgm:spPr/>
    </dgm:pt>
    <dgm:pt modelId="{26FBADE5-6AAB-4594-922B-FDE5F164FBBC}" type="pres">
      <dgm:prSet presAssocID="{41FE0892-7670-46AD-8E04-AD8019E01437}" presName="parTx" presStyleLbl="revTx" presStyleIdx="0" presStyleCnt="1" custLinFactY="8402" custLinFactNeighborX="1219" custLinFactNeighborY="10000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D9479671-A02A-4FC5-A19D-E51F73F481B6}" type="pres">
      <dgm:prSet presAssocID="{41FE0892-7670-46AD-8E04-AD8019E01437}" presName="spVertical2" presStyleCnt="0"/>
      <dgm:spPr/>
    </dgm:pt>
    <dgm:pt modelId="{401AB0DF-3573-4C56-9FD3-5E676A9173D2}" type="pres">
      <dgm:prSet presAssocID="{41FE0892-7670-46AD-8E04-AD8019E01437}" presName="spVertical3" presStyleCnt="0"/>
      <dgm:spPr/>
    </dgm:pt>
    <dgm:pt modelId="{AD32044F-0C3E-412C-99E7-58E53252E09C}" type="pres">
      <dgm:prSet presAssocID="{343A4DCE-36B6-4FDA-ADF6-C33F807BEFA8}" presName="padding2" presStyleCnt="0"/>
      <dgm:spPr/>
    </dgm:pt>
    <dgm:pt modelId="{9F2FB7DD-B5B6-4B4F-9A73-C41FDD76AF8F}" type="pres">
      <dgm:prSet presAssocID="{343A4DCE-36B6-4FDA-ADF6-C33F807BEFA8}" presName="negArrow" presStyleCnt="0"/>
      <dgm:spPr/>
    </dgm:pt>
    <dgm:pt modelId="{31573792-AD38-48EA-AF49-29DE6939C453}" type="pres">
      <dgm:prSet presAssocID="{343A4DCE-36B6-4FDA-ADF6-C33F807BEFA8}" presName="backgroundArrow" presStyleLbl="node1" presStyleIdx="0" presStyleCnt="1" custScaleY="430659" custLinFactNeighborX="24476" custLinFactNeighborY="6696"/>
      <dgm:spPr/>
    </dgm:pt>
  </dgm:ptLst>
  <dgm:cxnLst>
    <dgm:cxn modelId="{9835BE33-030C-4211-9C0F-7D1A31E94B44}" srcId="{343A4DCE-36B6-4FDA-ADF6-C33F807BEFA8}" destId="{41FE0892-7670-46AD-8E04-AD8019E01437}" srcOrd="0" destOrd="0" parTransId="{24093D0B-77C5-4A07-9BC7-E4B32A505541}" sibTransId="{C4C0401E-194E-425D-831F-CA8994312380}"/>
    <dgm:cxn modelId="{C3122F6D-76C8-44A1-A991-DADD5A5F7CED}" type="presOf" srcId="{343A4DCE-36B6-4FDA-ADF6-C33F807BEFA8}" destId="{3340700D-03AA-4A7B-8F1B-4058C514AFD5}" srcOrd="0" destOrd="0" presId="urn:microsoft.com/office/officeart/2005/8/layout/hProcess3"/>
    <dgm:cxn modelId="{8FB86C71-5B77-4AE8-A12B-EF12B5F9E5FE}" type="presOf" srcId="{41FE0892-7670-46AD-8E04-AD8019E01437}" destId="{26FBADE5-6AAB-4594-922B-FDE5F164FBBC}" srcOrd="0" destOrd="0" presId="urn:microsoft.com/office/officeart/2005/8/layout/hProcess3"/>
    <dgm:cxn modelId="{614665D0-DAD2-49C1-8D11-D825AD324407}" type="presParOf" srcId="{3340700D-03AA-4A7B-8F1B-4058C514AFD5}" destId="{470ECEF0-C399-47BF-B1DA-3CD9F1F9C4FC}" srcOrd="0" destOrd="0" presId="urn:microsoft.com/office/officeart/2005/8/layout/hProcess3"/>
    <dgm:cxn modelId="{E2C4656C-F6D9-409B-8A5C-1D6DC8372026}" type="presParOf" srcId="{3340700D-03AA-4A7B-8F1B-4058C514AFD5}" destId="{018ED610-57FB-440E-9AA7-88C2D5390E93}" srcOrd="1" destOrd="0" presId="urn:microsoft.com/office/officeart/2005/8/layout/hProcess3"/>
    <dgm:cxn modelId="{DE9C69F6-38F2-43E4-B0F1-A04FAB89C92F}" type="presParOf" srcId="{018ED610-57FB-440E-9AA7-88C2D5390E93}" destId="{EF6D8F96-BE38-4632-A79C-CC30C3AF215A}" srcOrd="0" destOrd="0" presId="urn:microsoft.com/office/officeart/2005/8/layout/hProcess3"/>
    <dgm:cxn modelId="{933B9B21-8622-4A2C-8F86-728FD120B4F6}" type="presParOf" srcId="{018ED610-57FB-440E-9AA7-88C2D5390E93}" destId="{B4B619B9-7835-4119-BB4A-DBA7A1957BF2}" srcOrd="1" destOrd="0" presId="urn:microsoft.com/office/officeart/2005/8/layout/hProcess3"/>
    <dgm:cxn modelId="{25FFE0D2-5671-4A62-A1CB-A98273B872C8}" type="presParOf" srcId="{B4B619B9-7835-4119-BB4A-DBA7A1957BF2}" destId="{CCFE9AD4-85C8-4C04-9A7E-BB596FF671FF}" srcOrd="0" destOrd="0" presId="urn:microsoft.com/office/officeart/2005/8/layout/hProcess3"/>
    <dgm:cxn modelId="{0A3D82CD-DDD1-4383-9B53-7A7D01FCCCD3}" type="presParOf" srcId="{B4B619B9-7835-4119-BB4A-DBA7A1957BF2}" destId="{26FBADE5-6AAB-4594-922B-FDE5F164FBBC}" srcOrd="1" destOrd="0" presId="urn:microsoft.com/office/officeart/2005/8/layout/hProcess3"/>
    <dgm:cxn modelId="{740D8752-19B5-48E5-9A6B-8A8E63434A72}" type="presParOf" srcId="{B4B619B9-7835-4119-BB4A-DBA7A1957BF2}" destId="{D9479671-A02A-4FC5-A19D-E51F73F481B6}" srcOrd="2" destOrd="0" presId="urn:microsoft.com/office/officeart/2005/8/layout/hProcess3"/>
    <dgm:cxn modelId="{331F696D-F9EE-45DD-9474-D2C245326EE0}" type="presParOf" srcId="{B4B619B9-7835-4119-BB4A-DBA7A1957BF2}" destId="{401AB0DF-3573-4C56-9FD3-5E676A9173D2}" srcOrd="3" destOrd="0" presId="urn:microsoft.com/office/officeart/2005/8/layout/hProcess3"/>
    <dgm:cxn modelId="{C918DF90-BD22-444D-8733-C3D12EA40B4F}" type="presParOf" srcId="{018ED610-57FB-440E-9AA7-88C2D5390E93}" destId="{AD32044F-0C3E-412C-99E7-58E53252E09C}" srcOrd="2" destOrd="0" presId="urn:microsoft.com/office/officeart/2005/8/layout/hProcess3"/>
    <dgm:cxn modelId="{C5A4223E-A31F-4100-8C20-EAE95CE13C14}" type="presParOf" srcId="{018ED610-57FB-440E-9AA7-88C2D5390E93}" destId="{9F2FB7DD-B5B6-4B4F-9A73-C41FDD76AF8F}" srcOrd="3" destOrd="0" presId="urn:microsoft.com/office/officeart/2005/8/layout/hProcess3"/>
    <dgm:cxn modelId="{CFFE6A0D-A1C6-48D3-ACB4-5C2094F7FA56}" type="presParOf" srcId="{018ED610-57FB-440E-9AA7-88C2D5390E93}" destId="{31573792-AD38-48EA-AF49-29DE6939C453}" srcOrd="4" destOrd="0" presId="urn:microsoft.com/office/officeart/2005/8/layout/hProcess3"/>
  </dgm:cxnLst>
  <dgm:bg/>
  <dgm:whole/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43A4DCE-36B6-4FDA-ADF6-C33F807BEFA8}" type="doc">
      <dgm:prSet loTypeId="urn:microsoft.com/office/officeart/2005/8/layout/hProcess3" loCatId="process" qsTypeId="urn:microsoft.com/office/officeart/2005/8/quickstyle/simple1" qsCatId="simple" csTypeId="urn:microsoft.com/office/officeart/2005/8/colors/accent1_2" csCatId="accent1" phldr="1"/>
      <dgm:spPr/>
    </dgm:pt>
    <dgm:pt modelId="{41FE0892-7670-46AD-8E04-AD8019E01437}">
      <dgm:prSet phldrT="[Metin]" custT="1"/>
      <dgm:spPr/>
      <dgm:t>
        <a:bodyPr/>
        <a:lstStyle/>
        <a:p>
          <a:r>
            <a:rPr lang="tr-TR" sz="2000"/>
            <a:t>Validation/Test için kullanılan veriler</a:t>
          </a:r>
        </a:p>
        <a:p>
          <a:r>
            <a:rPr lang="tr-TR" sz="2800"/>
            <a:t> </a:t>
          </a:r>
        </a:p>
      </dgm:t>
    </dgm:pt>
    <dgm:pt modelId="{24093D0B-77C5-4A07-9BC7-E4B32A505541}" type="parTrans" cxnId="{9835BE33-030C-4211-9C0F-7D1A31E94B44}">
      <dgm:prSet/>
      <dgm:spPr/>
      <dgm:t>
        <a:bodyPr/>
        <a:lstStyle/>
        <a:p>
          <a:endParaRPr lang="tr-TR"/>
        </a:p>
      </dgm:t>
    </dgm:pt>
    <dgm:pt modelId="{C4C0401E-194E-425D-831F-CA8994312380}" type="sibTrans" cxnId="{9835BE33-030C-4211-9C0F-7D1A31E94B44}">
      <dgm:prSet/>
      <dgm:spPr/>
      <dgm:t>
        <a:bodyPr/>
        <a:lstStyle/>
        <a:p>
          <a:endParaRPr lang="tr-TR"/>
        </a:p>
      </dgm:t>
    </dgm:pt>
    <dgm:pt modelId="{3340700D-03AA-4A7B-8F1B-4058C514AFD5}" type="pres">
      <dgm:prSet presAssocID="{343A4DCE-36B6-4FDA-ADF6-C33F807BEFA8}" presName="Name0" presStyleCnt="0">
        <dgm:presLayoutVars>
          <dgm:dir/>
          <dgm:animLvl val="lvl"/>
          <dgm:resizeHandles val="exact"/>
        </dgm:presLayoutVars>
      </dgm:prSet>
      <dgm:spPr/>
    </dgm:pt>
    <dgm:pt modelId="{470ECEF0-C399-47BF-B1DA-3CD9F1F9C4FC}" type="pres">
      <dgm:prSet presAssocID="{343A4DCE-36B6-4FDA-ADF6-C33F807BEFA8}" presName="dummy" presStyleCnt="0"/>
      <dgm:spPr/>
    </dgm:pt>
    <dgm:pt modelId="{018ED610-57FB-440E-9AA7-88C2D5390E93}" type="pres">
      <dgm:prSet presAssocID="{343A4DCE-36B6-4FDA-ADF6-C33F807BEFA8}" presName="linH" presStyleCnt="0"/>
      <dgm:spPr/>
    </dgm:pt>
    <dgm:pt modelId="{EF6D8F96-BE38-4632-A79C-CC30C3AF215A}" type="pres">
      <dgm:prSet presAssocID="{343A4DCE-36B6-4FDA-ADF6-C33F807BEFA8}" presName="padding1" presStyleCnt="0"/>
      <dgm:spPr/>
    </dgm:pt>
    <dgm:pt modelId="{B4B619B9-7835-4119-BB4A-DBA7A1957BF2}" type="pres">
      <dgm:prSet presAssocID="{41FE0892-7670-46AD-8E04-AD8019E01437}" presName="linV" presStyleCnt="0"/>
      <dgm:spPr/>
    </dgm:pt>
    <dgm:pt modelId="{CCFE9AD4-85C8-4C04-9A7E-BB596FF671FF}" type="pres">
      <dgm:prSet presAssocID="{41FE0892-7670-46AD-8E04-AD8019E01437}" presName="spVertical1" presStyleCnt="0"/>
      <dgm:spPr/>
    </dgm:pt>
    <dgm:pt modelId="{26FBADE5-6AAB-4594-922B-FDE5F164FBBC}" type="pres">
      <dgm:prSet presAssocID="{41FE0892-7670-46AD-8E04-AD8019E01437}" presName="parTx" presStyleLbl="revTx" presStyleIdx="0" presStyleCnt="1" custLinFactNeighborX="427" custLinFactNeighborY="50397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D9479671-A02A-4FC5-A19D-E51F73F481B6}" type="pres">
      <dgm:prSet presAssocID="{41FE0892-7670-46AD-8E04-AD8019E01437}" presName="spVertical2" presStyleCnt="0"/>
      <dgm:spPr/>
    </dgm:pt>
    <dgm:pt modelId="{401AB0DF-3573-4C56-9FD3-5E676A9173D2}" type="pres">
      <dgm:prSet presAssocID="{41FE0892-7670-46AD-8E04-AD8019E01437}" presName="spVertical3" presStyleCnt="0"/>
      <dgm:spPr/>
    </dgm:pt>
    <dgm:pt modelId="{AD32044F-0C3E-412C-99E7-58E53252E09C}" type="pres">
      <dgm:prSet presAssocID="{343A4DCE-36B6-4FDA-ADF6-C33F807BEFA8}" presName="padding2" presStyleCnt="0"/>
      <dgm:spPr/>
    </dgm:pt>
    <dgm:pt modelId="{9F2FB7DD-B5B6-4B4F-9A73-C41FDD76AF8F}" type="pres">
      <dgm:prSet presAssocID="{343A4DCE-36B6-4FDA-ADF6-C33F807BEFA8}" presName="negArrow" presStyleCnt="0"/>
      <dgm:spPr/>
    </dgm:pt>
    <dgm:pt modelId="{31573792-AD38-48EA-AF49-29DE6939C453}" type="pres">
      <dgm:prSet presAssocID="{343A4DCE-36B6-4FDA-ADF6-C33F807BEFA8}" presName="backgroundArrow" presStyleLbl="node1" presStyleIdx="0" presStyleCnt="1" custLinFactNeighborX="24476" custLinFactNeighborY="6696"/>
      <dgm:spPr/>
    </dgm:pt>
  </dgm:ptLst>
  <dgm:cxnLst>
    <dgm:cxn modelId="{9835BE33-030C-4211-9C0F-7D1A31E94B44}" srcId="{343A4DCE-36B6-4FDA-ADF6-C33F807BEFA8}" destId="{41FE0892-7670-46AD-8E04-AD8019E01437}" srcOrd="0" destOrd="0" parTransId="{24093D0B-77C5-4A07-9BC7-E4B32A505541}" sibTransId="{C4C0401E-194E-425D-831F-CA8994312380}"/>
    <dgm:cxn modelId="{4DDE9808-E162-4B98-BEB2-A72545E8F3EB}" type="presOf" srcId="{41FE0892-7670-46AD-8E04-AD8019E01437}" destId="{26FBADE5-6AAB-4594-922B-FDE5F164FBBC}" srcOrd="0" destOrd="0" presId="urn:microsoft.com/office/officeart/2005/8/layout/hProcess3"/>
    <dgm:cxn modelId="{0D5F0162-97B8-4DC7-96F9-26F6CC3E4653}" type="presOf" srcId="{343A4DCE-36B6-4FDA-ADF6-C33F807BEFA8}" destId="{3340700D-03AA-4A7B-8F1B-4058C514AFD5}" srcOrd="0" destOrd="0" presId="urn:microsoft.com/office/officeart/2005/8/layout/hProcess3"/>
    <dgm:cxn modelId="{25AFDC2A-7620-49A0-AA48-62321EDD3D30}" type="presParOf" srcId="{3340700D-03AA-4A7B-8F1B-4058C514AFD5}" destId="{470ECEF0-C399-47BF-B1DA-3CD9F1F9C4FC}" srcOrd="0" destOrd="0" presId="urn:microsoft.com/office/officeart/2005/8/layout/hProcess3"/>
    <dgm:cxn modelId="{E7E8E87A-01CD-495E-ADBC-CBC58EFCE2AC}" type="presParOf" srcId="{3340700D-03AA-4A7B-8F1B-4058C514AFD5}" destId="{018ED610-57FB-440E-9AA7-88C2D5390E93}" srcOrd="1" destOrd="0" presId="urn:microsoft.com/office/officeart/2005/8/layout/hProcess3"/>
    <dgm:cxn modelId="{2955D23F-1AA7-4CF9-91F7-D9664AA3F24B}" type="presParOf" srcId="{018ED610-57FB-440E-9AA7-88C2D5390E93}" destId="{EF6D8F96-BE38-4632-A79C-CC30C3AF215A}" srcOrd="0" destOrd="0" presId="urn:microsoft.com/office/officeart/2005/8/layout/hProcess3"/>
    <dgm:cxn modelId="{5956F83C-81EC-4A45-84EC-11C0603D1D99}" type="presParOf" srcId="{018ED610-57FB-440E-9AA7-88C2D5390E93}" destId="{B4B619B9-7835-4119-BB4A-DBA7A1957BF2}" srcOrd="1" destOrd="0" presId="urn:microsoft.com/office/officeart/2005/8/layout/hProcess3"/>
    <dgm:cxn modelId="{49983E1C-8FA0-4F23-BF2B-4CB263A8884C}" type="presParOf" srcId="{B4B619B9-7835-4119-BB4A-DBA7A1957BF2}" destId="{CCFE9AD4-85C8-4C04-9A7E-BB596FF671FF}" srcOrd="0" destOrd="0" presId="urn:microsoft.com/office/officeart/2005/8/layout/hProcess3"/>
    <dgm:cxn modelId="{79D4A4A8-8376-4906-B369-A55D6C43A9B7}" type="presParOf" srcId="{B4B619B9-7835-4119-BB4A-DBA7A1957BF2}" destId="{26FBADE5-6AAB-4594-922B-FDE5F164FBBC}" srcOrd="1" destOrd="0" presId="urn:microsoft.com/office/officeart/2005/8/layout/hProcess3"/>
    <dgm:cxn modelId="{58B82551-5607-4263-B8CB-EDE5C1D6F445}" type="presParOf" srcId="{B4B619B9-7835-4119-BB4A-DBA7A1957BF2}" destId="{D9479671-A02A-4FC5-A19D-E51F73F481B6}" srcOrd="2" destOrd="0" presId="urn:microsoft.com/office/officeart/2005/8/layout/hProcess3"/>
    <dgm:cxn modelId="{85C2BC19-4875-48F7-B469-6360E7FCD4FD}" type="presParOf" srcId="{B4B619B9-7835-4119-BB4A-DBA7A1957BF2}" destId="{401AB0DF-3573-4C56-9FD3-5E676A9173D2}" srcOrd="3" destOrd="0" presId="urn:microsoft.com/office/officeart/2005/8/layout/hProcess3"/>
    <dgm:cxn modelId="{E5751720-6108-42B8-A559-B14090BDD9E2}" type="presParOf" srcId="{018ED610-57FB-440E-9AA7-88C2D5390E93}" destId="{AD32044F-0C3E-412C-99E7-58E53252E09C}" srcOrd="2" destOrd="0" presId="urn:microsoft.com/office/officeart/2005/8/layout/hProcess3"/>
    <dgm:cxn modelId="{58E3B046-1C27-4152-B952-316FE515EB74}" type="presParOf" srcId="{018ED610-57FB-440E-9AA7-88C2D5390E93}" destId="{9F2FB7DD-B5B6-4B4F-9A73-C41FDD76AF8F}" srcOrd="3" destOrd="0" presId="urn:microsoft.com/office/officeart/2005/8/layout/hProcess3"/>
    <dgm:cxn modelId="{673D6874-2EC3-4812-BFE5-731AF1D9A5BF}" type="presParOf" srcId="{018ED610-57FB-440E-9AA7-88C2D5390E93}" destId="{31573792-AD38-48EA-AF49-29DE6939C453}" srcOrd="4" destOrd="0" presId="urn:microsoft.com/office/officeart/2005/8/layout/hProcess3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1.xml"/><Relationship Id="rId13" Type="http://schemas.openxmlformats.org/officeDocument/2006/relationships/diagramQuickStyle" Target="../diagrams/quickStyle2.xml"/><Relationship Id="rId3" Type="http://schemas.openxmlformats.org/officeDocument/2006/relationships/image" Target="../media/image2.png"/><Relationship Id="rId7" Type="http://schemas.openxmlformats.org/officeDocument/2006/relationships/diagramData" Target="../diagrams/data1.xml"/><Relationship Id="rId12" Type="http://schemas.openxmlformats.org/officeDocument/2006/relationships/diagramLayout" Target="../diagrams/layout2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diagramData" Target="../diagrams/data2.xml"/><Relationship Id="rId5" Type="http://schemas.openxmlformats.org/officeDocument/2006/relationships/chart" Target="../charts/chart3.xml"/><Relationship Id="rId15" Type="http://schemas.openxmlformats.org/officeDocument/2006/relationships/chart" Target="../charts/chart5.xml"/><Relationship Id="rId10" Type="http://schemas.openxmlformats.org/officeDocument/2006/relationships/diagramColors" Target="../diagrams/colors1.xml"/><Relationship Id="rId4" Type="http://schemas.openxmlformats.org/officeDocument/2006/relationships/chart" Target="../charts/chart2.xml"/><Relationship Id="rId9" Type="http://schemas.openxmlformats.org/officeDocument/2006/relationships/diagramQuickStyle" Target="../diagrams/quickStyle1.xml"/><Relationship Id="rId1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495553</xdr:colOff>
      <xdr:row>23</xdr:row>
      <xdr:rowOff>89443</xdr:rowOff>
    </xdr:from>
    <xdr:to>
      <xdr:col>15</xdr:col>
      <xdr:colOff>179294</xdr:colOff>
      <xdr:row>44</xdr:row>
      <xdr:rowOff>100852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187699</xdr:colOff>
      <xdr:row>0</xdr:row>
      <xdr:rowOff>179294</xdr:rowOff>
    </xdr:from>
    <xdr:to>
      <xdr:col>24</xdr:col>
      <xdr:colOff>403411</xdr:colOff>
      <xdr:row>36</xdr:row>
      <xdr:rowOff>104279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69581" y="179294"/>
          <a:ext cx="5056654" cy="7287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228090</xdr:colOff>
      <xdr:row>37</xdr:row>
      <xdr:rowOff>33620</xdr:rowOff>
    </xdr:from>
    <xdr:to>
      <xdr:col>24</xdr:col>
      <xdr:colOff>435348</xdr:colOff>
      <xdr:row>74</xdr:row>
      <xdr:rowOff>67236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909972" y="7586385"/>
          <a:ext cx="5048200" cy="70821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468610</xdr:colOff>
      <xdr:row>46</xdr:row>
      <xdr:rowOff>40749</xdr:rowOff>
    </xdr:from>
    <xdr:to>
      <xdr:col>15</xdr:col>
      <xdr:colOff>224117</xdr:colOff>
      <xdr:row>75</xdr:row>
      <xdr:rowOff>78440</xdr:rowOff>
    </xdr:to>
    <xdr:graphicFrame macro="">
      <xdr:nvGraphicFramePr>
        <xdr:cNvPr id="10" name="9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448234</xdr:colOff>
      <xdr:row>76</xdr:row>
      <xdr:rowOff>145677</xdr:rowOff>
    </xdr:from>
    <xdr:to>
      <xdr:col>15</xdr:col>
      <xdr:colOff>302558</xdr:colOff>
      <xdr:row>102</xdr:row>
      <xdr:rowOff>123264</xdr:rowOff>
    </xdr:to>
    <xdr:graphicFrame macro="">
      <xdr:nvGraphicFramePr>
        <xdr:cNvPr id="11" name="10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336176</xdr:colOff>
      <xdr:row>76</xdr:row>
      <xdr:rowOff>179294</xdr:rowOff>
    </xdr:from>
    <xdr:to>
      <xdr:col>31</xdr:col>
      <xdr:colOff>190500</xdr:colOff>
      <xdr:row>102</xdr:row>
      <xdr:rowOff>156881</xdr:rowOff>
    </xdr:to>
    <xdr:graphicFrame macro="">
      <xdr:nvGraphicFramePr>
        <xdr:cNvPr id="15" name="1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381000</xdr:colOff>
      <xdr:row>8</xdr:row>
      <xdr:rowOff>108857</xdr:rowOff>
    </xdr:from>
    <xdr:to>
      <xdr:col>32</xdr:col>
      <xdr:colOff>299358</xdr:colOff>
      <xdr:row>16</xdr:row>
      <xdr:rowOff>31296</xdr:rowOff>
    </xdr:to>
    <xdr:graphicFrame macro="">
      <xdr:nvGraphicFramePr>
        <xdr:cNvPr id="8" name="7 Diyagram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26</xdr:col>
      <xdr:colOff>13607</xdr:colOff>
      <xdr:row>23</xdr:row>
      <xdr:rowOff>176892</xdr:rowOff>
    </xdr:from>
    <xdr:to>
      <xdr:col>33</xdr:col>
      <xdr:colOff>68036</xdr:colOff>
      <xdr:row>34</xdr:row>
      <xdr:rowOff>112937</xdr:rowOff>
    </xdr:to>
    <xdr:graphicFrame macro="">
      <xdr:nvGraphicFramePr>
        <xdr:cNvPr id="12" name="11 Diyagram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0</xdr:col>
      <xdr:colOff>408214</xdr:colOff>
      <xdr:row>136</xdr:row>
      <xdr:rowOff>0</xdr:rowOff>
    </xdr:from>
    <xdr:to>
      <xdr:col>15</xdr:col>
      <xdr:colOff>340179</xdr:colOff>
      <xdr:row>166</xdr:row>
      <xdr:rowOff>68036</xdr:rowOff>
    </xdr:to>
    <xdr:graphicFrame macro="">
      <xdr:nvGraphicFramePr>
        <xdr:cNvPr id="13" name="1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435429</xdr:colOff>
      <xdr:row>168</xdr:row>
      <xdr:rowOff>68036</xdr:rowOff>
    </xdr:from>
    <xdr:to>
      <xdr:col>15</xdr:col>
      <xdr:colOff>381000</xdr:colOff>
      <xdr:row>193</xdr:row>
      <xdr:rowOff>163286</xdr:rowOff>
    </xdr:to>
    <xdr:graphicFrame macro="">
      <xdr:nvGraphicFramePr>
        <xdr:cNvPr id="14" name="1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33"/>
  <sheetViews>
    <sheetView tabSelected="1" topLeftCell="E13" zoomScale="70" zoomScaleNormal="70" workbookViewId="0">
      <selection activeCell="AB48" sqref="AB48"/>
    </sheetView>
  </sheetViews>
  <sheetFormatPr defaultRowHeight="15"/>
  <sheetData>
    <row r="1" spans="1:42">
      <c r="A1" s="1" t="s">
        <v>0</v>
      </c>
      <c r="B1" s="2" t="s">
        <v>1</v>
      </c>
      <c r="C1" s="3" t="s">
        <v>2</v>
      </c>
      <c r="D1" s="3" t="s">
        <v>3</v>
      </c>
      <c r="G1" s="1" t="s">
        <v>0</v>
      </c>
      <c r="H1" s="2" t="s">
        <v>1</v>
      </c>
      <c r="I1" s="3" t="s">
        <v>9</v>
      </c>
      <c r="L1" s="1" t="s">
        <v>0</v>
      </c>
      <c r="M1" s="2" t="s">
        <v>1</v>
      </c>
      <c r="N1" s="3" t="s">
        <v>10</v>
      </c>
      <c r="O1" s="3" t="s">
        <v>11</v>
      </c>
      <c r="AI1" s="15" t="s">
        <v>17</v>
      </c>
      <c r="AJ1" s="16" t="s">
        <v>18</v>
      </c>
      <c r="AK1" s="15" t="s">
        <v>19</v>
      </c>
      <c r="AL1" s="15" t="s">
        <v>20</v>
      </c>
      <c r="AM1" s="15" t="s">
        <v>21</v>
      </c>
      <c r="AN1" s="15" t="s">
        <v>22</v>
      </c>
      <c r="AO1" s="15" t="s">
        <v>23</v>
      </c>
      <c r="AP1" s="15" t="s">
        <v>24</v>
      </c>
    </row>
    <row r="2" spans="1:42">
      <c r="A2" s="4">
        <v>40.070053183944403</v>
      </c>
      <c r="B2" s="4">
        <v>40.350999999999999</v>
      </c>
      <c r="C2" s="4">
        <f>(B2-$B$12)^2</f>
        <v>47.71217475999994</v>
      </c>
      <c r="D2" s="4">
        <f>(B2-A2)^2</f>
        <v>7.893111345177721E-2</v>
      </c>
      <c r="G2" s="4">
        <v>40.070053183944403</v>
      </c>
      <c r="H2" s="4">
        <v>40.350999999999999</v>
      </c>
      <c r="I2" s="4">
        <f>(H2-G2)^2</f>
        <v>7.893111345177721E-2</v>
      </c>
      <c r="L2" s="4">
        <v>40.070053183944403</v>
      </c>
      <c r="M2" s="4">
        <v>40.350999999999999</v>
      </c>
      <c r="N2" s="4">
        <f>ABS(M2-L2)</f>
        <v>0.28094681605559657</v>
      </c>
      <c r="O2" s="4">
        <f>N2/M2</f>
        <v>6.9625738161531708E-3</v>
      </c>
      <c r="AI2" s="4">
        <v>32</v>
      </c>
      <c r="AJ2" s="4">
        <v>0.69000210739559897</v>
      </c>
      <c r="AK2" s="4">
        <v>1.4</v>
      </c>
      <c r="AL2" s="4">
        <v>7</v>
      </c>
      <c r="AM2" s="4">
        <v>730.97900000000004</v>
      </c>
      <c r="AN2" s="4">
        <v>73.649000000000001</v>
      </c>
      <c r="AO2" s="4">
        <v>2.4329999999999998</v>
      </c>
      <c r="AP2" s="17">
        <v>16.73</v>
      </c>
    </row>
    <row r="3" spans="1:42">
      <c r="A3" s="4">
        <v>30.133079522055599</v>
      </c>
      <c r="B3" s="4">
        <v>27.231999999999999</v>
      </c>
      <c r="C3" s="4">
        <f t="shared" ref="C3:C11" si="0">(B3-$B$12)^2</f>
        <v>38.583974560000051</v>
      </c>
      <c r="D3" s="4">
        <f t="shared" ref="D3:D11" si="1">(B3-A3)^2</f>
        <v>8.4162623932903475</v>
      </c>
      <c r="G3" s="4">
        <v>30.133079522055599</v>
      </c>
      <c r="H3" s="4">
        <v>27.231999999999999</v>
      </c>
      <c r="I3" s="4">
        <f t="shared" ref="I3:I11" si="2">(H3-G3)^2</f>
        <v>8.4162623932903475</v>
      </c>
      <c r="L3" s="4">
        <v>30.133079522055599</v>
      </c>
      <c r="M3" s="4">
        <v>27.231999999999999</v>
      </c>
      <c r="N3" s="4">
        <f t="shared" ref="N3:N11" si="3">ABS(M3-L3)</f>
        <v>2.9010795220555998</v>
      </c>
      <c r="O3" s="4">
        <f t="shared" ref="O3:O11" si="4">N3/M3</f>
        <v>0.10653200360074912</v>
      </c>
      <c r="AI3" s="4">
        <v>32</v>
      </c>
      <c r="AJ3" s="4">
        <v>0.42000289657170098</v>
      </c>
      <c r="AK3" s="4">
        <v>1.4</v>
      </c>
      <c r="AL3" s="4">
        <v>7</v>
      </c>
      <c r="AM3" s="4">
        <v>667.33600000000001</v>
      </c>
      <c r="AN3" s="4">
        <v>67.236000000000004</v>
      </c>
      <c r="AO3" s="4">
        <v>2.4649999999999999</v>
      </c>
      <c r="AP3" s="17">
        <v>36.68</v>
      </c>
    </row>
    <row r="4" spans="1:42">
      <c r="A4" s="4">
        <v>48.489107017572998</v>
      </c>
      <c r="B4" s="4">
        <v>49.682000000000002</v>
      </c>
      <c r="C4" s="4">
        <f t="shared" si="0"/>
        <v>263.68563455999998</v>
      </c>
      <c r="D4" s="4">
        <f t="shared" si="1"/>
        <v>1.422993667523593</v>
      </c>
      <c r="G4" s="4">
        <v>48.489107017572998</v>
      </c>
      <c r="H4" s="4">
        <v>49.682000000000002</v>
      </c>
      <c r="I4" s="4">
        <f t="shared" si="2"/>
        <v>1.422993667523593</v>
      </c>
      <c r="L4" s="4">
        <v>48.489107017572998</v>
      </c>
      <c r="M4" s="4">
        <v>49.682000000000002</v>
      </c>
      <c r="N4" s="4">
        <f t="shared" si="3"/>
        <v>1.1928929824270043</v>
      </c>
      <c r="O4" s="4">
        <f t="shared" si="4"/>
        <v>2.4010566853729806E-2</v>
      </c>
      <c r="AI4" s="4">
        <v>22.4</v>
      </c>
      <c r="AJ4" s="4">
        <v>0.56999999999999995</v>
      </c>
      <c r="AK4" s="4">
        <v>1.84</v>
      </c>
      <c r="AL4" s="4">
        <v>28</v>
      </c>
      <c r="AM4" s="4">
        <v>664.21199999999999</v>
      </c>
      <c r="AN4" s="4">
        <v>250.959</v>
      </c>
      <c r="AO4" s="4">
        <v>2.4129999999999998</v>
      </c>
      <c r="AP4" s="17">
        <v>33.642000000000003</v>
      </c>
    </row>
    <row r="5" spans="1:42">
      <c r="A5" s="4">
        <v>37.6538967463704</v>
      </c>
      <c r="B5" s="4">
        <v>35.78</v>
      </c>
      <c r="C5" s="4">
        <f t="shared" si="0"/>
        <v>5.4587649599999883</v>
      </c>
      <c r="D5" s="4">
        <f t="shared" si="1"/>
        <v>3.511489016057566</v>
      </c>
      <c r="G5" s="4">
        <v>37.6538967463704</v>
      </c>
      <c r="H5" s="4">
        <v>35.78</v>
      </c>
      <c r="I5" s="4">
        <f t="shared" si="2"/>
        <v>3.511489016057566</v>
      </c>
      <c r="L5" s="4">
        <v>37.6538967463704</v>
      </c>
      <c r="M5" s="4">
        <v>35.78</v>
      </c>
      <c r="N5" s="4">
        <f t="shared" si="3"/>
        <v>1.8738967463703986</v>
      </c>
      <c r="O5" s="4">
        <f t="shared" si="4"/>
        <v>5.2372743051157029E-2</v>
      </c>
      <c r="AI5" s="4">
        <v>16</v>
      </c>
      <c r="AJ5" s="4">
        <v>0.68999990800001199</v>
      </c>
      <c r="AK5" s="4">
        <v>2.25</v>
      </c>
      <c r="AL5" s="4">
        <v>7</v>
      </c>
      <c r="AM5" s="4">
        <v>687.91899999999998</v>
      </c>
      <c r="AN5" s="4">
        <v>69.311000000000007</v>
      </c>
      <c r="AO5" s="4">
        <v>2.375</v>
      </c>
      <c r="AP5" s="17">
        <v>19.814</v>
      </c>
    </row>
    <row r="6" spans="1:42">
      <c r="A6" s="4">
        <v>42.241270774368303</v>
      </c>
      <c r="B6" s="4">
        <v>45.201000000000001</v>
      </c>
      <c r="C6" s="4">
        <f t="shared" si="0"/>
        <v>138.23645475999993</v>
      </c>
      <c r="D6" s="4">
        <f t="shared" si="1"/>
        <v>8.7599970890584089</v>
      </c>
      <c r="G6" s="4">
        <v>42.241270774368303</v>
      </c>
      <c r="H6" s="4">
        <v>45.201000000000001</v>
      </c>
      <c r="I6" s="4">
        <f t="shared" si="2"/>
        <v>8.7599970890584089</v>
      </c>
      <c r="L6" s="4">
        <v>42.241270774368303</v>
      </c>
      <c r="M6" s="4">
        <v>45.201000000000001</v>
      </c>
      <c r="N6" s="4">
        <f t="shared" si="3"/>
        <v>2.9597292256316976</v>
      </c>
      <c r="O6" s="4">
        <f t="shared" si="4"/>
        <v>6.5479286423568012E-2</v>
      </c>
      <c r="AI6" s="4">
        <v>16</v>
      </c>
      <c r="AJ6" s="4">
        <v>0.42000022400011899</v>
      </c>
      <c r="AK6" s="4">
        <v>2.25</v>
      </c>
      <c r="AL6" s="4">
        <v>7</v>
      </c>
      <c r="AM6" s="4">
        <v>617.37800000000004</v>
      </c>
      <c r="AN6" s="4">
        <v>62.203000000000003</v>
      </c>
      <c r="AO6" s="4">
        <v>2.4</v>
      </c>
      <c r="AP6" s="17">
        <v>45.487000000000002</v>
      </c>
    </row>
    <row r="7" spans="1:42">
      <c r="A7" s="4">
        <v>29.142140993774099</v>
      </c>
      <c r="B7" s="4">
        <v>24.748000000000001</v>
      </c>
      <c r="C7" s="4">
        <f t="shared" si="0"/>
        <v>75.613459360000036</v>
      </c>
      <c r="D7" s="4">
        <f t="shared" si="1"/>
        <v>19.308475073166015</v>
      </c>
      <c r="G7" s="4">
        <v>29.142140993774099</v>
      </c>
      <c r="H7" s="4">
        <v>24.748000000000001</v>
      </c>
      <c r="I7" s="4">
        <f t="shared" si="2"/>
        <v>19.308475073166015</v>
      </c>
      <c r="L7" s="4">
        <v>29.142140993774099</v>
      </c>
      <c r="M7" s="4">
        <v>24.748000000000001</v>
      </c>
      <c r="N7" s="4">
        <f t="shared" si="3"/>
        <v>4.3941409937740978</v>
      </c>
      <c r="O7" s="4">
        <f t="shared" si="4"/>
        <v>0.17755539816446167</v>
      </c>
      <c r="AI7" s="4">
        <v>16</v>
      </c>
      <c r="AJ7" s="4">
        <v>0.56999999999999995</v>
      </c>
      <c r="AK7" s="4">
        <v>2.25</v>
      </c>
      <c r="AL7" s="4">
        <v>28</v>
      </c>
      <c r="AM7" s="4">
        <v>659.86599999999999</v>
      </c>
      <c r="AN7" s="4">
        <v>66.486000000000004</v>
      </c>
      <c r="AO7" s="4">
        <v>2.407</v>
      </c>
      <c r="AP7" s="17">
        <v>32.942</v>
      </c>
    </row>
    <row r="8" spans="1:42">
      <c r="A8" s="4">
        <v>25.695989961043502</v>
      </c>
      <c r="B8" s="4">
        <v>26.632999999999999</v>
      </c>
      <c r="C8" s="4">
        <f t="shared" si="0"/>
        <v>46.384272360000061</v>
      </c>
      <c r="D8" s="4">
        <f t="shared" si="1"/>
        <v>0.87798781310525698</v>
      </c>
      <c r="G8" s="4">
        <v>25.695989961043502</v>
      </c>
      <c r="H8" s="4">
        <v>26.632999999999999</v>
      </c>
      <c r="I8" s="4">
        <f t="shared" si="2"/>
        <v>0.87798781310525698</v>
      </c>
      <c r="J8" s="10"/>
      <c r="K8" s="10"/>
      <c r="L8" s="4">
        <v>25.695989961043502</v>
      </c>
      <c r="M8" s="4">
        <v>26.632999999999999</v>
      </c>
      <c r="N8" s="4">
        <f t="shared" si="3"/>
        <v>0.93701003895649748</v>
      </c>
      <c r="O8" s="4">
        <f t="shared" si="4"/>
        <v>3.518229410717897E-2</v>
      </c>
      <c r="P8" s="10"/>
      <c r="AI8" s="4">
        <v>8</v>
      </c>
      <c r="AJ8" s="4">
        <v>0.69000002793522397</v>
      </c>
      <c r="AK8" s="4">
        <v>3.1</v>
      </c>
      <c r="AL8" s="4">
        <v>7</v>
      </c>
      <c r="AM8" s="4">
        <v>806.07399999999996</v>
      </c>
      <c r="AN8" s="4">
        <v>812.15800000000002</v>
      </c>
      <c r="AO8" s="4">
        <v>2.3439999999999999</v>
      </c>
      <c r="AP8" s="17">
        <v>19.431999999999999</v>
      </c>
    </row>
    <row r="9" spans="1:42">
      <c r="A9" s="4">
        <v>32.071361803136099</v>
      </c>
      <c r="B9" s="4">
        <v>33.479999999999997</v>
      </c>
      <c r="C9" s="4">
        <f t="shared" si="0"/>
        <v>1.3249599999995141E-3</v>
      </c>
      <c r="D9" s="4">
        <f t="shared" si="1"/>
        <v>1.9842615696639723</v>
      </c>
      <c r="G9" s="4">
        <v>32.071361803136099</v>
      </c>
      <c r="H9" s="4">
        <v>33.479999999999997</v>
      </c>
      <c r="I9" s="4">
        <f t="shared" si="2"/>
        <v>1.9842615696639723</v>
      </c>
      <c r="J9" s="10"/>
      <c r="K9" s="10"/>
      <c r="L9" s="4">
        <v>32.071361803136099</v>
      </c>
      <c r="M9" s="4">
        <v>33.479999999999997</v>
      </c>
      <c r="N9" s="4">
        <f t="shared" si="3"/>
        <v>1.4086381968638975</v>
      </c>
      <c r="O9" s="4">
        <f t="shared" si="4"/>
        <v>4.2074020216962292E-2</v>
      </c>
      <c r="P9" s="10"/>
      <c r="AI9" s="4">
        <v>22.4</v>
      </c>
      <c r="AJ9" s="4">
        <v>0.56999999999999995</v>
      </c>
      <c r="AK9" s="4">
        <v>1.84</v>
      </c>
      <c r="AL9" s="4">
        <v>7</v>
      </c>
      <c r="AM9" s="4">
        <v>758.28399999999999</v>
      </c>
      <c r="AN9" s="4">
        <v>286.50200000000001</v>
      </c>
      <c r="AO9" s="4">
        <v>2.5019999999999998</v>
      </c>
      <c r="AP9" s="17">
        <v>31.98</v>
      </c>
    </row>
    <row r="10" spans="1:42">
      <c r="A10" s="4">
        <v>26.2681119616215</v>
      </c>
      <c r="B10" s="4">
        <v>29.591999999999999</v>
      </c>
      <c r="C10" s="4">
        <f t="shared" si="0"/>
        <v>14.834822560000037</v>
      </c>
      <c r="D10" s="4">
        <f t="shared" si="1"/>
        <v>11.048231691675664</v>
      </c>
      <c r="G10" s="4">
        <v>26.2681119616215</v>
      </c>
      <c r="H10" s="4">
        <v>29.591999999999999</v>
      </c>
      <c r="I10" s="4">
        <f t="shared" si="2"/>
        <v>11.048231691675664</v>
      </c>
      <c r="J10" s="10"/>
      <c r="K10" s="10"/>
      <c r="L10" s="4">
        <v>26.2681119616215</v>
      </c>
      <c r="M10" s="4">
        <v>29.591999999999999</v>
      </c>
      <c r="N10" s="4">
        <f t="shared" si="3"/>
        <v>3.3238880383784988</v>
      </c>
      <c r="O10" s="4">
        <f t="shared" si="4"/>
        <v>0.11232387261349347</v>
      </c>
      <c r="P10" s="10"/>
      <c r="AI10" s="4">
        <v>8</v>
      </c>
      <c r="AJ10" s="4">
        <v>0.56999999999999995</v>
      </c>
      <c r="AK10" s="4">
        <v>3.1</v>
      </c>
      <c r="AL10" s="4">
        <v>7</v>
      </c>
      <c r="AM10" s="4">
        <v>931.16</v>
      </c>
      <c r="AN10" s="4">
        <v>938.18700000000001</v>
      </c>
      <c r="AO10" s="4">
        <v>2.13</v>
      </c>
      <c r="AP10" s="17">
        <v>17.846</v>
      </c>
    </row>
    <row r="11" spans="1:42" ht="15.75" thickBot="1">
      <c r="A11" s="5">
        <v>25.587744616997298</v>
      </c>
      <c r="B11" s="5">
        <v>21.736999999999998</v>
      </c>
      <c r="C11" s="5">
        <f t="shared" si="0"/>
        <v>137.04448356000012</v>
      </c>
      <c r="D11" s="5">
        <f t="shared" si="1"/>
        <v>14.828234105333683</v>
      </c>
      <c r="G11" s="4">
        <v>25.587744616997298</v>
      </c>
      <c r="H11" s="4">
        <v>21.736999999999998</v>
      </c>
      <c r="I11" s="4">
        <f t="shared" si="2"/>
        <v>14.828234105333683</v>
      </c>
      <c r="J11" s="10"/>
      <c r="K11" s="10"/>
      <c r="L11" s="5">
        <v>25.587744616997298</v>
      </c>
      <c r="M11" s="5">
        <v>21.736999999999998</v>
      </c>
      <c r="N11" s="5">
        <f t="shared" si="3"/>
        <v>3.8507446169973001</v>
      </c>
      <c r="O11" s="5">
        <f t="shared" si="4"/>
        <v>0.17715161323997333</v>
      </c>
      <c r="P11" s="10"/>
      <c r="AI11" s="4">
        <v>8</v>
      </c>
      <c r="AJ11" s="4">
        <v>0.56999999999999995</v>
      </c>
      <c r="AK11" s="4">
        <v>3.1</v>
      </c>
      <c r="AL11" s="4">
        <v>7</v>
      </c>
      <c r="AM11" s="4">
        <v>813.57100000000003</v>
      </c>
      <c r="AN11" s="4">
        <v>819.71100000000001</v>
      </c>
      <c r="AO11" s="4">
        <v>2.351</v>
      </c>
      <c r="AP11" s="17">
        <v>27.262</v>
      </c>
    </row>
    <row r="12" spans="1:42" ht="15.75" thickBot="1">
      <c r="A12" s="8">
        <f>AVERAGE(A2:A11)</f>
        <v>33.735275658088426</v>
      </c>
      <c r="B12" s="9">
        <f>AVERAGE(B2:B11)</f>
        <v>33.443600000000004</v>
      </c>
      <c r="C12" s="7">
        <f>SUM(C2:C11)</f>
        <v>767.55536640000025</v>
      </c>
      <c r="D12" s="6">
        <f>SUM(D2:D11)</f>
        <v>70.236863532326282</v>
      </c>
      <c r="G12" s="11">
        <f>AVERAGE(G2:G11)</f>
        <v>33.735275658088426</v>
      </c>
      <c r="H12" s="12">
        <f>AVERAGE(H2:H11)</f>
        <v>33.443600000000004</v>
      </c>
      <c r="I12" s="18">
        <f>AVERAGE(I2:I11)</f>
        <v>7.0236863532326286</v>
      </c>
      <c r="J12" s="10"/>
      <c r="K12" s="10"/>
      <c r="L12" s="8">
        <f>AVERAGE(L2:L11)</f>
        <v>33.735275658088426</v>
      </c>
      <c r="M12" s="9">
        <f>AVERAGE(M2:M11)</f>
        <v>33.443600000000004</v>
      </c>
      <c r="N12" s="13">
        <f>AVERAGE(N2:N11)</f>
        <v>2.3122967177510589</v>
      </c>
      <c r="O12" s="14">
        <f>AVERAGE(O2:O11)</f>
        <v>7.9964437208742689E-2</v>
      </c>
      <c r="P12" s="10"/>
      <c r="AI12" s="4">
        <v>22.4</v>
      </c>
      <c r="AJ12" s="4">
        <v>0.41999980465125403</v>
      </c>
      <c r="AK12" s="4">
        <v>1.84</v>
      </c>
      <c r="AL12" s="4">
        <v>28</v>
      </c>
      <c r="AM12" s="4">
        <v>640.33500000000004</v>
      </c>
      <c r="AN12" s="4">
        <v>241.93899999999999</v>
      </c>
      <c r="AO12" s="4">
        <v>2.4159999999999999</v>
      </c>
      <c r="AP12" s="17">
        <v>49.707000000000001</v>
      </c>
    </row>
    <row r="13" spans="1:42" ht="15.75" thickBot="1">
      <c r="A13" s="24" t="s">
        <v>4</v>
      </c>
      <c r="B13" s="26"/>
      <c r="C13" s="30" t="s">
        <v>5</v>
      </c>
      <c r="D13" s="31"/>
      <c r="G13" s="30" t="s">
        <v>4</v>
      </c>
      <c r="H13" s="33"/>
      <c r="I13" s="31"/>
      <c r="J13" s="10"/>
      <c r="K13" s="10"/>
      <c r="L13" s="24" t="s">
        <v>4</v>
      </c>
      <c r="M13" s="25"/>
      <c r="N13" s="25"/>
      <c r="O13" s="26"/>
      <c r="P13" s="10"/>
      <c r="AI13" s="4">
        <v>8</v>
      </c>
      <c r="AJ13" s="4">
        <v>0.42000017004055501</v>
      </c>
      <c r="AK13" s="4">
        <v>3.1</v>
      </c>
      <c r="AL13" s="4">
        <v>28</v>
      </c>
      <c r="AM13" s="4">
        <v>709.27800000000002</v>
      </c>
      <c r="AN13" s="4">
        <v>714.63099999999997</v>
      </c>
      <c r="AO13" s="4">
        <v>2.367</v>
      </c>
      <c r="AP13" s="17">
        <v>53.198</v>
      </c>
    </row>
    <row r="14" spans="1:42" ht="21">
      <c r="A14" s="28" t="s">
        <v>6</v>
      </c>
      <c r="B14" s="28"/>
      <c r="C14" s="28"/>
      <c r="D14" s="28"/>
      <c r="G14" s="27" t="s">
        <v>9</v>
      </c>
      <c r="H14" s="27"/>
      <c r="I14" s="27"/>
      <c r="J14" s="10"/>
      <c r="K14" s="10"/>
      <c r="L14" s="27" t="s">
        <v>11</v>
      </c>
      <c r="M14" s="27"/>
      <c r="N14" s="27"/>
      <c r="O14" s="27"/>
      <c r="P14" s="10"/>
      <c r="AI14" s="4">
        <v>32</v>
      </c>
      <c r="AJ14" s="4">
        <v>0.56999999999999995</v>
      </c>
      <c r="AK14" s="4">
        <v>1.4</v>
      </c>
      <c r="AL14" s="4">
        <v>28</v>
      </c>
      <c r="AM14" s="4">
        <v>668.87599999999998</v>
      </c>
      <c r="AN14" s="4">
        <v>67.393000000000001</v>
      </c>
      <c r="AO14" s="4">
        <v>2.4369999999999998</v>
      </c>
      <c r="AP14" s="17">
        <v>35.893000000000001</v>
      </c>
    </row>
    <row r="15" spans="1:42" ht="24" thickBot="1">
      <c r="A15" s="32">
        <f>1-D12/C12</f>
        <v>0.90849277249958882</v>
      </c>
      <c r="B15" s="32"/>
      <c r="C15" s="32"/>
      <c r="D15" s="32"/>
      <c r="G15" s="28">
        <f>SQRT(I12)</f>
        <v>2.6502238307797001</v>
      </c>
      <c r="H15" s="28"/>
      <c r="I15" s="28"/>
      <c r="L15" s="28">
        <v>7.9964437208742689E-2</v>
      </c>
      <c r="M15" s="28"/>
      <c r="N15" s="28"/>
      <c r="O15" s="28"/>
      <c r="AI15" s="4">
        <v>22.4</v>
      </c>
      <c r="AJ15" s="4">
        <v>0.69000044930261795</v>
      </c>
      <c r="AK15" s="4">
        <v>1.84</v>
      </c>
      <c r="AL15" s="4">
        <v>7</v>
      </c>
      <c r="AM15" s="4">
        <v>707.74099999999999</v>
      </c>
      <c r="AN15" s="4">
        <v>267.40600000000001</v>
      </c>
      <c r="AO15" s="4">
        <v>2.403</v>
      </c>
      <c r="AP15" s="17">
        <v>21.138999999999999</v>
      </c>
    </row>
    <row r="16" spans="1:42">
      <c r="A16" s="34" t="s">
        <v>7</v>
      </c>
      <c r="B16" s="34"/>
      <c r="C16" s="34"/>
      <c r="D16" s="34"/>
      <c r="G16" s="29" t="s">
        <v>12</v>
      </c>
      <c r="H16" s="29"/>
      <c r="I16" s="29"/>
      <c r="L16" s="29" t="s">
        <v>13</v>
      </c>
      <c r="M16" s="29"/>
      <c r="N16" s="29"/>
      <c r="O16" s="29"/>
      <c r="AI16" s="4">
        <v>32</v>
      </c>
      <c r="AJ16" s="4">
        <v>0.56999999999999995</v>
      </c>
      <c r="AK16" s="4">
        <v>1.4</v>
      </c>
      <c r="AL16" s="4">
        <v>7</v>
      </c>
      <c r="AM16" s="4">
        <v>762.94799999999998</v>
      </c>
      <c r="AN16" s="4">
        <v>76.869</v>
      </c>
      <c r="AO16" s="4">
        <v>2.548</v>
      </c>
      <c r="AP16" s="17">
        <v>34.259</v>
      </c>
    </row>
    <row r="17" spans="1:42">
      <c r="A17" s="35" t="s">
        <v>8</v>
      </c>
      <c r="B17" s="35"/>
      <c r="C17" s="35"/>
      <c r="D17" s="35"/>
      <c r="G17" s="10"/>
      <c r="H17" s="10"/>
      <c r="I17" s="10"/>
      <c r="AI17" s="4">
        <v>22.4</v>
      </c>
      <c r="AJ17" s="4">
        <v>0.56999999999999995</v>
      </c>
      <c r="AK17" s="4">
        <v>1.84</v>
      </c>
      <c r="AL17" s="4">
        <v>7</v>
      </c>
      <c r="AM17" s="4">
        <v>664.21199999999999</v>
      </c>
      <c r="AN17" s="4">
        <v>250.959</v>
      </c>
      <c r="AO17" s="4">
        <v>2.4129999999999998</v>
      </c>
      <c r="AP17" s="17">
        <v>24.321000000000002</v>
      </c>
    </row>
    <row r="18" spans="1:42" ht="18.75">
      <c r="A18" s="36" t="s">
        <v>25</v>
      </c>
      <c r="B18" s="36"/>
      <c r="C18" s="36"/>
      <c r="D18" s="36"/>
      <c r="G18" s="10"/>
      <c r="H18" s="10"/>
      <c r="I18" s="10"/>
      <c r="AI18" s="4">
        <v>16</v>
      </c>
      <c r="AJ18" s="4">
        <v>0.42000022400011899</v>
      </c>
      <c r="AK18" s="4">
        <v>2.25</v>
      </c>
      <c r="AL18" s="4">
        <v>28</v>
      </c>
      <c r="AM18" s="4">
        <v>617.37800000000004</v>
      </c>
      <c r="AN18" s="4">
        <v>62.203000000000003</v>
      </c>
      <c r="AO18" s="4">
        <v>2.4</v>
      </c>
      <c r="AP18" s="17">
        <v>56.756999999999998</v>
      </c>
    </row>
    <row r="19" spans="1:42">
      <c r="AI19" s="4">
        <v>16</v>
      </c>
      <c r="AJ19" s="4">
        <v>0.68999990800001199</v>
      </c>
      <c r="AK19" s="4">
        <v>2.25</v>
      </c>
      <c r="AL19" s="4">
        <v>28</v>
      </c>
      <c r="AM19" s="4">
        <v>687.91899999999998</v>
      </c>
      <c r="AN19" s="4">
        <v>69.311000000000007</v>
      </c>
      <c r="AO19" s="4">
        <v>2.375</v>
      </c>
      <c r="AP19" s="17">
        <v>26.87</v>
      </c>
    </row>
    <row r="20" spans="1:42" ht="21">
      <c r="G20" s="37" t="s">
        <v>14</v>
      </c>
      <c r="H20" s="37"/>
      <c r="I20" s="37"/>
      <c r="J20" s="37"/>
      <c r="K20" s="37"/>
      <c r="AI20" s="4">
        <v>32</v>
      </c>
      <c r="AJ20" s="4">
        <v>0.69000210739559897</v>
      </c>
      <c r="AK20" s="4">
        <v>1.4</v>
      </c>
      <c r="AL20" s="4">
        <v>28</v>
      </c>
      <c r="AM20" s="4">
        <v>730.97900000000004</v>
      </c>
      <c r="AN20" s="4">
        <v>73.649000000000001</v>
      </c>
      <c r="AO20" s="4">
        <v>2.4329999999999998</v>
      </c>
      <c r="AP20" s="17">
        <v>25.030999999999999</v>
      </c>
    </row>
    <row r="21" spans="1:42" ht="21">
      <c r="G21" s="37" t="s">
        <v>16</v>
      </c>
      <c r="H21" s="37"/>
      <c r="I21" s="37"/>
      <c r="J21" s="37"/>
      <c r="K21" s="37"/>
      <c r="AI21" s="4">
        <v>16</v>
      </c>
      <c r="AJ21" s="4">
        <v>0.56999999999999995</v>
      </c>
      <c r="AK21" s="4">
        <v>2.25</v>
      </c>
      <c r="AL21" s="4">
        <v>28</v>
      </c>
      <c r="AM21" s="4">
        <v>753.93799999999999</v>
      </c>
      <c r="AN21" s="4">
        <v>75.962000000000003</v>
      </c>
      <c r="AO21" s="4">
        <v>2.4700000000000002</v>
      </c>
      <c r="AP21" s="17">
        <v>35.094999999999999</v>
      </c>
    </row>
    <row r="22" spans="1:42" ht="21">
      <c r="G22" s="37" t="s">
        <v>15</v>
      </c>
      <c r="H22" s="37"/>
      <c r="I22" s="37"/>
      <c r="J22" s="37"/>
      <c r="K22" s="37"/>
      <c r="AI22" s="4">
        <v>8</v>
      </c>
      <c r="AJ22" s="4">
        <v>0.56999999999999995</v>
      </c>
      <c r="AK22" s="4">
        <v>3.1</v>
      </c>
      <c r="AL22" s="4">
        <v>28</v>
      </c>
      <c r="AM22" s="4">
        <v>813.57100000000003</v>
      </c>
      <c r="AN22" s="4">
        <v>819.71100000000001</v>
      </c>
      <c r="AO22" s="4">
        <v>2.351</v>
      </c>
      <c r="AP22" s="17">
        <v>31.853999999999999</v>
      </c>
    </row>
    <row r="23" spans="1:42">
      <c r="AI23" s="4">
        <v>32</v>
      </c>
      <c r="AJ23" s="4">
        <v>0.56999999999999995</v>
      </c>
      <c r="AK23" s="4">
        <v>1.4</v>
      </c>
      <c r="AL23" s="4">
        <v>28</v>
      </c>
      <c r="AM23" s="4">
        <v>762.94799999999998</v>
      </c>
      <c r="AN23" s="4">
        <v>76.869</v>
      </c>
      <c r="AO23" s="4">
        <v>2.548</v>
      </c>
      <c r="AP23" s="17">
        <v>41.09</v>
      </c>
    </row>
    <row r="25" spans="1:42">
      <c r="AI25" s="4">
        <v>22.4</v>
      </c>
      <c r="AJ25" s="4">
        <v>0.41999980465125403</v>
      </c>
      <c r="AK25" s="4">
        <v>1.84</v>
      </c>
      <c r="AL25" s="4">
        <v>7</v>
      </c>
      <c r="AM25" s="4">
        <v>640.33500000000004</v>
      </c>
      <c r="AN25" s="4">
        <v>241.93899999999999</v>
      </c>
      <c r="AO25" s="4">
        <v>2.4159999999999999</v>
      </c>
      <c r="AP25" s="17">
        <v>40.350999999999999</v>
      </c>
    </row>
    <row r="26" spans="1:42">
      <c r="AI26" s="4">
        <v>16</v>
      </c>
      <c r="AJ26" s="4">
        <v>0.56999999999999995</v>
      </c>
      <c r="AK26" s="4">
        <v>2.25</v>
      </c>
      <c r="AL26" s="4">
        <v>7</v>
      </c>
      <c r="AM26" s="4">
        <v>659.86599999999999</v>
      </c>
      <c r="AN26" s="4">
        <v>66.486000000000004</v>
      </c>
      <c r="AO26" s="4">
        <v>2.407</v>
      </c>
      <c r="AP26" s="17">
        <v>27.231999999999999</v>
      </c>
    </row>
    <row r="27" spans="1:42">
      <c r="AI27" s="4">
        <v>32</v>
      </c>
      <c r="AJ27" s="4">
        <v>0.42000289657170098</v>
      </c>
      <c r="AK27" s="4">
        <v>1.4</v>
      </c>
      <c r="AL27" s="4">
        <v>28</v>
      </c>
      <c r="AM27" s="4">
        <v>667.33600000000001</v>
      </c>
      <c r="AN27" s="4">
        <v>67.236000000000004</v>
      </c>
      <c r="AO27" s="4">
        <v>2.4649999999999999</v>
      </c>
      <c r="AP27" s="17">
        <v>49.682000000000002</v>
      </c>
    </row>
    <row r="28" spans="1:42">
      <c r="AI28" s="4">
        <v>22.4</v>
      </c>
      <c r="AJ28" s="4">
        <v>0.56999999999999995</v>
      </c>
      <c r="AK28" s="4">
        <v>1.84</v>
      </c>
      <c r="AL28" s="4">
        <v>28</v>
      </c>
      <c r="AM28" s="4">
        <v>758.28399999999999</v>
      </c>
      <c r="AN28" s="4">
        <v>286.50200000000001</v>
      </c>
      <c r="AO28" s="4">
        <v>2.5019999999999998</v>
      </c>
      <c r="AP28" s="17">
        <v>35.78</v>
      </c>
    </row>
    <row r="29" spans="1:42">
      <c r="AI29" s="4">
        <v>8</v>
      </c>
      <c r="AJ29" s="4">
        <v>0.42000017004055501</v>
      </c>
      <c r="AK29" s="4">
        <v>3.1</v>
      </c>
      <c r="AL29" s="4">
        <v>7</v>
      </c>
      <c r="AM29" s="4">
        <v>709.27800000000002</v>
      </c>
      <c r="AN29" s="4">
        <v>714.63099999999997</v>
      </c>
      <c r="AO29" s="4">
        <v>2.367</v>
      </c>
      <c r="AP29" s="17">
        <v>45.201000000000001</v>
      </c>
    </row>
    <row r="30" spans="1:42">
      <c r="AI30" s="4">
        <v>32</v>
      </c>
      <c r="AJ30" s="4">
        <v>0.56999999999999995</v>
      </c>
      <c r="AK30" s="4">
        <v>1.4</v>
      </c>
      <c r="AL30" s="4">
        <v>7</v>
      </c>
      <c r="AM30" s="4">
        <v>668.87599999999998</v>
      </c>
      <c r="AN30" s="4">
        <v>67.393000000000001</v>
      </c>
      <c r="AO30" s="4">
        <v>2.4369999999999998</v>
      </c>
      <c r="AP30" s="17">
        <v>24.748000000000001</v>
      </c>
    </row>
    <row r="31" spans="1:42">
      <c r="AI31" s="4">
        <v>8</v>
      </c>
      <c r="AJ31" s="4">
        <v>0.69000002793522397</v>
      </c>
      <c r="AK31" s="4">
        <v>3.1</v>
      </c>
      <c r="AL31" s="4">
        <v>28</v>
      </c>
      <c r="AM31" s="4">
        <v>806.07399999999996</v>
      </c>
      <c r="AN31" s="4">
        <v>812.15800000000002</v>
      </c>
      <c r="AO31" s="4">
        <v>2.3439999999999999</v>
      </c>
      <c r="AP31" s="17">
        <v>26.632999999999999</v>
      </c>
    </row>
    <row r="32" spans="1:42">
      <c r="AI32" s="4">
        <v>16</v>
      </c>
      <c r="AJ32" s="4">
        <v>0.56999999999999995</v>
      </c>
      <c r="AK32" s="4">
        <v>2.25</v>
      </c>
      <c r="AL32" s="4">
        <v>7</v>
      </c>
      <c r="AM32" s="4">
        <v>753.93799999999999</v>
      </c>
      <c r="AN32" s="4">
        <v>75.962000000000003</v>
      </c>
      <c r="AO32" s="4">
        <v>2.4700000000000002</v>
      </c>
      <c r="AP32" s="17">
        <v>33.479999999999997</v>
      </c>
    </row>
    <row r="33" spans="35:42">
      <c r="AI33" s="4">
        <v>22.4</v>
      </c>
      <c r="AJ33" s="4">
        <v>0.69000044930261795</v>
      </c>
      <c r="AK33" s="4">
        <v>1.84</v>
      </c>
      <c r="AL33" s="4">
        <v>28</v>
      </c>
      <c r="AM33" s="4">
        <v>707.74099999999999</v>
      </c>
      <c r="AN33" s="4">
        <v>267.40600000000001</v>
      </c>
      <c r="AO33" s="4">
        <v>2.403</v>
      </c>
      <c r="AP33" s="17">
        <v>29.591999999999999</v>
      </c>
    </row>
    <row r="34" spans="35:42">
      <c r="AI34" s="4">
        <v>8</v>
      </c>
      <c r="AJ34" s="4">
        <v>0.56999999999999995</v>
      </c>
      <c r="AK34" s="4">
        <v>3.1</v>
      </c>
      <c r="AL34" s="4">
        <v>28</v>
      </c>
      <c r="AM34" s="4">
        <v>931.16</v>
      </c>
      <c r="AN34" s="4">
        <v>938.18700000000001</v>
      </c>
      <c r="AO34" s="4">
        <v>2.13</v>
      </c>
      <c r="AP34" s="17">
        <v>21.736999999999998</v>
      </c>
    </row>
    <row r="107" spans="1:15">
      <c r="A107" s="1" t="s">
        <v>0</v>
      </c>
      <c r="B107" s="2" t="s">
        <v>1</v>
      </c>
      <c r="C107" s="3" t="s">
        <v>2</v>
      </c>
      <c r="D107" s="3" t="s">
        <v>3</v>
      </c>
      <c r="G107" s="1" t="s">
        <v>0</v>
      </c>
      <c r="H107" s="2" t="s">
        <v>1</v>
      </c>
      <c r="I107" s="3" t="s">
        <v>9</v>
      </c>
      <c r="L107" s="1" t="s">
        <v>0</v>
      </c>
      <c r="M107" s="2" t="s">
        <v>1</v>
      </c>
      <c r="N107" s="3" t="s">
        <v>10</v>
      </c>
      <c r="O107" s="3" t="s">
        <v>11</v>
      </c>
    </row>
    <row r="108" spans="1:15">
      <c r="A108" s="4">
        <v>50.852465952033</v>
      </c>
      <c r="B108" s="4">
        <v>56.756999999999998</v>
      </c>
      <c r="C108" s="4">
        <f>(B108-$B$124)^2</f>
        <v>497.78908766015638</v>
      </c>
      <c r="D108" s="4">
        <f>(B108-A108)^2</f>
        <v>34.863522323601536</v>
      </c>
      <c r="G108" s="4">
        <v>50.852465952033</v>
      </c>
      <c r="H108" s="4">
        <v>56.756999999999998</v>
      </c>
      <c r="I108" s="4">
        <f>(H108-G108)^2</f>
        <v>34.863522323601536</v>
      </c>
      <c r="L108" s="4">
        <v>50.852465952033</v>
      </c>
      <c r="M108" s="4">
        <v>56.756999999999998</v>
      </c>
      <c r="N108" s="4">
        <f>ABS(M108-L108)</f>
        <v>5.9045340479669974</v>
      </c>
      <c r="O108" s="4">
        <f>N108/M108</f>
        <v>0.10403182070875835</v>
      </c>
    </row>
    <row r="109" spans="1:15">
      <c r="A109" s="4">
        <v>25.767192863402599</v>
      </c>
      <c r="B109" s="4">
        <v>26.87</v>
      </c>
      <c r="C109" s="4">
        <f t="shared" ref="C109:C123" si="5">(B109-$B$124)^2</f>
        <v>57.392935035156164</v>
      </c>
      <c r="D109" s="4">
        <f t="shared" ref="D109:D123" si="6">(B109-A109)^2</f>
        <v>1.2161835805301613</v>
      </c>
      <c r="G109" s="4">
        <v>25.767192863402599</v>
      </c>
      <c r="H109" s="4">
        <v>26.87</v>
      </c>
      <c r="I109" s="4">
        <f t="shared" ref="I109:I123" si="7">(H109-G109)^2</f>
        <v>1.2161835805301613</v>
      </c>
      <c r="L109" s="4">
        <v>25.767192863402599</v>
      </c>
      <c r="M109" s="4">
        <v>26.87</v>
      </c>
      <c r="N109" s="4">
        <f t="shared" ref="N109:N123" si="8">ABS(M109-L109)</f>
        <v>1.1028071365974021</v>
      </c>
      <c r="O109" s="4">
        <f t="shared" ref="O109:O123" si="9">N109/M109</f>
        <v>4.1042319932914108E-2</v>
      </c>
    </row>
    <row r="110" spans="1:15">
      <c r="A110" s="4">
        <v>28.0874171013275</v>
      </c>
      <c r="B110" s="4">
        <v>25.030999999999999</v>
      </c>
      <c r="C110" s="4">
        <f t="shared" si="5"/>
        <v>88.638694410156177</v>
      </c>
      <c r="D110" s="4">
        <f t="shared" si="6"/>
        <v>9.3416854972872017</v>
      </c>
      <c r="G110" s="4">
        <v>28.0874171013275</v>
      </c>
      <c r="H110" s="4">
        <v>25.030999999999999</v>
      </c>
      <c r="I110" s="4">
        <f t="shared" si="7"/>
        <v>9.3416854972872017</v>
      </c>
      <c r="L110" s="4">
        <v>28.0874171013275</v>
      </c>
      <c r="M110" s="4">
        <v>25.030999999999999</v>
      </c>
      <c r="N110" s="4">
        <f t="shared" si="8"/>
        <v>3.0564171013275008</v>
      </c>
      <c r="O110" s="4">
        <f t="shared" si="9"/>
        <v>0.12210527351394275</v>
      </c>
    </row>
    <row r="111" spans="1:15">
      <c r="A111" s="4">
        <v>37.869747714272997</v>
      </c>
      <c r="B111" s="4">
        <v>35.094999999999999</v>
      </c>
      <c r="C111" s="4">
        <f t="shared" si="5"/>
        <v>0.42144441015625467</v>
      </c>
      <c r="D111" s="4">
        <f t="shared" si="6"/>
        <v>7.6992248778632257</v>
      </c>
      <c r="G111" s="4">
        <v>37.869747714272997</v>
      </c>
      <c r="H111" s="4">
        <v>35.094999999999999</v>
      </c>
      <c r="I111" s="4">
        <f t="shared" si="7"/>
        <v>7.6992248778632257</v>
      </c>
      <c r="L111" s="4">
        <v>37.869747714272997</v>
      </c>
      <c r="M111" s="4">
        <v>35.094999999999999</v>
      </c>
      <c r="N111" s="4">
        <f t="shared" si="8"/>
        <v>2.7747477142729977</v>
      </c>
      <c r="O111" s="4">
        <f t="shared" si="9"/>
        <v>7.9063904096680376E-2</v>
      </c>
    </row>
    <row r="112" spans="1:15">
      <c r="A112" s="4">
        <v>36.994394031446703</v>
      </c>
      <c r="B112" s="4">
        <v>31.853999999999999</v>
      </c>
      <c r="C112" s="4">
        <f t="shared" si="5"/>
        <v>6.7174920351562299</v>
      </c>
      <c r="D112" s="4">
        <f t="shared" si="6"/>
        <v>26.423650798532893</v>
      </c>
      <c r="G112" s="4">
        <v>36.994394031446703</v>
      </c>
      <c r="H112" s="4">
        <v>31.853999999999999</v>
      </c>
      <c r="I112" s="4">
        <f t="shared" si="7"/>
        <v>26.423650798532893</v>
      </c>
      <c r="L112" s="4">
        <v>36.994394031446703</v>
      </c>
      <c r="M112" s="4">
        <v>31.853999999999999</v>
      </c>
      <c r="N112" s="4">
        <f t="shared" si="8"/>
        <v>5.1403940314467036</v>
      </c>
      <c r="O112" s="4">
        <f t="shared" si="9"/>
        <v>0.16137358044348288</v>
      </c>
    </row>
    <row r="113" spans="1:15">
      <c r="A113" s="4">
        <v>38.256405114527702</v>
      </c>
      <c r="B113" s="4">
        <v>41.09</v>
      </c>
      <c r="C113" s="4">
        <f t="shared" si="5"/>
        <v>44.145227535156359</v>
      </c>
      <c r="D113" s="4">
        <f t="shared" si="6"/>
        <v>8.0292599749747851</v>
      </c>
      <c r="G113" s="4">
        <v>38.256405114527702</v>
      </c>
      <c r="H113" s="4">
        <v>41.09</v>
      </c>
      <c r="I113" s="4">
        <f t="shared" si="7"/>
        <v>8.0292599749747851</v>
      </c>
      <c r="L113" s="4">
        <v>38.256405114527702</v>
      </c>
      <c r="M113" s="4">
        <v>41.09</v>
      </c>
      <c r="N113" s="4">
        <f t="shared" si="8"/>
        <v>2.8335948854723014</v>
      </c>
      <c r="O113" s="4">
        <f t="shared" si="9"/>
        <v>6.8960693245857907E-2</v>
      </c>
    </row>
    <row r="114" spans="1:15">
      <c r="A114" s="4">
        <v>40.650449927673598</v>
      </c>
      <c r="B114" s="4">
        <v>40.350999999999999</v>
      </c>
      <c r="C114" s="4">
        <f t="shared" si="5"/>
        <v>34.871239410156292</v>
      </c>
      <c r="D114" s="4">
        <f t="shared" si="6"/>
        <v>8.9670259183723885E-2</v>
      </c>
      <c r="G114" s="4">
        <v>40.650449927673598</v>
      </c>
      <c r="H114" s="4">
        <v>40.350999999999999</v>
      </c>
      <c r="I114" s="4">
        <f t="shared" si="7"/>
        <v>8.9670259183723885E-2</v>
      </c>
      <c r="L114" s="4">
        <v>40.650449927673598</v>
      </c>
      <c r="M114" s="4">
        <v>40.350999999999999</v>
      </c>
      <c r="N114" s="4">
        <f t="shared" si="8"/>
        <v>0.29944992767359935</v>
      </c>
      <c r="O114" s="4">
        <f t="shared" si="9"/>
        <v>7.4211277954350412E-3</v>
      </c>
    </row>
    <row r="115" spans="1:15">
      <c r="A115" s="4">
        <v>28.482393602581901</v>
      </c>
      <c r="B115" s="4">
        <v>27.231999999999999</v>
      </c>
      <c r="C115" s="4">
        <f t="shared" si="5"/>
        <v>52.039090785156191</v>
      </c>
      <c r="D115" s="4">
        <f t="shared" si="6"/>
        <v>1.5634841613777464</v>
      </c>
      <c r="G115" s="4">
        <v>28.482393602581901</v>
      </c>
      <c r="H115" s="4">
        <v>27.231999999999999</v>
      </c>
      <c r="I115" s="4">
        <f t="shared" si="7"/>
        <v>1.5634841613777464</v>
      </c>
      <c r="L115" s="4">
        <v>28.482393602581901</v>
      </c>
      <c r="M115" s="4">
        <v>27.231999999999999</v>
      </c>
      <c r="N115" s="4">
        <f t="shared" si="8"/>
        <v>1.2503936025819016</v>
      </c>
      <c r="O115" s="4">
        <f t="shared" si="9"/>
        <v>4.5916333819840685E-2</v>
      </c>
    </row>
    <row r="116" spans="1:15">
      <c r="A116" s="4">
        <v>47.331835393004503</v>
      </c>
      <c r="B116" s="4">
        <v>49.682000000000002</v>
      </c>
      <c r="C116" s="4">
        <f t="shared" si="5"/>
        <v>232.14140953515647</v>
      </c>
      <c r="D116" s="4">
        <f t="shared" si="6"/>
        <v>5.5232736799743067</v>
      </c>
      <c r="G116" s="4">
        <v>47.331835393004503</v>
      </c>
      <c r="H116" s="4">
        <v>49.682000000000002</v>
      </c>
      <c r="I116" s="4">
        <f t="shared" si="7"/>
        <v>5.5232736799743067</v>
      </c>
      <c r="L116" s="4">
        <v>47.331835393004503</v>
      </c>
      <c r="M116" s="4">
        <v>49.682000000000002</v>
      </c>
      <c r="N116" s="4">
        <f t="shared" si="8"/>
        <v>2.3501646069954987</v>
      </c>
      <c r="O116" s="4">
        <f t="shared" si="9"/>
        <v>4.7304146511724536E-2</v>
      </c>
    </row>
    <row r="117" spans="1:15">
      <c r="A117" s="4">
        <v>37.530532409738598</v>
      </c>
      <c r="B117" s="4">
        <v>35.78</v>
      </c>
      <c r="C117" s="4">
        <f t="shared" si="5"/>
        <v>1.7800562851562656</v>
      </c>
      <c r="D117" s="4">
        <f t="shared" si="6"/>
        <v>3.0643637175452176</v>
      </c>
      <c r="G117" s="4">
        <v>37.530532409738598</v>
      </c>
      <c r="H117" s="4">
        <v>35.78</v>
      </c>
      <c r="I117" s="4">
        <f t="shared" si="7"/>
        <v>3.0643637175452176</v>
      </c>
      <c r="L117" s="4">
        <v>37.530532409738598</v>
      </c>
      <c r="M117" s="4">
        <v>35.78</v>
      </c>
      <c r="N117" s="4">
        <f t="shared" si="8"/>
        <v>1.7505324097385966</v>
      </c>
      <c r="O117" s="4">
        <f t="shared" si="9"/>
        <v>4.8924885683023937E-2</v>
      </c>
    </row>
    <row r="118" spans="1:15">
      <c r="A118" s="4">
        <v>44.664285592293702</v>
      </c>
      <c r="B118" s="4">
        <v>45.201000000000001</v>
      </c>
      <c r="C118" s="4">
        <f t="shared" si="5"/>
        <v>115.67405816015636</v>
      </c>
      <c r="D118" s="4">
        <f t="shared" si="6"/>
        <v>0.28806235543952319</v>
      </c>
      <c r="G118" s="4">
        <v>44.664285592293702</v>
      </c>
      <c r="H118" s="4">
        <v>45.201000000000001</v>
      </c>
      <c r="I118" s="4">
        <f t="shared" si="7"/>
        <v>0.28806235543952319</v>
      </c>
      <c r="L118" s="4">
        <v>44.664285592293702</v>
      </c>
      <c r="M118" s="4">
        <v>45.201000000000001</v>
      </c>
      <c r="N118" s="4">
        <f t="shared" si="8"/>
        <v>0.53671440770629886</v>
      </c>
      <c r="O118" s="4">
        <f t="shared" si="9"/>
        <v>1.1873949861868075E-2</v>
      </c>
    </row>
    <row r="119" spans="1:15">
      <c r="A119" s="4">
        <v>28.125616390807402</v>
      </c>
      <c r="B119" s="4">
        <v>24.748000000000001</v>
      </c>
      <c r="C119" s="4">
        <f t="shared" si="5"/>
        <v>94.047567285156134</v>
      </c>
      <c r="D119" s="4">
        <f t="shared" si="6"/>
        <v>11.408292483450809</v>
      </c>
      <c r="G119" s="4">
        <v>28.125616390807402</v>
      </c>
      <c r="H119" s="4">
        <v>24.748000000000001</v>
      </c>
      <c r="I119" s="4">
        <f t="shared" si="7"/>
        <v>11.408292483450809</v>
      </c>
      <c r="L119" s="4">
        <v>28.125616390807402</v>
      </c>
      <c r="M119" s="4">
        <v>24.748000000000001</v>
      </c>
      <c r="N119" s="4">
        <f t="shared" si="8"/>
        <v>3.3776163908074004</v>
      </c>
      <c r="O119" s="4">
        <f t="shared" si="9"/>
        <v>0.13648037784093262</v>
      </c>
    </row>
    <row r="120" spans="1:15">
      <c r="A120" s="4">
        <v>25.54305005118</v>
      </c>
      <c r="B120" s="4">
        <v>26.632999999999999</v>
      </c>
      <c r="C120" s="4">
        <f t="shared" si="5"/>
        <v>61.040039160156191</v>
      </c>
      <c r="D120" s="4">
        <f t="shared" si="6"/>
        <v>1.187990890932719</v>
      </c>
      <c r="G120" s="4">
        <v>25.54305005118</v>
      </c>
      <c r="H120" s="4">
        <v>26.632999999999999</v>
      </c>
      <c r="I120" s="4">
        <f t="shared" si="7"/>
        <v>1.187990890932719</v>
      </c>
      <c r="L120" s="4">
        <v>25.54305005118</v>
      </c>
      <c r="M120" s="4">
        <v>26.632999999999999</v>
      </c>
      <c r="N120" s="4">
        <f t="shared" si="8"/>
        <v>1.0899499488199993</v>
      </c>
      <c r="O120" s="4">
        <f t="shared" si="9"/>
        <v>4.0924790628918982E-2</v>
      </c>
    </row>
    <row r="121" spans="1:15">
      <c r="A121" s="4">
        <v>30.5091372697743</v>
      </c>
      <c r="B121" s="4">
        <v>33.479999999999997</v>
      </c>
      <c r="C121" s="4">
        <f t="shared" si="5"/>
        <v>0.93279378515624689</v>
      </c>
      <c r="D121" s="4">
        <f t="shared" si="6"/>
        <v>8.8260253618440832</v>
      </c>
      <c r="G121" s="4">
        <v>30.5091372697743</v>
      </c>
      <c r="H121" s="4">
        <v>33.479999999999997</v>
      </c>
      <c r="I121" s="4">
        <f t="shared" si="7"/>
        <v>8.8260253618440832</v>
      </c>
      <c r="L121" s="4">
        <v>30.5091372697743</v>
      </c>
      <c r="M121" s="4">
        <v>33.479999999999997</v>
      </c>
      <c r="N121" s="4">
        <f t="shared" si="8"/>
        <v>2.9708627302256971</v>
      </c>
      <c r="O121" s="4">
        <f t="shared" si="9"/>
        <v>8.8735445944614619E-2</v>
      </c>
    </row>
    <row r="122" spans="1:15">
      <c r="A122" s="4">
        <v>26.3051382739771</v>
      </c>
      <c r="B122" s="4">
        <v>29.591999999999999</v>
      </c>
      <c r="C122" s="4">
        <f t="shared" si="5"/>
        <v>23.559495785156216</v>
      </c>
      <c r="D122" s="4">
        <f t="shared" si="6"/>
        <v>10.803460005994229</v>
      </c>
      <c r="G122" s="4">
        <v>26.3051382739771</v>
      </c>
      <c r="H122" s="4">
        <v>29.591999999999999</v>
      </c>
      <c r="I122" s="4">
        <f t="shared" si="7"/>
        <v>10.803460005994229</v>
      </c>
      <c r="L122" s="4">
        <v>26.3051382739771</v>
      </c>
      <c r="M122" s="4">
        <v>29.591999999999999</v>
      </c>
      <c r="N122" s="4">
        <f t="shared" si="8"/>
        <v>3.2868617260228987</v>
      </c>
      <c r="O122" s="4">
        <f t="shared" si="9"/>
        <v>0.11107264551307444</v>
      </c>
    </row>
    <row r="123" spans="1:15" ht="15.75" thickBot="1">
      <c r="A123" s="5">
        <v>26.529041908586901</v>
      </c>
      <c r="B123" s="5">
        <v>21.736999999999998</v>
      </c>
      <c r="C123" s="5">
        <f t="shared" si="5"/>
        <v>161.51391516015616</v>
      </c>
      <c r="D123" s="5">
        <f t="shared" si="6"/>
        <v>22.963665653653205</v>
      </c>
      <c r="G123" s="5">
        <v>26.529041908586901</v>
      </c>
      <c r="H123" s="5">
        <v>21.736999999999998</v>
      </c>
      <c r="I123" s="5">
        <f t="shared" si="7"/>
        <v>22.963665653653205</v>
      </c>
      <c r="L123" s="5">
        <v>26.529041908586901</v>
      </c>
      <c r="M123" s="5">
        <v>21.736999999999998</v>
      </c>
      <c r="N123" s="5">
        <f t="shared" si="8"/>
        <v>4.7920419085869028</v>
      </c>
      <c r="O123" s="5">
        <f t="shared" si="9"/>
        <v>0.22045553243717639</v>
      </c>
    </row>
    <row r="124" spans="1:15" ht="15.75" thickBot="1">
      <c r="A124" s="19">
        <f>AVERAGE(A108:A123)</f>
        <v>34.593693974789289</v>
      </c>
      <c r="B124" s="20">
        <f>AVERAGE(B108:B123)</f>
        <v>34.445812499999995</v>
      </c>
      <c r="C124" s="21">
        <f>SUM(C108:C123)</f>
        <v>1472.7045464375001</v>
      </c>
      <c r="D124" s="22">
        <f>SUM(D108:D123)</f>
        <v>153.2918156221854</v>
      </c>
      <c r="G124" s="19">
        <f>AVERAGE(G108:G123)</f>
        <v>34.593693974789289</v>
      </c>
      <c r="H124" s="20">
        <f>AVERAGE(H108:H123)</f>
        <v>34.445812499999995</v>
      </c>
      <c r="I124" s="23">
        <f>AVERAGE(I108:I123)</f>
        <v>9.5807384763865873</v>
      </c>
      <c r="L124" s="19">
        <f>AVERAGE(L108:L123)</f>
        <v>34.593693974789289</v>
      </c>
      <c r="M124" s="20">
        <f>AVERAGE(M108:M123)</f>
        <v>34.445812499999995</v>
      </c>
      <c r="N124" s="13">
        <f>AVERAGE(N108:N123)</f>
        <v>2.6573176610151688</v>
      </c>
      <c r="O124" s="14">
        <f>AVERAGE(O108:O123)</f>
        <v>8.3480426748640355E-2</v>
      </c>
    </row>
    <row r="125" spans="1:15" ht="15.75" thickBot="1">
      <c r="A125" s="24" t="s">
        <v>4</v>
      </c>
      <c r="B125" s="26"/>
      <c r="C125" s="30" t="s">
        <v>5</v>
      </c>
      <c r="D125" s="31"/>
      <c r="G125" s="30" t="s">
        <v>4</v>
      </c>
      <c r="H125" s="33"/>
      <c r="I125" s="31"/>
      <c r="L125" s="24" t="s">
        <v>4</v>
      </c>
      <c r="M125" s="25"/>
      <c r="N125" s="25"/>
      <c r="O125" s="26"/>
    </row>
    <row r="126" spans="1:15" ht="21">
      <c r="A126" s="28" t="s">
        <v>6</v>
      </c>
      <c r="B126" s="28"/>
      <c r="C126" s="28"/>
      <c r="D126" s="28"/>
      <c r="G126" s="27" t="s">
        <v>9</v>
      </c>
      <c r="H126" s="27"/>
      <c r="I126" s="27"/>
      <c r="L126" s="27" t="s">
        <v>11</v>
      </c>
      <c r="M126" s="27"/>
      <c r="N126" s="27"/>
      <c r="O126" s="27"/>
    </row>
    <row r="127" spans="1:15" ht="24" thickBot="1">
      <c r="A127" s="32">
        <f>1-D124/C124</f>
        <v>0.8959113584642614</v>
      </c>
      <c r="B127" s="32"/>
      <c r="C127" s="32"/>
      <c r="D127" s="32"/>
      <c r="G127" s="28">
        <f>SQRT(I124)</f>
        <v>3.095276801254871</v>
      </c>
      <c r="H127" s="28"/>
      <c r="I127" s="28"/>
      <c r="L127" s="28">
        <v>8.3480426748640355E-2</v>
      </c>
      <c r="M127" s="28"/>
      <c r="N127" s="28"/>
      <c r="O127" s="28"/>
    </row>
    <row r="128" spans="1:15">
      <c r="A128" s="34" t="s">
        <v>7</v>
      </c>
      <c r="B128" s="34"/>
      <c r="C128" s="34"/>
      <c r="D128" s="34"/>
      <c r="G128" s="29" t="s">
        <v>12</v>
      </c>
      <c r="H128" s="29"/>
      <c r="I128" s="29"/>
      <c r="L128" s="29" t="s">
        <v>13</v>
      </c>
      <c r="M128" s="29"/>
      <c r="N128" s="29"/>
      <c r="O128" s="29"/>
    </row>
    <row r="129" spans="1:11">
      <c r="A129" s="35" t="s">
        <v>8</v>
      </c>
      <c r="B129" s="35"/>
      <c r="C129" s="35"/>
      <c r="D129" s="35"/>
    </row>
    <row r="130" spans="1:11" ht="18.75">
      <c r="A130" s="36" t="s">
        <v>25</v>
      </c>
      <c r="B130" s="36"/>
      <c r="C130" s="36"/>
      <c r="D130" s="36"/>
    </row>
    <row r="131" spans="1:11" ht="21">
      <c r="G131" s="37" t="s">
        <v>26</v>
      </c>
      <c r="H131" s="37"/>
      <c r="I131" s="37"/>
      <c r="J131" s="37"/>
      <c r="K131" s="37"/>
    </row>
    <row r="132" spans="1:11" ht="21">
      <c r="G132" s="37" t="s">
        <v>16</v>
      </c>
      <c r="H132" s="37"/>
      <c r="I132" s="37"/>
      <c r="J132" s="37"/>
      <c r="K132" s="37"/>
    </row>
    <row r="133" spans="1:11" ht="21">
      <c r="G133" s="37" t="s">
        <v>15</v>
      </c>
      <c r="H133" s="37"/>
      <c r="I133" s="37"/>
      <c r="J133" s="37"/>
      <c r="K133" s="37"/>
    </row>
  </sheetData>
  <mergeCells count="36">
    <mergeCell ref="G131:K131"/>
    <mergeCell ref="G132:K132"/>
    <mergeCell ref="G133:K133"/>
    <mergeCell ref="G126:I126"/>
    <mergeCell ref="G127:I127"/>
    <mergeCell ref="G128:I128"/>
    <mergeCell ref="L126:O126"/>
    <mergeCell ref="L127:O127"/>
    <mergeCell ref="L128:O128"/>
    <mergeCell ref="A126:D126"/>
    <mergeCell ref="A127:D127"/>
    <mergeCell ref="A128:D128"/>
    <mergeCell ref="A129:D129"/>
    <mergeCell ref="A130:D130"/>
    <mergeCell ref="A125:B125"/>
    <mergeCell ref="C125:D125"/>
    <mergeCell ref="G125:I125"/>
    <mergeCell ref="L125:O125"/>
    <mergeCell ref="A16:D16"/>
    <mergeCell ref="A17:D17"/>
    <mergeCell ref="A18:D18"/>
    <mergeCell ref="A14:D14"/>
    <mergeCell ref="G22:K22"/>
    <mergeCell ref="G21:K21"/>
    <mergeCell ref="G20:K20"/>
    <mergeCell ref="A13:B13"/>
    <mergeCell ref="C13:D13"/>
    <mergeCell ref="A15:D15"/>
    <mergeCell ref="G13:I13"/>
    <mergeCell ref="G14:I14"/>
    <mergeCell ref="G15:I15"/>
    <mergeCell ref="L13:O13"/>
    <mergeCell ref="L14:O14"/>
    <mergeCell ref="L15:O15"/>
    <mergeCell ref="G16:I16"/>
    <mergeCell ref="L16:O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2019-05-29T19:07:55Z</dcterms:modified>
</cp:coreProperties>
</file>