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9080" windowHeight="7995" activeTab="2"/>
  </bookViews>
  <sheets>
    <sheet name="Data dengan X1" sheetId="1" r:id="rId1"/>
    <sheet name="Data dengan X1,X2" sheetId="2" r:id="rId2"/>
    <sheet name="Klaster Mapel 2 Cluster" sheetId="4" r:id="rId3"/>
    <sheet name="Klaster Mapel 3 Cluster" sheetId="3" r:id="rId4"/>
    <sheet name="Data IPK" sheetId="5" r:id="rId5"/>
  </sheets>
  <definedNames>
    <definedName name="_xlnm.Print_Area" localSheetId="0">'Data dengan X1'!$A$1:$J$41</definedName>
    <definedName name="_xlnm.Print_Area" localSheetId="1">'Data dengan X1,X2'!$A$1:$L$38</definedName>
  </definedNames>
  <calcPr calcId="145621"/>
</workbook>
</file>

<file path=xl/calcChain.xml><?xml version="1.0" encoding="utf-8"?>
<calcChain xmlns="http://schemas.openxmlformats.org/spreadsheetml/2006/main">
  <c r="J27" i="4" l="1"/>
  <c r="G17" i="4"/>
  <c r="G18" i="4"/>
  <c r="F18" i="4"/>
  <c r="F17" i="4"/>
  <c r="J16" i="4" s="1"/>
  <c r="G2" i="4"/>
  <c r="G3" i="4"/>
  <c r="F3" i="4"/>
  <c r="F2" i="4"/>
  <c r="I35" i="5" l="1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J26" i="5"/>
  <c r="I26" i="5"/>
  <c r="F28" i="5"/>
  <c r="F27" i="5"/>
  <c r="I23" i="5"/>
  <c r="J15" i="5"/>
  <c r="J16" i="5"/>
  <c r="J17" i="5"/>
  <c r="J18" i="5"/>
  <c r="J19" i="5"/>
  <c r="J20" i="5"/>
  <c r="J21" i="5"/>
  <c r="J14" i="5"/>
  <c r="I15" i="5"/>
  <c r="I16" i="5"/>
  <c r="I17" i="5"/>
  <c r="I18" i="5"/>
  <c r="I19" i="5"/>
  <c r="I20" i="5"/>
  <c r="I21" i="5"/>
  <c r="I14" i="5"/>
  <c r="F16" i="5"/>
  <c r="F15" i="5"/>
  <c r="I11" i="5"/>
  <c r="J3" i="5"/>
  <c r="J4" i="5"/>
  <c r="J5" i="5"/>
  <c r="J6" i="5"/>
  <c r="J7" i="5"/>
  <c r="J8" i="5"/>
  <c r="J9" i="5"/>
  <c r="J2" i="5"/>
  <c r="I3" i="5"/>
  <c r="F3" i="5"/>
  <c r="F2" i="5"/>
  <c r="I4" i="5" s="1"/>
  <c r="I7" i="5" l="1"/>
  <c r="I9" i="5"/>
  <c r="I5" i="5"/>
  <c r="I2" i="5"/>
  <c r="I6" i="5"/>
  <c r="I8" i="5"/>
  <c r="K2" i="2"/>
  <c r="J2" i="2" l="1"/>
  <c r="K16" i="4"/>
  <c r="K23" i="4"/>
  <c r="K2" i="4"/>
  <c r="J2" i="4"/>
  <c r="J8" i="4"/>
  <c r="K17" i="4" l="1"/>
  <c r="J18" i="4"/>
  <c r="J9" i="4"/>
  <c r="J17" i="4"/>
  <c r="K9" i="4"/>
  <c r="J22" i="4"/>
  <c r="J21" i="4"/>
  <c r="K22" i="4"/>
  <c r="J25" i="4"/>
  <c r="J20" i="4"/>
  <c r="K21" i="4"/>
  <c r="J24" i="4"/>
  <c r="K25" i="4"/>
  <c r="K4" i="4"/>
  <c r="J7" i="4"/>
  <c r="K8" i="4"/>
  <c r="J11" i="4"/>
  <c r="J6" i="4"/>
  <c r="K7" i="4"/>
  <c r="J10" i="4"/>
  <c r="K11" i="4"/>
  <c r="J3" i="4"/>
  <c r="J5" i="4"/>
  <c r="K6" i="4"/>
  <c r="K10" i="4"/>
  <c r="K3" i="4"/>
  <c r="J13" i="4" s="1"/>
  <c r="J4" i="4"/>
  <c r="K5" i="4"/>
  <c r="K18" i="4"/>
  <c r="J19" i="4"/>
  <c r="K20" i="4"/>
  <c r="J23" i="4"/>
  <c r="K24" i="4"/>
  <c r="K19" i="4"/>
  <c r="J2" i="3"/>
  <c r="L2" i="3" l="1"/>
  <c r="K2" i="3"/>
  <c r="F4" i="3"/>
  <c r="G3" i="3"/>
  <c r="F3" i="3"/>
  <c r="G2" i="3"/>
  <c r="F2" i="3"/>
  <c r="G17" i="3"/>
  <c r="G18" i="3"/>
  <c r="G19" i="3"/>
  <c r="F19" i="3"/>
  <c r="L20" i="3" s="1"/>
  <c r="F18" i="3"/>
  <c r="F17" i="3"/>
  <c r="J17" i="3" s="1"/>
  <c r="G4" i="3"/>
  <c r="L9" i="3" s="1"/>
  <c r="L5" i="3"/>
  <c r="F15" i="2"/>
  <c r="H2" i="1"/>
  <c r="H12" i="1"/>
  <c r="I30" i="1"/>
  <c r="I32" i="1"/>
  <c r="I34" i="1"/>
  <c r="I36" i="1"/>
  <c r="E30" i="1"/>
  <c r="I29" i="1" s="1"/>
  <c r="E29" i="1"/>
  <c r="H32" i="1" s="1"/>
  <c r="H15" i="1"/>
  <c r="H16" i="1"/>
  <c r="H18" i="1"/>
  <c r="H19" i="1"/>
  <c r="H20" i="1"/>
  <c r="H22" i="1"/>
  <c r="H23" i="1"/>
  <c r="E17" i="1"/>
  <c r="I19" i="1" s="1"/>
  <c r="E16" i="1"/>
  <c r="H17" i="1" s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G28" i="2"/>
  <c r="F28" i="2"/>
  <c r="G27" i="2"/>
  <c r="F27" i="2"/>
  <c r="K3" i="2"/>
  <c r="K4" i="2"/>
  <c r="K5" i="2"/>
  <c r="K6" i="2"/>
  <c r="K7" i="2"/>
  <c r="K8" i="2"/>
  <c r="K9" i="2"/>
  <c r="G16" i="2"/>
  <c r="F16" i="2"/>
  <c r="K15" i="2" s="1"/>
  <c r="G15" i="2"/>
  <c r="G2" i="2"/>
  <c r="F2" i="2"/>
  <c r="J14" i="2" l="1"/>
  <c r="K16" i="3"/>
  <c r="L10" i="3"/>
  <c r="L8" i="3"/>
  <c r="L4" i="3"/>
  <c r="L23" i="3"/>
  <c r="L19" i="3"/>
  <c r="J4" i="3"/>
  <c r="L11" i="3"/>
  <c r="L7" i="3"/>
  <c r="L3" i="3"/>
  <c r="L16" i="3"/>
  <c r="L22" i="3"/>
  <c r="L18" i="3"/>
  <c r="L6" i="3"/>
  <c r="L25" i="3"/>
  <c r="L21" i="3"/>
  <c r="L17" i="3"/>
  <c r="K3" i="3"/>
  <c r="L24" i="3"/>
  <c r="K17" i="3"/>
  <c r="J31" i="2"/>
  <c r="J4" i="2"/>
  <c r="K29" i="2"/>
  <c r="J11" i="3"/>
  <c r="J3" i="3"/>
  <c r="K24" i="3"/>
  <c r="K22" i="3"/>
  <c r="K20" i="3"/>
  <c r="K18" i="3"/>
  <c r="J9" i="3"/>
  <c r="J16" i="3"/>
  <c r="J24" i="3"/>
  <c r="J22" i="3"/>
  <c r="J20" i="3"/>
  <c r="J18" i="3"/>
  <c r="J7" i="3"/>
  <c r="K25" i="3"/>
  <c r="K23" i="3"/>
  <c r="K21" i="3"/>
  <c r="K19" i="3"/>
  <c r="K4" i="3"/>
  <c r="J5" i="3"/>
  <c r="J25" i="3"/>
  <c r="J23" i="3"/>
  <c r="J21" i="3"/>
  <c r="J19" i="3"/>
  <c r="K8" i="3"/>
  <c r="K6" i="3"/>
  <c r="J10" i="3"/>
  <c r="J8" i="3"/>
  <c r="J6" i="3"/>
  <c r="K10" i="3"/>
  <c r="K11" i="3"/>
  <c r="K9" i="3"/>
  <c r="K7" i="3"/>
  <c r="K5" i="3"/>
  <c r="I22" i="1"/>
  <c r="I18" i="1"/>
  <c r="H35" i="1"/>
  <c r="H31" i="1"/>
  <c r="I15" i="1"/>
  <c r="I21" i="1"/>
  <c r="H25" i="1" s="1"/>
  <c r="I17" i="1"/>
  <c r="H34" i="1"/>
  <c r="H30" i="1"/>
  <c r="I35" i="1"/>
  <c r="I31" i="1"/>
  <c r="I20" i="1"/>
  <c r="I16" i="1"/>
  <c r="H28" i="1"/>
  <c r="H33" i="1"/>
  <c r="H29" i="1"/>
  <c r="H21" i="1"/>
  <c r="I23" i="1"/>
  <c r="H36" i="1"/>
  <c r="I28" i="1"/>
  <c r="I33" i="1"/>
  <c r="K30" i="2"/>
  <c r="J29" i="2"/>
  <c r="K33" i="2"/>
  <c r="J8" i="2"/>
  <c r="J32" i="2"/>
  <c r="J28" i="2"/>
  <c r="K28" i="2"/>
  <c r="J27" i="2"/>
  <c r="K31" i="2"/>
  <c r="K27" i="2"/>
  <c r="J30" i="2"/>
  <c r="J26" i="2"/>
  <c r="K32" i="2"/>
  <c r="J5" i="2"/>
  <c r="K26" i="2"/>
  <c r="J33" i="2"/>
  <c r="K14" i="2"/>
  <c r="J6" i="2"/>
  <c r="J11" i="2" s="1"/>
  <c r="J7" i="2"/>
  <c r="J3" i="2"/>
  <c r="J9" i="2"/>
  <c r="J21" i="2"/>
  <c r="J17" i="2"/>
  <c r="K18" i="2"/>
  <c r="J20" i="2"/>
  <c r="J16" i="2"/>
  <c r="K21" i="2"/>
  <c r="K17" i="2"/>
  <c r="J19" i="2"/>
  <c r="J15" i="2"/>
  <c r="K20" i="2"/>
  <c r="K16" i="2"/>
  <c r="J18" i="2"/>
  <c r="K19" i="2"/>
  <c r="J27" i="3" l="1"/>
  <c r="J13" i="3"/>
  <c r="H38" i="1"/>
  <c r="J35" i="2"/>
  <c r="J23" i="2"/>
</calcChain>
</file>

<file path=xl/comments1.xml><?xml version="1.0" encoding="utf-8"?>
<comments xmlns="http://schemas.openxmlformats.org/spreadsheetml/2006/main">
  <authors>
    <author>Yusuf S. Nugroho</author>
  </authors>
  <commentList>
    <comment ref="I11" authorId="0">
      <text>
        <r>
          <rPr>
            <sz val="9"/>
            <color indexed="81"/>
            <rFont val="Tahoma"/>
            <family val="2"/>
          </rPr>
          <t>Sum of Squared Error (SSE)</t>
        </r>
      </text>
    </comment>
  </commentList>
</comments>
</file>

<file path=xl/comments2.xml><?xml version="1.0" encoding="utf-8"?>
<comments xmlns="http://schemas.openxmlformats.org/spreadsheetml/2006/main">
  <authors>
    <author>Yusuf S. Nugroho</author>
  </authors>
  <commentList>
    <comment ref="I13" authorId="0">
      <text>
        <r>
          <rPr>
            <sz val="9"/>
            <color indexed="81"/>
            <rFont val="Tahoma"/>
            <family val="2"/>
          </rPr>
          <t>Sum of Squared Error (SSE)</t>
        </r>
      </text>
    </comment>
  </commentList>
</comments>
</file>

<file path=xl/comments3.xml><?xml version="1.0" encoding="utf-8"?>
<comments xmlns="http://schemas.openxmlformats.org/spreadsheetml/2006/main">
  <authors>
    <author>Yusuf S. Nugroho</author>
  </authors>
  <commentList>
    <comment ref="I13" authorId="0">
      <text>
        <r>
          <rPr>
            <sz val="9"/>
            <color indexed="81"/>
            <rFont val="Tahoma"/>
            <family val="2"/>
          </rPr>
          <t>Sum of Squared Error (SSE)</t>
        </r>
      </text>
    </comment>
  </commentList>
</comments>
</file>

<file path=xl/sharedStrings.xml><?xml version="1.0" encoding="utf-8"?>
<sst xmlns="http://schemas.openxmlformats.org/spreadsheetml/2006/main" count="441" uniqueCount="64">
  <si>
    <t>Data X</t>
  </si>
  <si>
    <t>DATA</t>
  </si>
  <si>
    <t>A</t>
  </si>
  <si>
    <t>B</t>
  </si>
  <si>
    <t>C</t>
  </si>
  <si>
    <t>E</t>
  </si>
  <si>
    <t>F</t>
  </si>
  <si>
    <t>G</t>
  </si>
  <si>
    <t>H</t>
  </si>
  <si>
    <t>D</t>
  </si>
  <si>
    <t>X</t>
  </si>
  <si>
    <t>C1</t>
  </si>
  <si>
    <t>C2</t>
  </si>
  <si>
    <t>AEG</t>
  </si>
  <si>
    <t>BCDFH</t>
  </si>
  <si>
    <t>m1</t>
  </si>
  <si>
    <t>m2</t>
  </si>
  <si>
    <t>Cluster</t>
  </si>
  <si>
    <t>Anggota</t>
  </si>
  <si>
    <t>Centroid baru</t>
  </si>
  <si>
    <t>Centroid awal</t>
  </si>
  <si>
    <t>AEGH</t>
  </si>
  <si>
    <t>BCDF</t>
  </si>
  <si>
    <t>SSE</t>
  </si>
  <si>
    <t>ITERASI 2</t>
  </si>
  <si>
    <t>X1</t>
  </si>
  <si>
    <t>X2</t>
  </si>
  <si>
    <t>ITERASI 3</t>
  </si>
  <si>
    <t>Centroid Awal</t>
  </si>
  <si>
    <t>Data</t>
  </si>
  <si>
    <t>I</t>
  </si>
  <si>
    <t>Jarak ke m1</t>
  </si>
  <si>
    <t>Jarak ke m2</t>
  </si>
  <si>
    <t>ABCDEFG</t>
  </si>
  <si>
    <t>HI</t>
  </si>
  <si>
    <t>ABCDEF</t>
  </si>
  <si>
    <t>GHI</t>
  </si>
  <si>
    <t>Karena tidak ada perubahan data anggota cluster, maka iterasi dihentikan dengan nilai SSE sebesar 216,67</t>
  </si>
  <si>
    <t>Karena tidak ada perubahan data anggota cluster, maka iterasi dihentikan dengan nilai SSE sebesar 6,25</t>
  </si>
  <si>
    <t>Jarak m1</t>
  </si>
  <si>
    <t>Jarak m2</t>
  </si>
  <si>
    <t>NAMA</t>
  </si>
  <si>
    <t>B.IND</t>
  </si>
  <si>
    <t>B.ING</t>
  </si>
  <si>
    <t>JOKO</t>
  </si>
  <si>
    <t>AGUS</t>
  </si>
  <si>
    <t>SUSI</t>
  </si>
  <si>
    <t>DYAH</t>
  </si>
  <si>
    <t>WATI</t>
  </si>
  <si>
    <t>IKA</t>
  </si>
  <si>
    <t>EKO</t>
  </si>
  <si>
    <t>YANTO</t>
  </si>
  <si>
    <t>WAWAN</t>
  </si>
  <si>
    <t>MAHMUD</t>
  </si>
  <si>
    <t>m3</t>
  </si>
  <si>
    <t>Jarak m3</t>
  </si>
  <si>
    <t>C3</t>
  </si>
  <si>
    <t>Karena tidak ada perubahan data anggota cluster, maka iterasi dihentikan dengan nilai SSE sebesar 14.19</t>
  </si>
  <si>
    <t>IPK</t>
  </si>
  <si>
    <t>Karena tidak ada perubahan data anggota cluster, maka iterasi dihentikan dengan nilai SSE sebesar 1.36</t>
  </si>
  <si>
    <t>No</t>
  </si>
  <si>
    <t>SUSI,DYAH,WATI,IKA,YANTO</t>
  </si>
  <si>
    <t>JOKO,AGUS,EKO,WAWAN,MAHMUD</t>
  </si>
  <si>
    <t>Karena tidak ada perubahan data anggota cluster, maka iterasi dihentikan dengan nilai SSE sebesar 23.20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</si>
</sst>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17</xdr:row>
      <xdr:rowOff>28576</xdr:rowOff>
    </xdr:from>
    <xdr:to>
      <xdr:col>5</xdr:col>
      <xdr:colOff>250130</xdr:colOff>
      <xdr:row>21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3267076"/>
          <a:ext cx="2993330" cy="771524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276225</xdr:colOff>
      <xdr:row>29</xdr:row>
      <xdr:rowOff>123825</xdr:rowOff>
    </xdr:from>
    <xdr:to>
      <xdr:col>4</xdr:col>
      <xdr:colOff>676275</xdr:colOff>
      <xdr:row>33</xdr:row>
      <xdr:rowOff>138226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" y="5648325"/>
          <a:ext cx="2381250" cy="776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workbookViewId="0">
      <selection activeCell="A11" sqref="A11"/>
    </sheetView>
  </sheetViews>
  <sheetFormatPr defaultRowHeight="15" x14ac:dyDescent="0.25"/>
  <cols>
    <col min="1" max="1" width="9.140625" style="3"/>
    <col min="2" max="2" width="10" customWidth="1"/>
    <col min="3" max="3" width="9.7109375" customWidth="1"/>
    <col min="4" max="4" width="14.140625" customWidth="1"/>
    <col min="5" max="5" width="9.5703125" bestFit="1" customWidth="1"/>
    <col min="6" max="6" width="3.42578125" customWidth="1"/>
    <col min="8" max="9" width="12.85546875" customWidth="1"/>
    <col min="10" max="10" width="9.140625" style="3"/>
  </cols>
  <sheetData>
    <row r="1" spans="1:10" x14ac:dyDescent="0.25">
      <c r="A1" s="2" t="s">
        <v>29</v>
      </c>
      <c r="B1" s="2" t="s">
        <v>0</v>
      </c>
      <c r="D1" s="2" t="s">
        <v>28</v>
      </c>
      <c r="E1" s="2" t="s">
        <v>10</v>
      </c>
      <c r="G1" s="2" t="s">
        <v>29</v>
      </c>
      <c r="H1" s="1" t="s">
        <v>31</v>
      </c>
      <c r="I1" s="1" t="s">
        <v>32</v>
      </c>
      <c r="J1" s="1" t="s">
        <v>17</v>
      </c>
    </row>
    <row r="2" spans="1:10" x14ac:dyDescent="0.25">
      <c r="A2" s="1" t="s">
        <v>2</v>
      </c>
      <c r="B2" s="1">
        <v>2</v>
      </c>
      <c r="D2" s="1" t="s">
        <v>15</v>
      </c>
      <c r="E2" s="1">
        <v>20</v>
      </c>
      <c r="G2" s="1" t="s">
        <v>2</v>
      </c>
      <c r="H2" s="1">
        <f>SQRT((B2-$E$2)^2)</f>
        <v>18</v>
      </c>
      <c r="I2" s="1">
        <f>SQRT((B2-$E$3)^2)</f>
        <v>23</v>
      </c>
      <c r="J2" s="11" t="s">
        <v>11</v>
      </c>
    </row>
    <row r="3" spans="1:10" x14ac:dyDescent="0.25">
      <c r="A3" s="1" t="s">
        <v>3</v>
      </c>
      <c r="B3" s="1">
        <v>3</v>
      </c>
      <c r="D3" s="1" t="s">
        <v>16</v>
      </c>
      <c r="E3" s="1">
        <v>25</v>
      </c>
      <c r="G3" s="1" t="s">
        <v>3</v>
      </c>
      <c r="H3" s="1">
        <f t="shared" ref="H3:H10" si="0">SQRT((B3-$E$2)^2)</f>
        <v>17</v>
      </c>
      <c r="I3" s="1">
        <f t="shared" ref="I3:I10" si="1">SQRT((B3-$E$3)^2)</f>
        <v>22</v>
      </c>
      <c r="J3" s="11" t="s">
        <v>11</v>
      </c>
    </row>
    <row r="4" spans="1:10" x14ac:dyDescent="0.25">
      <c r="A4" s="1" t="s">
        <v>4</v>
      </c>
      <c r="B4" s="1">
        <v>4</v>
      </c>
      <c r="G4" s="1" t="s">
        <v>4</v>
      </c>
      <c r="H4" s="1">
        <f t="shared" si="0"/>
        <v>16</v>
      </c>
      <c r="I4" s="1">
        <f t="shared" si="1"/>
        <v>21</v>
      </c>
      <c r="J4" s="11" t="s">
        <v>11</v>
      </c>
    </row>
    <row r="5" spans="1:10" x14ac:dyDescent="0.25">
      <c r="A5" s="1" t="s">
        <v>9</v>
      </c>
      <c r="B5" s="1">
        <v>10</v>
      </c>
      <c r="G5" s="1" t="s">
        <v>9</v>
      </c>
      <c r="H5" s="1">
        <f t="shared" si="0"/>
        <v>10</v>
      </c>
      <c r="I5" s="1">
        <f t="shared" si="1"/>
        <v>15</v>
      </c>
      <c r="J5" s="11" t="s">
        <v>11</v>
      </c>
    </row>
    <row r="6" spans="1:10" x14ac:dyDescent="0.25">
      <c r="A6" s="1" t="s">
        <v>5</v>
      </c>
      <c r="B6" s="1">
        <v>11</v>
      </c>
      <c r="G6" s="1" t="s">
        <v>5</v>
      </c>
      <c r="H6" s="1">
        <f t="shared" si="0"/>
        <v>9</v>
      </c>
      <c r="I6" s="1">
        <f t="shared" si="1"/>
        <v>14</v>
      </c>
      <c r="J6" s="11" t="s">
        <v>11</v>
      </c>
    </row>
    <row r="7" spans="1:10" x14ac:dyDescent="0.25">
      <c r="A7" s="1" t="s">
        <v>6</v>
      </c>
      <c r="B7" s="1">
        <v>12</v>
      </c>
      <c r="G7" s="1" t="s">
        <v>6</v>
      </c>
      <c r="H7" s="1">
        <f t="shared" si="0"/>
        <v>8</v>
      </c>
      <c r="I7" s="1">
        <f t="shared" si="1"/>
        <v>13</v>
      </c>
      <c r="J7" s="11" t="s">
        <v>11</v>
      </c>
    </row>
    <row r="8" spans="1:10" x14ac:dyDescent="0.25">
      <c r="A8" s="1" t="s">
        <v>7</v>
      </c>
      <c r="B8" s="1">
        <v>20</v>
      </c>
      <c r="G8" s="1" t="s">
        <v>7</v>
      </c>
      <c r="H8" s="1">
        <f t="shared" si="0"/>
        <v>0</v>
      </c>
      <c r="I8" s="1">
        <f t="shared" si="1"/>
        <v>5</v>
      </c>
      <c r="J8" s="11" t="s">
        <v>11</v>
      </c>
    </row>
    <row r="9" spans="1:10" x14ac:dyDescent="0.25">
      <c r="A9" s="1" t="s">
        <v>8</v>
      </c>
      <c r="B9" s="1">
        <v>25</v>
      </c>
      <c r="G9" s="1" t="s">
        <v>8</v>
      </c>
      <c r="H9" s="1">
        <f t="shared" si="0"/>
        <v>5</v>
      </c>
      <c r="I9" s="1">
        <f t="shared" si="1"/>
        <v>0</v>
      </c>
      <c r="J9" s="14" t="s">
        <v>12</v>
      </c>
    </row>
    <row r="10" spans="1:10" x14ac:dyDescent="0.25">
      <c r="A10" s="1" t="s">
        <v>30</v>
      </c>
      <c r="B10" s="1">
        <v>35</v>
      </c>
      <c r="G10" s="1" t="s">
        <v>30</v>
      </c>
      <c r="H10" s="1">
        <f t="shared" si="0"/>
        <v>15</v>
      </c>
      <c r="I10" s="1">
        <f t="shared" si="1"/>
        <v>10</v>
      </c>
      <c r="J10" s="14" t="s">
        <v>12</v>
      </c>
    </row>
    <row r="12" spans="1:10" x14ac:dyDescent="0.25">
      <c r="G12" s="15" t="s">
        <v>23</v>
      </c>
      <c r="H12" s="15">
        <f>H2^2+H3^2+H4^2+H5^2+H6^2+H7^2+H8^2+I9^2+I10^2</f>
        <v>1214</v>
      </c>
    </row>
    <row r="14" spans="1:10" x14ac:dyDescent="0.25">
      <c r="C14" s="25" t="s">
        <v>24</v>
      </c>
      <c r="D14" s="25"/>
      <c r="E14" s="25"/>
      <c r="G14" s="2" t="s">
        <v>29</v>
      </c>
      <c r="H14" s="1" t="s">
        <v>31</v>
      </c>
      <c r="I14" s="1" t="s">
        <v>32</v>
      </c>
      <c r="J14" s="1" t="s">
        <v>17</v>
      </c>
    </row>
    <row r="15" spans="1:10" x14ac:dyDescent="0.25">
      <c r="C15" s="1" t="s">
        <v>18</v>
      </c>
      <c r="D15" s="1" t="s">
        <v>19</v>
      </c>
      <c r="E15" s="22" t="s">
        <v>10</v>
      </c>
      <c r="G15" s="1" t="s">
        <v>2</v>
      </c>
      <c r="H15" s="13">
        <f>SQRT((B2-$E$16)^2)</f>
        <v>6.8571428571428577</v>
      </c>
      <c r="I15" s="1">
        <f>SQRT((B2-$E$17)^2)</f>
        <v>28</v>
      </c>
      <c r="J15" s="11" t="s">
        <v>11</v>
      </c>
    </row>
    <row r="16" spans="1:10" x14ac:dyDescent="0.25">
      <c r="C16" s="9" t="s">
        <v>33</v>
      </c>
      <c r="D16" s="1" t="s">
        <v>15</v>
      </c>
      <c r="E16" s="13">
        <f>AVERAGE(B2:B8)</f>
        <v>8.8571428571428577</v>
      </c>
      <c r="G16" s="1" t="s">
        <v>3</v>
      </c>
      <c r="H16" s="13">
        <f>SQRT((B3-$E$16)^2)</f>
        <v>5.8571428571428577</v>
      </c>
      <c r="I16" s="1">
        <f t="shared" ref="I16:I23" si="2">SQRT((B3-$E$17)^2)</f>
        <v>27</v>
      </c>
      <c r="J16" s="11" t="s">
        <v>11</v>
      </c>
    </row>
    <row r="17" spans="3:10" x14ac:dyDescent="0.25">
      <c r="C17" s="9" t="s">
        <v>34</v>
      </c>
      <c r="D17" s="1" t="s">
        <v>16</v>
      </c>
      <c r="E17" s="1">
        <f>AVERAGE(B9:B10)</f>
        <v>30</v>
      </c>
      <c r="G17" s="1" t="s">
        <v>4</v>
      </c>
      <c r="H17" s="13">
        <f t="shared" ref="H17:H23" si="3">SQRT((B4-$E$16)^2)</f>
        <v>4.8571428571428577</v>
      </c>
      <c r="I17" s="1">
        <f t="shared" si="2"/>
        <v>26</v>
      </c>
      <c r="J17" s="11" t="s">
        <v>11</v>
      </c>
    </row>
    <row r="18" spans="3:10" x14ac:dyDescent="0.25">
      <c r="G18" s="1" t="s">
        <v>9</v>
      </c>
      <c r="H18" s="13">
        <f t="shared" si="3"/>
        <v>1.1428571428571423</v>
      </c>
      <c r="I18" s="1">
        <f t="shared" si="2"/>
        <v>20</v>
      </c>
      <c r="J18" s="11" t="s">
        <v>11</v>
      </c>
    </row>
    <row r="19" spans="3:10" x14ac:dyDescent="0.25">
      <c r="G19" s="1" t="s">
        <v>5</v>
      </c>
      <c r="H19" s="13">
        <f t="shared" si="3"/>
        <v>2.1428571428571423</v>
      </c>
      <c r="I19" s="1">
        <f t="shared" si="2"/>
        <v>19</v>
      </c>
      <c r="J19" s="11" t="s">
        <v>11</v>
      </c>
    </row>
    <row r="20" spans="3:10" x14ac:dyDescent="0.25">
      <c r="G20" s="1" t="s">
        <v>6</v>
      </c>
      <c r="H20" s="13">
        <f t="shared" si="3"/>
        <v>3.1428571428571423</v>
      </c>
      <c r="I20" s="1">
        <f t="shared" si="2"/>
        <v>18</v>
      </c>
      <c r="J20" s="11" t="s">
        <v>11</v>
      </c>
    </row>
    <row r="21" spans="3:10" x14ac:dyDescent="0.25">
      <c r="G21" s="1" t="s">
        <v>7</v>
      </c>
      <c r="H21" s="13">
        <f t="shared" si="3"/>
        <v>11.142857142857142</v>
      </c>
      <c r="I21" s="1">
        <f t="shared" si="2"/>
        <v>10</v>
      </c>
      <c r="J21" s="14" t="s">
        <v>12</v>
      </c>
    </row>
    <row r="22" spans="3:10" x14ac:dyDescent="0.25">
      <c r="G22" s="1" t="s">
        <v>8</v>
      </c>
      <c r="H22" s="13">
        <f t="shared" si="3"/>
        <v>16.142857142857142</v>
      </c>
      <c r="I22" s="1">
        <f t="shared" si="2"/>
        <v>5</v>
      </c>
      <c r="J22" s="14" t="s">
        <v>12</v>
      </c>
    </row>
    <row r="23" spans="3:10" x14ac:dyDescent="0.25">
      <c r="G23" s="1" t="s">
        <v>30</v>
      </c>
      <c r="H23" s="13">
        <f t="shared" si="3"/>
        <v>26.142857142857142</v>
      </c>
      <c r="I23" s="1">
        <f t="shared" si="2"/>
        <v>5</v>
      </c>
      <c r="J23" s="14" t="s">
        <v>12</v>
      </c>
    </row>
    <row r="25" spans="3:10" x14ac:dyDescent="0.25">
      <c r="G25" s="15" t="s">
        <v>23</v>
      </c>
      <c r="H25" s="10">
        <f>H15^2+H16^2+H17^2+H18^2+H19^2+H20^2+I21^2+I22^2+I23^2</f>
        <v>270.69387755102042</v>
      </c>
    </row>
    <row r="27" spans="3:10" x14ac:dyDescent="0.25">
      <c r="C27" s="25" t="s">
        <v>27</v>
      </c>
      <c r="D27" s="25"/>
      <c r="E27" s="25"/>
      <c r="G27" s="2" t="s">
        <v>29</v>
      </c>
      <c r="H27" s="1" t="s">
        <v>31</v>
      </c>
      <c r="I27" s="1" t="s">
        <v>32</v>
      </c>
      <c r="J27" s="1" t="s">
        <v>17</v>
      </c>
    </row>
    <row r="28" spans="3:10" x14ac:dyDescent="0.25">
      <c r="C28" s="1" t="s">
        <v>18</v>
      </c>
      <c r="D28" s="1" t="s">
        <v>19</v>
      </c>
      <c r="E28" s="22" t="s">
        <v>10</v>
      </c>
      <c r="G28" s="1" t="s">
        <v>2</v>
      </c>
      <c r="H28" s="13">
        <f>SQRT((B2-$E$29)^2)</f>
        <v>5</v>
      </c>
      <c r="I28" s="13">
        <f>SQRT((B2-$E$30)^2)</f>
        <v>24.666666666666668</v>
      </c>
      <c r="J28" s="11" t="s">
        <v>11</v>
      </c>
    </row>
    <row r="29" spans="3:10" x14ac:dyDescent="0.25">
      <c r="C29" s="9" t="s">
        <v>35</v>
      </c>
      <c r="D29" s="1" t="s">
        <v>15</v>
      </c>
      <c r="E29" s="13">
        <f>AVERAGE(B2:B7)</f>
        <v>7</v>
      </c>
      <c r="G29" s="1" t="s">
        <v>3</v>
      </c>
      <c r="H29" s="13">
        <f t="shared" ref="H29:H36" si="4">SQRT((B3-$E$29)^2)</f>
        <v>4</v>
      </c>
      <c r="I29" s="13">
        <f t="shared" ref="I29:I36" si="5">SQRT((B3-$E$30)^2)</f>
        <v>23.666666666666668</v>
      </c>
      <c r="J29" s="11" t="s">
        <v>11</v>
      </c>
    </row>
    <row r="30" spans="3:10" x14ac:dyDescent="0.25">
      <c r="C30" s="9" t="s">
        <v>36</v>
      </c>
      <c r="D30" s="1" t="s">
        <v>16</v>
      </c>
      <c r="E30" s="13">
        <f>AVERAGE(B8:B10)</f>
        <v>26.666666666666668</v>
      </c>
      <c r="G30" s="1" t="s">
        <v>4</v>
      </c>
      <c r="H30" s="13">
        <f t="shared" si="4"/>
        <v>3</v>
      </c>
      <c r="I30" s="13">
        <f t="shared" si="5"/>
        <v>22.666666666666668</v>
      </c>
      <c r="J30" s="11" t="s">
        <v>11</v>
      </c>
    </row>
    <row r="31" spans="3:10" x14ac:dyDescent="0.25">
      <c r="G31" s="1" t="s">
        <v>9</v>
      </c>
      <c r="H31" s="13">
        <f t="shared" si="4"/>
        <v>3</v>
      </c>
      <c r="I31" s="13">
        <f t="shared" si="5"/>
        <v>16.666666666666668</v>
      </c>
      <c r="J31" s="11" t="s">
        <v>11</v>
      </c>
    </row>
    <row r="32" spans="3:10" x14ac:dyDescent="0.25">
      <c r="G32" s="1" t="s">
        <v>5</v>
      </c>
      <c r="H32" s="13">
        <f t="shared" si="4"/>
        <v>4</v>
      </c>
      <c r="I32" s="13">
        <f t="shared" si="5"/>
        <v>15.666666666666668</v>
      </c>
      <c r="J32" s="11" t="s">
        <v>11</v>
      </c>
    </row>
    <row r="33" spans="3:10" x14ac:dyDescent="0.25">
      <c r="G33" s="1" t="s">
        <v>6</v>
      </c>
      <c r="H33" s="13">
        <f t="shared" si="4"/>
        <v>5</v>
      </c>
      <c r="I33" s="13">
        <f t="shared" si="5"/>
        <v>14.666666666666668</v>
      </c>
      <c r="J33" s="11" t="s">
        <v>11</v>
      </c>
    </row>
    <row r="34" spans="3:10" x14ac:dyDescent="0.25">
      <c r="G34" s="1" t="s">
        <v>7</v>
      </c>
      <c r="H34" s="13">
        <f t="shared" si="4"/>
        <v>13</v>
      </c>
      <c r="I34" s="13">
        <f t="shared" si="5"/>
        <v>6.6666666666666679</v>
      </c>
      <c r="J34" s="14" t="s">
        <v>12</v>
      </c>
    </row>
    <row r="35" spans="3:10" x14ac:dyDescent="0.25">
      <c r="G35" s="1" t="s">
        <v>8</v>
      </c>
      <c r="H35" s="13">
        <f t="shared" si="4"/>
        <v>18</v>
      </c>
      <c r="I35" s="13">
        <f t="shared" si="5"/>
        <v>1.6666666666666679</v>
      </c>
      <c r="J35" s="14" t="s">
        <v>12</v>
      </c>
    </row>
    <row r="36" spans="3:10" x14ac:dyDescent="0.25">
      <c r="G36" s="1" t="s">
        <v>30</v>
      </c>
      <c r="H36" s="13">
        <f t="shared" si="4"/>
        <v>28</v>
      </c>
      <c r="I36" s="13">
        <f t="shared" si="5"/>
        <v>8.3333333333333321</v>
      </c>
      <c r="J36" s="14" t="s">
        <v>12</v>
      </c>
    </row>
    <row r="38" spans="3:10" x14ac:dyDescent="0.25">
      <c r="G38" s="15" t="s">
        <v>23</v>
      </c>
      <c r="H38" s="10">
        <f>H28^2+H29^2+H30^2+H31^2+H32^2+H33^2+I34^2+I35^2+I36^2</f>
        <v>216.66666666666666</v>
      </c>
    </row>
    <row r="40" spans="3:10" x14ac:dyDescent="0.25">
      <c r="C40" s="26" t="s">
        <v>37</v>
      </c>
      <c r="D40" s="26"/>
      <c r="E40" s="26"/>
      <c r="F40" s="26"/>
      <c r="G40" s="26"/>
      <c r="H40" s="26"/>
      <c r="I40" s="26"/>
      <c r="J40" s="26"/>
    </row>
    <row r="41" spans="3:10" x14ac:dyDescent="0.25">
      <c r="C41" s="26"/>
      <c r="D41" s="26"/>
      <c r="E41" s="26"/>
      <c r="F41" s="26"/>
      <c r="G41" s="26"/>
      <c r="H41" s="26"/>
      <c r="I41" s="26"/>
      <c r="J41" s="26"/>
    </row>
  </sheetData>
  <mergeCells count="3">
    <mergeCell ref="C14:E14"/>
    <mergeCell ref="C27:E27"/>
    <mergeCell ref="C40:J41"/>
  </mergeCells>
  <printOptions horizontalCentered="1"/>
  <pageMargins left="0.5" right="0.5" top="0.5" bottom="0.5" header="0.51180555555555596" footer="0.51180555555555596"/>
  <pageSetup paperSize="9" scale="9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workbookViewId="0">
      <selection activeCell="N4" sqref="N4"/>
    </sheetView>
  </sheetViews>
  <sheetFormatPr defaultRowHeight="15" x14ac:dyDescent="0.25"/>
  <cols>
    <col min="1" max="1" width="7.140625" customWidth="1"/>
    <col min="2" max="2" width="6.7109375" customWidth="1"/>
    <col min="3" max="3" width="6.85546875" customWidth="1"/>
    <col min="4" max="4" width="9" customWidth="1"/>
    <col min="5" max="5" width="14.5703125" style="3" customWidth="1"/>
    <col min="6" max="6" width="6.28515625" style="3" customWidth="1"/>
    <col min="7" max="7" width="6.7109375" style="3" customWidth="1"/>
    <col min="8" max="8" width="2.85546875" style="3" customWidth="1"/>
    <col min="9" max="9" width="5.85546875" style="3" customWidth="1"/>
    <col min="10" max="10" width="10.7109375" style="3" customWidth="1"/>
    <col min="11" max="11" width="10.42578125" style="3" customWidth="1"/>
    <col min="12" max="12" width="9.140625" style="3"/>
  </cols>
  <sheetData>
    <row r="1" spans="1:12" x14ac:dyDescent="0.25">
      <c r="A1" s="2" t="s">
        <v>1</v>
      </c>
      <c r="B1" s="2" t="s">
        <v>25</v>
      </c>
      <c r="C1" s="2" t="s">
        <v>26</v>
      </c>
      <c r="E1" s="1" t="s">
        <v>20</v>
      </c>
      <c r="F1" s="8" t="s">
        <v>25</v>
      </c>
      <c r="G1" s="8" t="s">
        <v>26</v>
      </c>
      <c r="I1" s="1"/>
      <c r="J1" s="1" t="s">
        <v>39</v>
      </c>
      <c r="K1" s="1" t="s">
        <v>40</v>
      </c>
      <c r="L1" s="1" t="s">
        <v>17</v>
      </c>
    </row>
    <row r="2" spans="1:12" x14ac:dyDescent="0.25">
      <c r="A2" s="1" t="s">
        <v>2</v>
      </c>
      <c r="B2" s="1">
        <v>1</v>
      </c>
      <c r="C2" s="1">
        <v>3</v>
      </c>
      <c r="E2" s="1" t="s">
        <v>15</v>
      </c>
      <c r="F2" s="1">
        <f>B8</f>
        <v>1</v>
      </c>
      <c r="G2" s="1">
        <f>C8</f>
        <v>1</v>
      </c>
      <c r="I2" s="1" t="s">
        <v>2</v>
      </c>
      <c r="J2" s="10">
        <f>SQRT(((B2-$F$2)^2)+((C2-$G$2)^2))</f>
        <v>2</v>
      </c>
      <c r="K2" s="10">
        <f t="shared" ref="K2:K9" si="0">SQRT(((B2-$F$3)^2)+((C2-$G$3)^2))</f>
        <v>2.2360679774997898</v>
      </c>
      <c r="L2" s="11" t="s">
        <v>11</v>
      </c>
    </row>
    <row r="3" spans="1:12" x14ac:dyDescent="0.25">
      <c r="A3" s="1" t="s">
        <v>3</v>
      </c>
      <c r="B3" s="1">
        <v>3</v>
      </c>
      <c r="C3" s="1">
        <v>3</v>
      </c>
      <c r="E3" s="1" t="s">
        <v>16</v>
      </c>
      <c r="F3" s="1">
        <v>2</v>
      </c>
      <c r="G3" s="1">
        <v>1</v>
      </c>
      <c r="I3" s="1" t="s">
        <v>3</v>
      </c>
      <c r="J3" s="10">
        <f t="shared" ref="J3:J9" si="1">SQRT(((B3-$F$2)^2)+((C3-$G$2)^2))</f>
        <v>2.8284271247461903</v>
      </c>
      <c r="K3" s="10">
        <f t="shared" si="0"/>
        <v>2.2360679774997898</v>
      </c>
      <c r="L3" s="12" t="s">
        <v>12</v>
      </c>
    </row>
    <row r="4" spans="1:12" x14ac:dyDescent="0.25">
      <c r="A4" s="1" t="s">
        <v>4</v>
      </c>
      <c r="B4" s="1">
        <v>4</v>
      </c>
      <c r="C4" s="1">
        <v>3</v>
      </c>
      <c r="F4" s="4"/>
      <c r="G4" s="4"/>
      <c r="I4" s="1" t="s">
        <v>4</v>
      </c>
      <c r="J4" s="10">
        <f t="shared" si="1"/>
        <v>3.6055512754639891</v>
      </c>
      <c r="K4" s="10">
        <f t="shared" si="0"/>
        <v>2.8284271247461903</v>
      </c>
      <c r="L4" s="12" t="s">
        <v>12</v>
      </c>
    </row>
    <row r="5" spans="1:12" x14ac:dyDescent="0.25">
      <c r="A5" s="1" t="s">
        <v>9</v>
      </c>
      <c r="B5" s="1">
        <v>5</v>
      </c>
      <c r="C5" s="1">
        <v>3</v>
      </c>
      <c r="I5" s="1" t="s">
        <v>9</v>
      </c>
      <c r="J5" s="10">
        <f t="shared" si="1"/>
        <v>4.4721359549995796</v>
      </c>
      <c r="K5" s="10">
        <f t="shared" si="0"/>
        <v>3.6055512754639891</v>
      </c>
      <c r="L5" s="12" t="s">
        <v>12</v>
      </c>
    </row>
    <row r="6" spans="1:12" x14ac:dyDescent="0.25">
      <c r="A6" s="1" t="s">
        <v>5</v>
      </c>
      <c r="B6" s="1">
        <v>1</v>
      </c>
      <c r="C6" s="1">
        <v>2</v>
      </c>
      <c r="I6" s="1" t="s">
        <v>5</v>
      </c>
      <c r="J6" s="10">
        <f t="shared" si="1"/>
        <v>1</v>
      </c>
      <c r="K6" s="10">
        <f t="shared" si="0"/>
        <v>1.4142135623730951</v>
      </c>
      <c r="L6" s="11" t="s">
        <v>11</v>
      </c>
    </row>
    <row r="7" spans="1:12" x14ac:dyDescent="0.25">
      <c r="A7" s="1" t="s">
        <v>6</v>
      </c>
      <c r="B7" s="1">
        <v>4</v>
      </c>
      <c r="C7" s="1">
        <v>2</v>
      </c>
      <c r="I7" s="1" t="s">
        <v>6</v>
      </c>
      <c r="J7" s="10">
        <f t="shared" si="1"/>
        <v>3.1622776601683795</v>
      </c>
      <c r="K7" s="10">
        <f t="shared" si="0"/>
        <v>2.2360679774997898</v>
      </c>
      <c r="L7" s="12" t="s">
        <v>12</v>
      </c>
    </row>
    <row r="8" spans="1:12" x14ac:dyDescent="0.25">
      <c r="A8" s="1" t="s">
        <v>7</v>
      </c>
      <c r="B8" s="1">
        <v>1</v>
      </c>
      <c r="C8" s="1">
        <v>1</v>
      </c>
      <c r="I8" s="1" t="s">
        <v>7</v>
      </c>
      <c r="J8" s="10">
        <f t="shared" si="1"/>
        <v>0</v>
      </c>
      <c r="K8" s="10">
        <f t="shared" si="0"/>
        <v>1</v>
      </c>
      <c r="L8" s="11" t="s">
        <v>11</v>
      </c>
    </row>
    <row r="9" spans="1:12" x14ac:dyDescent="0.25">
      <c r="A9" s="1" t="s">
        <v>8</v>
      </c>
      <c r="B9" s="1">
        <v>2</v>
      </c>
      <c r="C9" s="1">
        <v>1</v>
      </c>
      <c r="I9" s="1" t="s">
        <v>8</v>
      </c>
      <c r="J9" s="10">
        <f t="shared" si="1"/>
        <v>1</v>
      </c>
      <c r="K9" s="10">
        <f t="shared" si="0"/>
        <v>0</v>
      </c>
      <c r="L9" s="12" t="s">
        <v>12</v>
      </c>
    </row>
    <row r="10" spans="1:12" x14ac:dyDescent="0.25">
      <c r="A10" s="7"/>
      <c r="B10" s="7"/>
      <c r="C10" s="7"/>
      <c r="J10" s="6"/>
      <c r="K10" s="6"/>
      <c r="L10" s="5"/>
    </row>
    <row r="11" spans="1:12" x14ac:dyDescent="0.25">
      <c r="A11" s="7"/>
      <c r="B11" s="7"/>
      <c r="C11" s="7"/>
      <c r="I11" s="1" t="s">
        <v>23</v>
      </c>
      <c r="J11" s="10">
        <f>J2^2+K3^2+K4^2+K5^2+J6^2+K7^2+J8^2+K9^2</f>
        <v>36</v>
      </c>
      <c r="K11" s="6"/>
      <c r="L11" s="5"/>
    </row>
    <row r="13" spans="1:12" x14ac:dyDescent="0.25">
      <c r="D13" s="27" t="s">
        <v>24</v>
      </c>
      <c r="E13" s="28"/>
      <c r="F13" s="28"/>
      <c r="G13" s="29"/>
      <c r="I13" s="1"/>
      <c r="J13" s="1" t="s">
        <v>39</v>
      </c>
      <c r="K13" s="1" t="s">
        <v>40</v>
      </c>
      <c r="L13" s="1" t="s">
        <v>17</v>
      </c>
    </row>
    <row r="14" spans="1:12" x14ac:dyDescent="0.25">
      <c r="D14" s="1" t="s">
        <v>18</v>
      </c>
      <c r="E14" s="1" t="s">
        <v>19</v>
      </c>
      <c r="F14" s="8" t="s">
        <v>25</v>
      </c>
      <c r="G14" s="8" t="s">
        <v>26</v>
      </c>
      <c r="I14" s="1" t="s">
        <v>2</v>
      </c>
      <c r="J14" s="10">
        <f t="shared" ref="J14:J21" si="2">SQRT(((B2-$F$15)^2)+((C2-$G$15)^2))</f>
        <v>1</v>
      </c>
      <c r="K14" s="10">
        <f t="shared" ref="K14:K21" si="3">SQRT(((B2-$F$16)^2)+((C2-$G$16)^2))</f>
        <v>2.668332812825267</v>
      </c>
      <c r="L14" s="11" t="s">
        <v>11</v>
      </c>
    </row>
    <row r="15" spans="1:12" x14ac:dyDescent="0.25">
      <c r="D15" s="9" t="s">
        <v>13</v>
      </c>
      <c r="E15" s="1" t="s">
        <v>15</v>
      </c>
      <c r="F15" s="1">
        <f>(B2+B6+B8)/3</f>
        <v>1</v>
      </c>
      <c r="G15" s="1">
        <f>(C2+C6+C8)/3</f>
        <v>2</v>
      </c>
      <c r="I15" s="1" t="s">
        <v>3</v>
      </c>
      <c r="J15" s="10">
        <f t="shared" si="2"/>
        <v>2.2360679774997898</v>
      </c>
      <c r="K15" s="10">
        <f t="shared" si="3"/>
        <v>0.84852813742385713</v>
      </c>
      <c r="L15" s="12" t="s">
        <v>12</v>
      </c>
    </row>
    <row r="16" spans="1:12" x14ac:dyDescent="0.25">
      <c r="D16" s="9" t="s">
        <v>14</v>
      </c>
      <c r="E16" s="1" t="s">
        <v>16</v>
      </c>
      <c r="F16" s="1">
        <f>(B3+B4+B5+B7+B9)/5</f>
        <v>3.6</v>
      </c>
      <c r="G16" s="1">
        <f>(C3+C4+C5+C7+C9)/5</f>
        <v>2.4</v>
      </c>
      <c r="I16" s="1" t="s">
        <v>4</v>
      </c>
      <c r="J16" s="10">
        <f t="shared" si="2"/>
        <v>3.1622776601683795</v>
      </c>
      <c r="K16" s="10">
        <f t="shared" si="3"/>
        <v>0.72111025509279791</v>
      </c>
      <c r="L16" s="12" t="s">
        <v>12</v>
      </c>
    </row>
    <row r="17" spans="4:12" x14ac:dyDescent="0.25">
      <c r="I17" s="1" t="s">
        <v>9</v>
      </c>
      <c r="J17" s="10">
        <f t="shared" si="2"/>
        <v>4.1231056256176606</v>
      </c>
      <c r="K17" s="10">
        <f t="shared" si="3"/>
        <v>1.5231546211727816</v>
      </c>
      <c r="L17" s="12" t="s">
        <v>12</v>
      </c>
    </row>
    <row r="18" spans="4:12" x14ac:dyDescent="0.25">
      <c r="I18" s="1" t="s">
        <v>5</v>
      </c>
      <c r="J18" s="10">
        <f t="shared" si="2"/>
        <v>0</v>
      </c>
      <c r="K18" s="10">
        <f t="shared" si="3"/>
        <v>2.6305892875931813</v>
      </c>
      <c r="L18" s="11" t="s">
        <v>11</v>
      </c>
    </row>
    <row r="19" spans="4:12" x14ac:dyDescent="0.25">
      <c r="I19" s="1" t="s">
        <v>6</v>
      </c>
      <c r="J19" s="10">
        <f t="shared" si="2"/>
        <v>3</v>
      </c>
      <c r="K19" s="10">
        <f t="shared" si="3"/>
        <v>0.5656854249492379</v>
      </c>
      <c r="L19" s="12" t="s">
        <v>12</v>
      </c>
    </row>
    <row r="20" spans="4:12" x14ac:dyDescent="0.25">
      <c r="I20" s="1" t="s">
        <v>7</v>
      </c>
      <c r="J20" s="10">
        <f t="shared" si="2"/>
        <v>1</v>
      </c>
      <c r="K20" s="10">
        <f t="shared" si="3"/>
        <v>2.9529646120466801</v>
      </c>
      <c r="L20" s="11" t="s">
        <v>11</v>
      </c>
    </row>
    <row r="21" spans="4:12" x14ac:dyDescent="0.25">
      <c r="I21" s="1" t="s">
        <v>8</v>
      </c>
      <c r="J21" s="10">
        <f t="shared" si="2"/>
        <v>1.4142135623730951</v>
      </c>
      <c r="K21" s="10">
        <f t="shared" si="3"/>
        <v>2.1260291625469301</v>
      </c>
      <c r="L21" s="11" t="s">
        <v>11</v>
      </c>
    </row>
    <row r="23" spans="4:12" x14ac:dyDescent="0.25">
      <c r="I23" s="1" t="s">
        <v>23</v>
      </c>
      <c r="J23" s="13">
        <f>J14^2+K15^2+K16^2+K17^2+J18^2+K19^2+J20^2+J21^2</f>
        <v>7.8800000000000008</v>
      </c>
    </row>
    <row r="25" spans="4:12" x14ac:dyDescent="0.25">
      <c r="D25" s="27" t="s">
        <v>27</v>
      </c>
      <c r="E25" s="28"/>
      <c r="F25" s="28"/>
      <c r="G25" s="29"/>
      <c r="I25" s="1"/>
      <c r="J25" s="1" t="s">
        <v>39</v>
      </c>
      <c r="K25" s="1" t="s">
        <v>40</v>
      </c>
      <c r="L25" s="1" t="s">
        <v>17</v>
      </c>
    </row>
    <row r="26" spans="4:12" x14ac:dyDescent="0.25">
      <c r="D26" s="1" t="s">
        <v>18</v>
      </c>
      <c r="E26" s="1" t="s">
        <v>19</v>
      </c>
      <c r="F26" s="8" t="s">
        <v>25</v>
      </c>
      <c r="G26" s="8" t="s">
        <v>26</v>
      </c>
      <c r="I26" s="1" t="s">
        <v>2</v>
      </c>
      <c r="J26" s="10">
        <f t="shared" ref="J26:J33" si="4">SQRT(((B2-$F$27)^2)+((C2-$G$27)^2))</f>
        <v>1.2747548783981961</v>
      </c>
      <c r="K26" s="10">
        <f t="shared" ref="K26:K33" si="5">SQRT(((B2-$F$28)^2)+((C2-$G$28)^2))</f>
        <v>3.0103986446980739</v>
      </c>
      <c r="L26" s="11" t="s">
        <v>11</v>
      </c>
    </row>
    <row r="27" spans="4:12" x14ac:dyDescent="0.25">
      <c r="D27" s="9" t="s">
        <v>21</v>
      </c>
      <c r="E27" s="1" t="s">
        <v>15</v>
      </c>
      <c r="F27" s="1">
        <f>(B2+B6+B8+B9)/4</f>
        <v>1.25</v>
      </c>
      <c r="G27" s="1">
        <f>(C2+C6+C8+C9)/4</f>
        <v>1.75</v>
      </c>
      <c r="I27" s="1" t="s">
        <v>3</v>
      </c>
      <c r="J27" s="10">
        <f t="shared" si="4"/>
        <v>2.1505813167606567</v>
      </c>
      <c r="K27" s="10">
        <f t="shared" si="5"/>
        <v>1.0307764064044151</v>
      </c>
      <c r="L27" s="12" t="s">
        <v>12</v>
      </c>
    </row>
    <row r="28" spans="4:12" x14ac:dyDescent="0.25">
      <c r="D28" s="9" t="s">
        <v>22</v>
      </c>
      <c r="E28" s="1" t="s">
        <v>16</v>
      </c>
      <c r="F28" s="1">
        <f>(B3+B4+B5+B7)/4</f>
        <v>4</v>
      </c>
      <c r="G28" s="1">
        <f>(C3+C4+C5+C7)/4</f>
        <v>2.75</v>
      </c>
      <c r="I28" s="1" t="s">
        <v>4</v>
      </c>
      <c r="J28" s="10">
        <f t="shared" si="4"/>
        <v>3.0207614933986431</v>
      </c>
      <c r="K28" s="10">
        <f t="shared" si="5"/>
        <v>0.25</v>
      </c>
      <c r="L28" s="12" t="s">
        <v>12</v>
      </c>
    </row>
    <row r="29" spans="4:12" x14ac:dyDescent="0.25">
      <c r="I29" s="1" t="s">
        <v>9</v>
      </c>
      <c r="J29" s="10">
        <f t="shared" si="4"/>
        <v>3.9528470752104741</v>
      </c>
      <c r="K29" s="10">
        <f t="shared" si="5"/>
        <v>1.0307764064044151</v>
      </c>
      <c r="L29" s="12" t="s">
        <v>12</v>
      </c>
    </row>
    <row r="30" spans="4:12" x14ac:dyDescent="0.25">
      <c r="I30" s="1" t="s">
        <v>5</v>
      </c>
      <c r="J30" s="10">
        <f t="shared" si="4"/>
        <v>0.35355339059327379</v>
      </c>
      <c r="K30" s="10">
        <f t="shared" si="5"/>
        <v>3.0923292192132452</v>
      </c>
      <c r="L30" s="11" t="s">
        <v>11</v>
      </c>
    </row>
    <row r="31" spans="4:12" x14ac:dyDescent="0.25">
      <c r="I31" s="1" t="s">
        <v>6</v>
      </c>
      <c r="J31" s="10">
        <f t="shared" si="4"/>
        <v>2.7613402542968153</v>
      </c>
      <c r="K31" s="10">
        <f t="shared" si="5"/>
        <v>0.75</v>
      </c>
      <c r="L31" s="12" t="s">
        <v>12</v>
      </c>
    </row>
    <row r="32" spans="4:12" x14ac:dyDescent="0.25">
      <c r="I32" s="1" t="s">
        <v>7</v>
      </c>
      <c r="J32" s="10">
        <f t="shared" si="4"/>
        <v>0.79056941504209488</v>
      </c>
      <c r="K32" s="10">
        <f t="shared" si="5"/>
        <v>3.473110997362451</v>
      </c>
      <c r="L32" s="11" t="s">
        <v>11</v>
      </c>
    </row>
    <row r="33" spans="4:12" x14ac:dyDescent="0.25">
      <c r="I33" s="1" t="s">
        <v>8</v>
      </c>
      <c r="J33" s="10">
        <f t="shared" si="4"/>
        <v>1.0606601717798212</v>
      </c>
      <c r="K33" s="10">
        <f t="shared" si="5"/>
        <v>2.6575364531836625</v>
      </c>
      <c r="L33" s="11" t="s">
        <v>11</v>
      </c>
    </row>
    <row r="35" spans="4:12" x14ac:dyDescent="0.25">
      <c r="I35" s="1" t="s">
        <v>23</v>
      </c>
      <c r="J35" s="13">
        <f>J26^2+K27^2+K28^2+K29^2+J30^2+K31^2+J32^2+J33^2</f>
        <v>6.25</v>
      </c>
    </row>
    <row r="37" spans="4:12" ht="15" customHeight="1" x14ac:dyDescent="0.25">
      <c r="D37" s="26" t="s">
        <v>38</v>
      </c>
      <c r="E37" s="26"/>
      <c r="F37" s="26"/>
      <c r="G37" s="26"/>
      <c r="H37" s="26"/>
      <c r="I37" s="26"/>
      <c r="J37" s="26"/>
      <c r="K37" s="26"/>
      <c r="L37" s="26"/>
    </row>
    <row r="38" spans="4:12" x14ac:dyDescent="0.25">
      <c r="D38" s="26"/>
      <c r="E38" s="26"/>
      <c r="F38" s="26"/>
      <c r="G38" s="26"/>
      <c r="H38" s="26"/>
      <c r="I38" s="26"/>
      <c r="J38" s="26"/>
      <c r="K38" s="26"/>
      <c r="L38" s="26"/>
    </row>
  </sheetData>
  <mergeCells count="3">
    <mergeCell ref="D13:G13"/>
    <mergeCell ref="D25:G25"/>
    <mergeCell ref="D37:L38"/>
  </mergeCells>
  <printOptions horizontalCentered="1"/>
  <pageMargins left="0.5" right="0.5" top="0.5" bottom="0.5" header="0.51180555555555596" footer="0.51180555555555596"/>
  <pageSetup paperSize="9" scale="96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topLeftCell="A10" workbookViewId="0">
      <selection activeCell="P20" sqref="P20"/>
    </sheetView>
  </sheetViews>
  <sheetFormatPr defaultRowHeight="15" x14ac:dyDescent="0.25"/>
  <cols>
    <col min="1" max="1" width="13" customWidth="1"/>
    <col min="2" max="2" width="10.42578125" customWidth="1"/>
    <col min="3" max="3" width="11.140625" customWidth="1"/>
    <col min="5" max="5" width="14.5703125" style="3" customWidth="1"/>
    <col min="6" max="6" width="6.28515625" style="3" customWidth="1"/>
    <col min="7" max="7" width="7.28515625" style="3" customWidth="1"/>
    <col min="8" max="8" width="9.140625" style="3"/>
    <col min="9" max="9" width="11.28515625" style="3" customWidth="1"/>
    <col min="10" max="10" width="10.7109375" style="3" customWidth="1"/>
    <col min="11" max="11" width="10.42578125" style="3" customWidth="1"/>
    <col min="12" max="12" width="9.140625" style="3"/>
  </cols>
  <sheetData>
    <row r="1" spans="1:12" x14ac:dyDescent="0.25">
      <c r="A1" s="16" t="s">
        <v>41</v>
      </c>
      <c r="B1" s="16" t="s">
        <v>42</v>
      </c>
      <c r="C1" s="17" t="s">
        <v>43</v>
      </c>
      <c r="E1" s="1" t="s">
        <v>20</v>
      </c>
      <c r="F1" s="8" t="s">
        <v>25</v>
      </c>
      <c r="G1" s="8" t="s">
        <v>26</v>
      </c>
      <c r="I1" s="1"/>
      <c r="J1" s="1" t="s">
        <v>39</v>
      </c>
      <c r="K1" s="1" t="s">
        <v>40</v>
      </c>
      <c r="L1" s="1" t="s">
        <v>17</v>
      </c>
    </row>
    <row r="2" spans="1:12" x14ac:dyDescent="0.25">
      <c r="A2" s="18" t="s">
        <v>44</v>
      </c>
      <c r="B2" s="19">
        <v>8.5399999999999991</v>
      </c>
      <c r="C2" s="20">
        <v>8.4</v>
      </c>
      <c r="E2" s="1" t="s">
        <v>15</v>
      </c>
      <c r="F2" s="1">
        <f>B6</f>
        <v>5.7</v>
      </c>
      <c r="G2" s="1">
        <f>C6</f>
        <v>5.71</v>
      </c>
      <c r="I2" s="18" t="s">
        <v>44</v>
      </c>
      <c r="J2" s="10">
        <f>SQRT(((B2-$F$2)^2)+((C2-$G$2)^2))</f>
        <v>3.9117387438324656</v>
      </c>
      <c r="K2" s="10">
        <f>SQRT(((B2-$F$3)^2)+((C2-$G$3)^2))</f>
        <v>1.7335801106380988</v>
      </c>
      <c r="L2" s="12" t="s">
        <v>12</v>
      </c>
    </row>
    <row r="3" spans="1:12" x14ac:dyDescent="0.25">
      <c r="A3" s="18" t="s">
        <v>45</v>
      </c>
      <c r="B3" s="19">
        <v>9.98</v>
      </c>
      <c r="C3" s="20">
        <v>6.81</v>
      </c>
      <c r="E3" s="1" t="s">
        <v>16</v>
      </c>
      <c r="F3" s="1">
        <f>B11</f>
        <v>9.81</v>
      </c>
      <c r="G3" s="1">
        <f>C11</f>
        <v>9.58</v>
      </c>
      <c r="I3" s="18" t="s">
        <v>45</v>
      </c>
      <c r="J3" s="10">
        <f t="shared" ref="J3:J11" si="0">SQRT(((B3-$F$2)^2)+((C3-$G$2)^2))</f>
        <v>4.419094929960206</v>
      </c>
      <c r="K3" s="10">
        <f t="shared" ref="K3:K11" si="1">SQRT(((B3-$F$3)^2)+((C3-$G$3)^2))</f>
        <v>2.7752117036363195</v>
      </c>
      <c r="L3" s="12" t="s">
        <v>12</v>
      </c>
    </row>
    <row r="4" spans="1:12" x14ac:dyDescent="0.25">
      <c r="A4" s="18" t="s">
        <v>46</v>
      </c>
      <c r="B4" s="19">
        <v>6.2</v>
      </c>
      <c r="C4" s="20">
        <v>9.15</v>
      </c>
      <c r="E4" s="7"/>
      <c r="F4" s="7"/>
      <c r="G4" s="7"/>
      <c r="I4" s="18" t="s">
        <v>46</v>
      </c>
      <c r="J4" s="10">
        <f t="shared" si="0"/>
        <v>3.4761472926215315</v>
      </c>
      <c r="K4" s="10">
        <f t="shared" si="1"/>
        <v>3.6355192201389888</v>
      </c>
      <c r="L4" s="11" t="s">
        <v>11</v>
      </c>
    </row>
    <row r="5" spans="1:12" x14ac:dyDescent="0.25">
      <c r="A5" s="18" t="s">
        <v>47</v>
      </c>
      <c r="B5" s="19">
        <v>5.24</v>
      </c>
      <c r="C5" s="20">
        <v>7.26</v>
      </c>
      <c r="I5" s="18" t="s">
        <v>47</v>
      </c>
      <c r="J5" s="10">
        <f t="shared" si="0"/>
        <v>1.616817862345663</v>
      </c>
      <c r="K5" s="10">
        <f t="shared" si="1"/>
        <v>5.125163412028928</v>
      </c>
      <c r="L5" s="11" t="s">
        <v>11</v>
      </c>
    </row>
    <row r="6" spans="1:12" x14ac:dyDescent="0.25">
      <c r="A6" s="18" t="s">
        <v>48</v>
      </c>
      <c r="B6" s="19">
        <v>5.7</v>
      </c>
      <c r="C6" s="20">
        <v>5.71</v>
      </c>
      <c r="I6" s="18" t="s">
        <v>48</v>
      </c>
      <c r="J6" s="10">
        <f t="shared" si="0"/>
        <v>0</v>
      </c>
      <c r="K6" s="10">
        <f t="shared" si="1"/>
        <v>5.6452635013788335</v>
      </c>
      <c r="L6" s="11" t="s">
        <v>11</v>
      </c>
    </row>
    <row r="7" spans="1:12" x14ac:dyDescent="0.25">
      <c r="A7" s="18" t="s">
        <v>49</v>
      </c>
      <c r="B7" s="19">
        <v>8.57</v>
      </c>
      <c r="C7" s="20">
        <v>5.87</v>
      </c>
      <c r="I7" s="18" t="s">
        <v>49</v>
      </c>
      <c r="J7" s="10">
        <f t="shared" si="0"/>
        <v>2.8744564703609621</v>
      </c>
      <c r="K7" s="10">
        <f t="shared" si="1"/>
        <v>3.911738743832466</v>
      </c>
      <c r="L7" s="11" t="s">
        <v>11</v>
      </c>
    </row>
    <row r="8" spans="1:12" x14ac:dyDescent="0.25">
      <c r="A8" s="18" t="s">
        <v>50</v>
      </c>
      <c r="B8" s="19">
        <v>7.7</v>
      </c>
      <c r="C8" s="20">
        <v>7.71</v>
      </c>
      <c r="I8" s="18" t="s">
        <v>50</v>
      </c>
      <c r="J8" s="10">
        <f t="shared" si="0"/>
        <v>2.8284271247461903</v>
      </c>
      <c r="K8" s="10">
        <f t="shared" si="1"/>
        <v>2.8193970986719843</v>
      </c>
      <c r="L8" s="12" t="s">
        <v>12</v>
      </c>
    </row>
    <row r="9" spans="1:12" x14ac:dyDescent="0.25">
      <c r="A9" s="18" t="s">
        <v>51</v>
      </c>
      <c r="B9" s="19">
        <v>6.6</v>
      </c>
      <c r="C9" s="20">
        <v>5.7</v>
      </c>
      <c r="I9" s="18" t="s">
        <v>51</v>
      </c>
      <c r="J9" s="10">
        <f t="shared" si="0"/>
        <v>0.90005555384098324</v>
      </c>
      <c r="K9" s="10">
        <f t="shared" si="1"/>
        <v>5.035722391077571</v>
      </c>
      <c r="L9" s="11" t="s">
        <v>11</v>
      </c>
    </row>
    <row r="10" spans="1:12" x14ac:dyDescent="0.25">
      <c r="A10" s="18" t="s">
        <v>52</v>
      </c>
      <c r="B10" s="19">
        <v>9</v>
      </c>
      <c r="C10" s="20">
        <v>8.1199999999999992</v>
      </c>
      <c r="I10" s="18" t="s">
        <v>52</v>
      </c>
      <c r="J10" s="10">
        <f t="shared" si="0"/>
        <v>4.0863308725554761</v>
      </c>
      <c r="K10" s="10">
        <f t="shared" si="1"/>
        <v>1.6696406799069083</v>
      </c>
      <c r="L10" s="12" t="s">
        <v>12</v>
      </c>
    </row>
    <row r="11" spans="1:12" x14ac:dyDescent="0.25">
      <c r="A11" s="18" t="s">
        <v>53</v>
      </c>
      <c r="B11" s="19">
        <v>9.81</v>
      </c>
      <c r="C11" s="20">
        <v>9.58</v>
      </c>
      <c r="I11" s="18" t="s">
        <v>53</v>
      </c>
      <c r="J11" s="10">
        <f t="shared" si="0"/>
        <v>5.6452635013788335</v>
      </c>
      <c r="K11" s="10">
        <f t="shared" si="1"/>
        <v>0</v>
      </c>
      <c r="L11" s="12" t="s">
        <v>12</v>
      </c>
    </row>
    <row r="12" spans="1:12" x14ac:dyDescent="0.25">
      <c r="J12" s="6"/>
      <c r="K12" s="6"/>
      <c r="L12" s="5"/>
    </row>
    <row r="13" spans="1:12" x14ac:dyDescent="0.25">
      <c r="I13" s="1" t="s">
        <v>23</v>
      </c>
      <c r="J13" s="10">
        <f>K2^2+K3^2+J4^2+J5^2+J6^2+J7^2+K8^2+J9^2+K10^2+K11^2</f>
        <v>45.214100000000016</v>
      </c>
      <c r="K13" s="6"/>
      <c r="L13" s="5"/>
    </row>
    <row r="15" spans="1:12" x14ac:dyDescent="0.25">
      <c r="E15" s="25" t="s">
        <v>24</v>
      </c>
      <c r="F15" s="25"/>
      <c r="G15" s="25"/>
      <c r="I15" s="1"/>
      <c r="J15" s="1" t="s">
        <v>39</v>
      </c>
      <c r="K15" s="1" t="s">
        <v>40</v>
      </c>
      <c r="L15" s="1" t="s">
        <v>17</v>
      </c>
    </row>
    <row r="16" spans="1:12" x14ac:dyDescent="0.25">
      <c r="E16" s="1" t="s">
        <v>19</v>
      </c>
      <c r="F16" s="8" t="s">
        <v>25</v>
      </c>
      <c r="G16" s="8" t="s">
        <v>26</v>
      </c>
      <c r="I16" s="18" t="s">
        <v>44</v>
      </c>
      <c r="J16" s="10">
        <f>SQRT(((B2-$F$17)^2)+((C2-$G$17)^2))</f>
        <v>2.6608885733904737</v>
      </c>
      <c r="K16" s="10">
        <f>SQRT(((B2-$F$18)^2)+((C2-$G$18)^2))</f>
        <v>0.54160132939275718</v>
      </c>
      <c r="L16" s="12" t="s">
        <v>12</v>
      </c>
    </row>
    <row r="17" spans="4:12" x14ac:dyDescent="0.25">
      <c r="E17" s="1" t="s">
        <v>15</v>
      </c>
      <c r="F17" s="13">
        <f>AVERAGE(B4:B7,B9)</f>
        <v>6.4620000000000006</v>
      </c>
      <c r="G17" s="13">
        <f>AVERAGE(C4:C7,C9)</f>
        <v>6.7380000000000013</v>
      </c>
      <c r="I17" s="18" t="s">
        <v>45</v>
      </c>
      <c r="J17" s="10">
        <f t="shared" ref="J17:J25" si="2">SQRT(((B3-$F$17)^2)+((C3-$G$17)^2))</f>
        <v>3.5187367051258609</v>
      </c>
      <c r="K17" s="10">
        <f t="shared" ref="K17:K25" si="3">SQRT(((B3-$F$18)^2)+((C3-$G$18)^2))</f>
        <v>1.6356258740922383</v>
      </c>
      <c r="L17" s="12" t="s">
        <v>12</v>
      </c>
    </row>
    <row r="18" spans="4:12" x14ac:dyDescent="0.25">
      <c r="E18" s="1" t="s">
        <v>16</v>
      </c>
      <c r="F18" s="13">
        <f>AVERAGE(B2:B3,B8,B10:B11)</f>
        <v>9.0060000000000002</v>
      </c>
      <c r="G18" s="13">
        <f>AVERAGE(C2:C3,C8,C10:C11)</f>
        <v>8.1239999999999988</v>
      </c>
      <c r="I18" s="18" t="s">
        <v>46</v>
      </c>
      <c r="J18" s="10">
        <f t="shared" si="2"/>
        <v>2.4261879564452533</v>
      </c>
      <c r="K18" s="10">
        <f t="shared" si="3"/>
        <v>2.9876934247007343</v>
      </c>
      <c r="L18" s="11" t="s">
        <v>11</v>
      </c>
    </row>
    <row r="19" spans="4:12" x14ac:dyDescent="0.25">
      <c r="E19" s="7"/>
      <c r="F19" s="23"/>
      <c r="G19" s="23"/>
      <c r="I19" s="18" t="s">
        <v>47</v>
      </c>
      <c r="J19" s="10">
        <f t="shared" si="2"/>
        <v>1.3288220347360287</v>
      </c>
      <c r="K19" s="10">
        <f t="shared" si="3"/>
        <v>3.8638390235619284</v>
      </c>
      <c r="L19" s="11" t="s">
        <v>11</v>
      </c>
    </row>
    <row r="20" spans="4:12" x14ac:dyDescent="0.25">
      <c r="I20" s="18" t="s">
        <v>48</v>
      </c>
      <c r="J20" s="10">
        <f t="shared" si="2"/>
        <v>1.279620256169776</v>
      </c>
      <c r="K20" s="10">
        <f t="shared" si="3"/>
        <v>4.0935353913212955</v>
      </c>
      <c r="L20" s="11" t="s">
        <v>11</v>
      </c>
    </row>
    <row r="21" spans="4:12" x14ac:dyDescent="0.25">
      <c r="I21" s="18" t="s">
        <v>49</v>
      </c>
      <c r="J21" s="10">
        <f t="shared" si="2"/>
        <v>2.2797122625454294</v>
      </c>
      <c r="K21" s="10">
        <f t="shared" si="3"/>
        <v>2.2957813484737595</v>
      </c>
      <c r="L21" s="11" t="s">
        <v>11</v>
      </c>
    </row>
    <row r="22" spans="4:12" x14ac:dyDescent="0.25">
      <c r="I22" s="18" t="s">
        <v>50</v>
      </c>
      <c r="J22" s="10">
        <f t="shared" si="2"/>
        <v>1.5739847521497774</v>
      </c>
      <c r="K22" s="10">
        <f t="shared" si="3"/>
        <v>1.3700481743354864</v>
      </c>
      <c r="L22" s="12" t="s">
        <v>12</v>
      </c>
    </row>
    <row r="23" spans="4:12" x14ac:dyDescent="0.25">
      <c r="I23" s="18" t="s">
        <v>51</v>
      </c>
      <c r="J23" s="10">
        <f t="shared" si="2"/>
        <v>1.0471332293457227</v>
      </c>
      <c r="K23" s="10">
        <f t="shared" si="3"/>
        <v>3.4153494696736373</v>
      </c>
      <c r="L23" s="11" t="s">
        <v>11</v>
      </c>
    </row>
    <row r="24" spans="4:12" x14ac:dyDescent="0.25">
      <c r="I24" s="18" t="s">
        <v>52</v>
      </c>
      <c r="J24" s="10">
        <f t="shared" si="2"/>
        <v>2.8898733536264167</v>
      </c>
      <c r="K24" s="10">
        <f t="shared" si="3"/>
        <v>7.2111025509279236E-3</v>
      </c>
      <c r="L24" s="12" t="s">
        <v>12</v>
      </c>
    </row>
    <row r="25" spans="4:12" x14ac:dyDescent="0.25">
      <c r="I25" s="18" t="s">
        <v>53</v>
      </c>
      <c r="J25" s="10">
        <f t="shared" si="2"/>
        <v>4.3915906002267553</v>
      </c>
      <c r="K25" s="10">
        <f t="shared" si="3"/>
        <v>1.6632354012586443</v>
      </c>
      <c r="L25" s="12" t="s">
        <v>12</v>
      </c>
    </row>
    <row r="27" spans="4:12" x14ac:dyDescent="0.25">
      <c r="I27" s="1" t="s">
        <v>23</v>
      </c>
      <c r="J27" s="10">
        <f>K16^2+K17^2+J18^2+J19^2+J20^2+J21^2+K22^2+J23^2+K24^2+K25^2</f>
        <v>23.195200000000003</v>
      </c>
    </row>
    <row r="30" spans="4:12" x14ac:dyDescent="0.25">
      <c r="E30" t="s">
        <v>63</v>
      </c>
    </row>
    <row r="32" spans="4:12" x14ac:dyDescent="0.25">
      <c r="D32" t="s">
        <v>11</v>
      </c>
      <c r="E32" s="30" t="s">
        <v>61</v>
      </c>
    </row>
    <row r="33" spans="4:5" x14ac:dyDescent="0.25">
      <c r="D33" t="s">
        <v>12</v>
      </c>
      <c r="E33" s="30" t="s">
        <v>62</v>
      </c>
    </row>
  </sheetData>
  <mergeCells count="1">
    <mergeCell ref="E15:G1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workbookViewId="0">
      <selection activeCell="O21" sqref="O21"/>
    </sheetView>
  </sheetViews>
  <sheetFormatPr defaultRowHeight="15" x14ac:dyDescent="0.25"/>
  <cols>
    <col min="1" max="1" width="13" customWidth="1"/>
    <col min="2" max="2" width="10.42578125" customWidth="1"/>
    <col min="3" max="3" width="11.140625" customWidth="1"/>
    <col min="5" max="5" width="14.5703125" style="3" customWidth="1"/>
    <col min="6" max="6" width="6.28515625" style="3" customWidth="1"/>
    <col min="7" max="7" width="7.28515625" style="3" customWidth="1"/>
    <col min="8" max="8" width="9.140625" style="3"/>
    <col min="9" max="9" width="11.28515625" style="3" customWidth="1"/>
    <col min="10" max="10" width="10.7109375" style="3" customWidth="1"/>
    <col min="11" max="12" width="10.42578125" style="3" customWidth="1"/>
    <col min="13" max="13" width="9.140625" style="3"/>
  </cols>
  <sheetData>
    <row r="1" spans="1:13" x14ac:dyDescent="0.25">
      <c r="A1" s="16" t="s">
        <v>41</v>
      </c>
      <c r="B1" s="16" t="s">
        <v>42</v>
      </c>
      <c r="C1" s="17" t="s">
        <v>43</v>
      </c>
      <c r="E1" s="1" t="s">
        <v>20</v>
      </c>
      <c r="F1" s="8" t="s">
        <v>25</v>
      </c>
      <c r="G1" s="8" t="s">
        <v>26</v>
      </c>
      <c r="I1" s="1"/>
      <c r="J1" s="1" t="s">
        <v>39</v>
      </c>
      <c r="K1" s="1" t="s">
        <v>40</v>
      </c>
      <c r="L1" s="1" t="s">
        <v>55</v>
      </c>
      <c r="M1" s="1" t="s">
        <v>17</v>
      </c>
    </row>
    <row r="2" spans="1:13" x14ac:dyDescent="0.25">
      <c r="A2" s="18" t="s">
        <v>44</v>
      </c>
      <c r="B2" s="19">
        <v>8.5399999999999991</v>
      </c>
      <c r="C2" s="20">
        <v>8.4</v>
      </c>
      <c r="E2" s="1" t="s">
        <v>15</v>
      </c>
      <c r="F2" s="1">
        <f>B4</f>
        <v>6.2</v>
      </c>
      <c r="G2" s="1">
        <f>C4</f>
        <v>9.15</v>
      </c>
      <c r="I2" s="18" t="s">
        <v>44</v>
      </c>
      <c r="J2" s="10">
        <f>SQRT(((B2-$F$2)^2)+((C2-$G$2)^2))</f>
        <v>2.4572545655670264</v>
      </c>
      <c r="K2" s="10">
        <f>SQRT(((B2-$F$3)^2)+((C2-$G$3)^2))</f>
        <v>0.53851648071345171</v>
      </c>
      <c r="L2" s="10">
        <f>SQRT(((B2-$F$4)^2)+((C2-$G$4)^2))</f>
        <v>2.530177859360879</v>
      </c>
      <c r="M2" s="12" t="s">
        <v>12</v>
      </c>
    </row>
    <row r="3" spans="1:13" x14ac:dyDescent="0.25">
      <c r="A3" s="18" t="s">
        <v>45</v>
      </c>
      <c r="B3" s="19">
        <v>9.98</v>
      </c>
      <c r="C3" s="20">
        <v>6.81</v>
      </c>
      <c r="E3" s="1" t="s">
        <v>16</v>
      </c>
      <c r="F3" s="1">
        <f>B10</f>
        <v>9</v>
      </c>
      <c r="G3" s="1">
        <f>C10</f>
        <v>8.1199999999999992</v>
      </c>
      <c r="I3" s="18" t="s">
        <v>45</v>
      </c>
      <c r="J3" s="10">
        <f t="shared" ref="J3:J11" si="0">SQRT(((B3-$F$2)^2)+((C3-$G$2)^2))</f>
        <v>4.4456720526822489</v>
      </c>
      <c r="K3" s="10">
        <f t="shared" ref="K3:K11" si="1">SQRT(((B3-$F$3)^2)+((C3-$G$3)^2))</f>
        <v>1.6360012224934308</v>
      </c>
      <c r="L3" s="10">
        <f t="shared" ref="L3:L11" si="2">SQRT(((B3-$F$4)^2)+((C3-$G$4)^2))</f>
        <v>1.6946090994680749</v>
      </c>
      <c r="M3" s="12" t="s">
        <v>12</v>
      </c>
    </row>
    <row r="4" spans="1:13" x14ac:dyDescent="0.25">
      <c r="A4" s="18" t="s">
        <v>46</v>
      </c>
      <c r="B4" s="19">
        <v>6.2</v>
      </c>
      <c r="C4" s="20">
        <v>9.15</v>
      </c>
      <c r="E4" s="1" t="s">
        <v>54</v>
      </c>
      <c r="F4" s="1">
        <f>B7</f>
        <v>8.57</v>
      </c>
      <c r="G4" s="1">
        <f>C7</f>
        <v>5.87</v>
      </c>
      <c r="I4" s="18" t="s">
        <v>46</v>
      </c>
      <c r="J4" s="10">
        <f t="shared" si="0"/>
        <v>0</v>
      </c>
      <c r="K4" s="10">
        <f t="shared" si="1"/>
        <v>2.983437614564783</v>
      </c>
      <c r="L4" s="10">
        <f t="shared" si="2"/>
        <v>4.0466405820136782</v>
      </c>
      <c r="M4" s="11" t="s">
        <v>11</v>
      </c>
    </row>
    <row r="5" spans="1:13" x14ac:dyDescent="0.25">
      <c r="A5" s="18" t="s">
        <v>47</v>
      </c>
      <c r="B5" s="19">
        <v>5.24</v>
      </c>
      <c r="C5" s="20">
        <v>7.26</v>
      </c>
      <c r="I5" s="18" t="s">
        <v>47</v>
      </c>
      <c r="J5" s="10">
        <f t="shared" si="0"/>
        <v>2.1198348992315421</v>
      </c>
      <c r="K5" s="10">
        <f t="shared" si="1"/>
        <v>3.8570973542289542</v>
      </c>
      <c r="L5" s="10">
        <f t="shared" si="2"/>
        <v>3.6084622763720282</v>
      </c>
      <c r="M5" s="11" t="s">
        <v>11</v>
      </c>
    </row>
    <row r="6" spans="1:13" x14ac:dyDescent="0.25">
      <c r="A6" s="18" t="s">
        <v>48</v>
      </c>
      <c r="B6" s="19">
        <v>5.7</v>
      </c>
      <c r="C6" s="20">
        <v>5.71</v>
      </c>
      <c r="I6" s="18" t="s">
        <v>48</v>
      </c>
      <c r="J6" s="10">
        <f t="shared" si="0"/>
        <v>3.4761472926215315</v>
      </c>
      <c r="K6" s="10">
        <f t="shared" si="1"/>
        <v>4.0863308725554761</v>
      </c>
      <c r="L6" s="10">
        <f t="shared" si="2"/>
        <v>2.8744564703609621</v>
      </c>
      <c r="M6" s="21" t="s">
        <v>56</v>
      </c>
    </row>
    <row r="7" spans="1:13" x14ac:dyDescent="0.25">
      <c r="A7" s="18" t="s">
        <v>49</v>
      </c>
      <c r="B7" s="19">
        <v>8.57</v>
      </c>
      <c r="C7" s="20">
        <v>5.87</v>
      </c>
      <c r="I7" s="18" t="s">
        <v>49</v>
      </c>
      <c r="J7" s="10">
        <f t="shared" si="0"/>
        <v>4.0466405820136782</v>
      </c>
      <c r="K7" s="10">
        <f t="shared" si="1"/>
        <v>2.2907204107005281</v>
      </c>
      <c r="L7" s="10">
        <f t="shared" si="2"/>
        <v>0</v>
      </c>
      <c r="M7" s="21" t="s">
        <v>56</v>
      </c>
    </row>
    <row r="8" spans="1:13" x14ac:dyDescent="0.25">
      <c r="A8" s="18" t="s">
        <v>50</v>
      </c>
      <c r="B8" s="19">
        <v>7.7</v>
      </c>
      <c r="C8" s="20">
        <v>7.71</v>
      </c>
      <c r="I8" s="18" t="s">
        <v>50</v>
      </c>
      <c r="J8" s="10">
        <f t="shared" si="0"/>
        <v>2.0793268141396148</v>
      </c>
      <c r="K8" s="10">
        <f t="shared" si="1"/>
        <v>1.3631214179228492</v>
      </c>
      <c r="L8" s="10">
        <f t="shared" si="2"/>
        <v>2.0353132437047616</v>
      </c>
      <c r="M8" s="12" t="s">
        <v>12</v>
      </c>
    </row>
    <row r="9" spans="1:13" x14ac:dyDescent="0.25">
      <c r="A9" s="18" t="s">
        <v>51</v>
      </c>
      <c r="B9" s="19">
        <v>6.6</v>
      </c>
      <c r="C9" s="20">
        <v>5.7</v>
      </c>
      <c r="I9" s="18" t="s">
        <v>51</v>
      </c>
      <c r="J9" s="10">
        <f t="shared" si="0"/>
        <v>3.4731109973624514</v>
      </c>
      <c r="K9" s="10">
        <f t="shared" si="1"/>
        <v>3.4082840257232081</v>
      </c>
      <c r="L9" s="10">
        <f t="shared" si="2"/>
        <v>1.9773214205080576</v>
      </c>
      <c r="M9" s="21" t="s">
        <v>56</v>
      </c>
    </row>
    <row r="10" spans="1:13" x14ac:dyDescent="0.25">
      <c r="A10" s="18" t="s">
        <v>52</v>
      </c>
      <c r="B10" s="19">
        <v>9</v>
      </c>
      <c r="C10" s="20">
        <v>8.1199999999999992</v>
      </c>
      <c r="I10" s="18" t="s">
        <v>52</v>
      </c>
      <c r="J10" s="10">
        <f t="shared" si="0"/>
        <v>2.983437614564783</v>
      </c>
      <c r="K10" s="10">
        <f t="shared" si="1"/>
        <v>0</v>
      </c>
      <c r="L10" s="10">
        <f t="shared" si="2"/>
        <v>2.2907204107005281</v>
      </c>
      <c r="M10" s="12" t="s">
        <v>12</v>
      </c>
    </row>
    <row r="11" spans="1:13" x14ac:dyDescent="0.25">
      <c r="A11" s="18" t="s">
        <v>53</v>
      </c>
      <c r="B11" s="19">
        <v>9.81</v>
      </c>
      <c r="C11" s="20">
        <v>9.58</v>
      </c>
      <c r="I11" s="18" t="s">
        <v>53</v>
      </c>
      <c r="J11" s="10">
        <f t="shared" si="0"/>
        <v>3.6355192201389888</v>
      </c>
      <c r="K11" s="10">
        <f t="shared" si="1"/>
        <v>1.6696406799069083</v>
      </c>
      <c r="L11" s="10">
        <f t="shared" si="2"/>
        <v>3.911738743832466</v>
      </c>
      <c r="M11" s="12" t="s">
        <v>12</v>
      </c>
    </row>
    <row r="12" spans="1:13" x14ac:dyDescent="0.25">
      <c r="J12" s="6"/>
      <c r="K12" s="6"/>
      <c r="L12" s="6"/>
      <c r="M12" s="5"/>
    </row>
    <row r="13" spans="1:13" x14ac:dyDescent="0.25">
      <c r="I13" s="1" t="s">
        <v>23</v>
      </c>
      <c r="J13" s="10">
        <f>K2^2+K3^2+J4^2+J5^2+L6^2+L7^2+K8^2+L9^2+K10^2+K11^2</f>
        <v>24.278300000000012</v>
      </c>
      <c r="K13" s="6"/>
      <c r="L13" s="6"/>
      <c r="M13" s="5"/>
    </row>
    <row r="15" spans="1:13" x14ac:dyDescent="0.25">
      <c r="E15" s="25" t="s">
        <v>24</v>
      </c>
      <c r="F15" s="25"/>
      <c r="G15" s="25"/>
      <c r="I15" s="1"/>
      <c r="J15" s="1" t="s">
        <v>39</v>
      </c>
      <c r="K15" s="1" t="s">
        <v>40</v>
      </c>
      <c r="L15" s="1" t="s">
        <v>55</v>
      </c>
      <c r="M15" s="1" t="s">
        <v>17</v>
      </c>
    </row>
    <row r="16" spans="1:13" x14ac:dyDescent="0.25">
      <c r="E16" s="1" t="s">
        <v>19</v>
      </c>
      <c r="F16" s="8" t="s">
        <v>25</v>
      </c>
      <c r="G16" s="8" t="s">
        <v>26</v>
      </c>
      <c r="I16" s="18" t="s">
        <v>44</v>
      </c>
      <c r="J16" s="10">
        <f>SQRT(((B2-$F$17)^2)+((C2-$G$17)^2))</f>
        <v>2.826733981116722</v>
      </c>
      <c r="K16" s="10">
        <f>SQRT(((B2-$F$18)^2)+((C2-$G$18)^2))</f>
        <v>0.54160132939275718</v>
      </c>
      <c r="L16" s="10">
        <f>SQRT(((B2-$F$19)^2)+((C2-$G$19)^2))</f>
        <v>3.0783996563871368</v>
      </c>
      <c r="M16" s="12" t="s">
        <v>12</v>
      </c>
    </row>
    <row r="17" spans="5:13" x14ac:dyDescent="0.25">
      <c r="E17" s="1" t="s">
        <v>15</v>
      </c>
      <c r="F17" s="13">
        <f>AVERAGE(B4:B5)</f>
        <v>5.7200000000000006</v>
      </c>
      <c r="G17" s="13">
        <f>AVERAGE(C4:C5)</f>
        <v>8.2050000000000001</v>
      </c>
      <c r="I17" s="18" t="s">
        <v>45</v>
      </c>
      <c r="J17" s="10">
        <f t="shared" ref="J17:J25" si="3">SQRT(((B3-$F$17)^2)+((C3-$G$17)^2))</f>
        <v>4.4825913264539299</v>
      </c>
      <c r="K17" s="10">
        <f t="shared" ref="K17:K25" si="4">SQRT(((B3-$F$18)^2)+((C3-$G$18)^2))</f>
        <v>1.6356258740922383</v>
      </c>
      <c r="L17" s="10">
        <f t="shared" ref="L17:L25" si="5">SQRT(((B3-$F$19)^2)+((C3-$G$19)^2))</f>
        <v>3.2004756590926369</v>
      </c>
      <c r="M17" s="12" t="s">
        <v>12</v>
      </c>
    </row>
    <row r="18" spans="5:13" x14ac:dyDescent="0.25">
      <c r="E18" s="1" t="s">
        <v>16</v>
      </c>
      <c r="F18" s="13">
        <f>AVERAGE(B2:B3,B8,B10:B11)</f>
        <v>9.0060000000000002</v>
      </c>
      <c r="G18" s="13">
        <f>AVERAGE(C2:C3,C8,C10:C11)</f>
        <v>8.1239999999999988</v>
      </c>
      <c r="I18" s="18" t="s">
        <v>46</v>
      </c>
      <c r="J18" s="10">
        <f t="shared" si="3"/>
        <v>1.0599174496157708</v>
      </c>
      <c r="K18" s="10">
        <f t="shared" si="4"/>
        <v>2.9876934247007343</v>
      </c>
      <c r="L18" s="10">
        <f t="shared" si="5"/>
        <v>3.473419704620281</v>
      </c>
      <c r="M18" s="11" t="s">
        <v>11</v>
      </c>
    </row>
    <row r="19" spans="5:13" x14ac:dyDescent="0.25">
      <c r="E19" s="1" t="s">
        <v>54</v>
      </c>
      <c r="F19" s="13">
        <f>AVERAGE(B6:B7,B9)</f>
        <v>6.9566666666666661</v>
      </c>
      <c r="G19" s="13">
        <f>AVERAGE(C6:C7,C9)</f>
        <v>5.7600000000000007</v>
      </c>
      <c r="I19" s="18" t="s">
        <v>47</v>
      </c>
      <c r="J19" s="10">
        <f t="shared" si="3"/>
        <v>1.0599174496157713</v>
      </c>
      <c r="K19" s="10">
        <f t="shared" si="4"/>
        <v>3.8638390235619284</v>
      </c>
      <c r="L19" s="10">
        <f t="shared" si="5"/>
        <v>2.2796807768730338</v>
      </c>
      <c r="M19" s="11" t="s">
        <v>11</v>
      </c>
    </row>
    <row r="20" spans="5:13" x14ac:dyDescent="0.25">
      <c r="I20" s="18" t="s">
        <v>48</v>
      </c>
      <c r="J20" s="10">
        <f t="shared" si="3"/>
        <v>2.4950801590329719</v>
      </c>
      <c r="K20" s="10">
        <f t="shared" si="4"/>
        <v>4.0935353913212955</v>
      </c>
      <c r="L20" s="10">
        <f t="shared" si="5"/>
        <v>1.2576609682705071</v>
      </c>
      <c r="M20" s="21" t="s">
        <v>56</v>
      </c>
    </row>
    <row r="21" spans="5:13" x14ac:dyDescent="0.25">
      <c r="I21" s="18" t="s">
        <v>49</v>
      </c>
      <c r="J21" s="10">
        <f t="shared" si="3"/>
        <v>3.6843893659601177</v>
      </c>
      <c r="K21" s="10">
        <f t="shared" si="4"/>
        <v>2.2957813484737595</v>
      </c>
      <c r="L21" s="10">
        <f t="shared" si="5"/>
        <v>1.6170789852213301</v>
      </c>
      <c r="M21" s="21" t="s">
        <v>56</v>
      </c>
    </row>
    <row r="22" spans="5:13" x14ac:dyDescent="0.25">
      <c r="I22" s="18" t="s">
        <v>50</v>
      </c>
      <c r="J22" s="10">
        <f t="shared" si="3"/>
        <v>2.0409372846807416</v>
      </c>
      <c r="K22" s="10">
        <f t="shared" si="4"/>
        <v>1.3700481743354864</v>
      </c>
      <c r="L22" s="10">
        <f t="shared" si="5"/>
        <v>2.0868743240656449</v>
      </c>
      <c r="M22" s="12" t="s">
        <v>12</v>
      </c>
    </row>
    <row r="23" spans="5:13" x14ac:dyDescent="0.25">
      <c r="I23" s="18" t="s">
        <v>51</v>
      </c>
      <c r="J23" s="10">
        <f t="shared" si="3"/>
        <v>2.6550753284982327</v>
      </c>
      <c r="K23" s="10">
        <f t="shared" si="4"/>
        <v>3.4153494696736373</v>
      </c>
      <c r="L23" s="10">
        <f t="shared" si="5"/>
        <v>0.36167818722050549</v>
      </c>
      <c r="M23" s="21" t="s">
        <v>56</v>
      </c>
    </row>
    <row r="24" spans="5:13" x14ac:dyDescent="0.25">
      <c r="I24" s="18" t="s">
        <v>52</v>
      </c>
      <c r="J24" s="10">
        <f t="shared" si="3"/>
        <v>3.2811011871016711</v>
      </c>
      <c r="K24" s="10">
        <f t="shared" si="4"/>
        <v>7.2111025509279236E-3</v>
      </c>
      <c r="L24" s="10">
        <f t="shared" si="5"/>
        <v>3.1216680014234548</v>
      </c>
      <c r="M24" s="12" t="s">
        <v>12</v>
      </c>
    </row>
    <row r="25" spans="5:13" x14ac:dyDescent="0.25">
      <c r="I25" s="18" t="s">
        <v>53</v>
      </c>
      <c r="J25" s="10">
        <f t="shared" si="3"/>
        <v>4.3149420621834542</v>
      </c>
      <c r="K25" s="10">
        <f t="shared" si="4"/>
        <v>1.6632354012586443</v>
      </c>
      <c r="L25" s="10">
        <f t="shared" si="5"/>
        <v>4.7680091349651494</v>
      </c>
      <c r="M25" s="12" t="s">
        <v>12</v>
      </c>
    </row>
    <row r="27" spans="5:13" x14ac:dyDescent="0.25">
      <c r="I27" s="1" t="s">
        <v>23</v>
      </c>
      <c r="J27" s="10">
        <f>K16^2+K17^2+J18^2+J19^2+L20^2+L21^2+K22^2+L23^2+K24^2+K25^2</f>
        <v>14.186356666666672</v>
      </c>
    </row>
    <row r="30" spans="5:13" x14ac:dyDescent="0.25">
      <c r="E30" t="s">
        <v>57</v>
      </c>
    </row>
  </sheetData>
  <mergeCells count="1">
    <mergeCell ref="E15:G1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P11" sqref="P11"/>
    </sheetView>
  </sheetViews>
  <sheetFormatPr defaultRowHeight="15" x14ac:dyDescent="0.25"/>
  <cols>
    <col min="1" max="1" width="5.42578125" customWidth="1"/>
    <col min="2" max="2" width="9.28515625" customWidth="1"/>
    <col min="5" max="5" width="13.7109375" bestFit="1" customWidth="1"/>
    <col min="9" max="9" width="12.7109375" customWidth="1"/>
    <col min="10" max="10" width="12.28515625" customWidth="1"/>
  </cols>
  <sheetData>
    <row r="1" spans="1:11" s="3" customFormat="1" x14ac:dyDescent="0.25">
      <c r="A1" s="24" t="s">
        <v>60</v>
      </c>
      <c r="B1" s="24" t="s">
        <v>29</v>
      </c>
      <c r="C1" s="24" t="s">
        <v>58</v>
      </c>
      <c r="E1" s="24" t="s">
        <v>28</v>
      </c>
      <c r="F1" s="24" t="s">
        <v>10</v>
      </c>
      <c r="H1" s="24" t="s">
        <v>29</v>
      </c>
      <c r="I1" s="1" t="s">
        <v>31</v>
      </c>
      <c r="J1" s="1" t="s">
        <v>32</v>
      </c>
      <c r="K1" s="1" t="s">
        <v>17</v>
      </c>
    </row>
    <row r="2" spans="1:11" x14ac:dyDescent="0.25">
      <c r="A2" s="1">
        <v>1</v>
      </c>
      <c r="B2" s="18" t="s">
        <v>44</v>
      </c>
      <c r="C2" s="1">
        <v>2.78</v>
      </c>
      <c r="E2" s="1" t="s">
        <v>15</v>
      </c>
      <c r="F2" s="1">
        <f>C3</f>
        <v>3.28</v>
      </c>
      <c r="H2" s="18" t="s">
        <v>44</v>
      </c>
      <c r="I2" s="1">
        <f>SQRT((C2-$F$2)^2)</f>
        <v>0.5</v>
      </c>
      <c r="J2" s="1">
        <f>SQRT((C2-$F$3)^2)</f>
        <v>0.75</v>
      </c>
      <c r="K2" s="11" t="s">
        <v>11</v>
      </c>
    </row>
    <row r="3" spans="1:11" x14ac:dyDescent="0.25">
      <c r="A3" s="1">
        <v>2</v>
      </c>
      <c r="B3" s="18" t="s">
        <v>45</v>
      </c>
      <c r="C3" s="1">
        <v>3.28</v>
      </c>
      <c r="E3" s="1" t="s">
        <v>16</v>
      </c>
      <c r="F3" s="1">
        <f>C7</f>
        <v>3.53</v>
      </c>
      <c r="H3" s="18" t="s">
        <v>45</v>
      </c>
      <c r="I3" s="1">
        <f t="shared" ref="I3:I9" si="0">SQRT((C3-$F$2)^2)</f>
        <v>0</v>
      </c>
      <c r="J3" s="1">
        <f t="shared" ref="J3:J9" si="1">SQRT((C3-$F$3)^2)</f>
        <v>0.25</v>
      </c>
      <c r="K3" s="11" t="s">
        <v>11</v>
      </c>
    </row>
    <row r="4" spans="1:11" x14ac:dyDescent="0.25">
      <c r="A4" s="1">
        <v>3</v>
      </c>
      <c r="B4" s="18" t="s">
        <v>46</v>
      </c>
      <c r="C4" s="1">
        <v>2.3199999999999998</v>
      </c>
      <c r="H4" s="18" t="s">
        <v>46</v>
      </c>
      <c r="I4" s="1">
        <f t="shared" si="0"/>
        <v>0.96</v>
      </c>
      <c r="J4" s="1">
        <f t="shared" si="1"/>
        <v>1.21</v>
      </c>
      <c r="K4" s="11" t="s">
        <v>11</v>
      </c>
    </row>
    <row r="5" spans="1:11" x14ac:dyDescent="0.25">
      <c r="A5" s="1">
        <v>4</v>
      </c>
      <c r="B5" s="18" t="s">
        <v>47</v>
      </c>
      <c r="C5" s="1">
        <v>3.3</v>
      </c>
      <c r="H5" s="18" t="s">
        <v>47</v>
      </c>
      <c r="I5" s="1">
        <f t="shared" si="0"/>
        <v>2.0000000000000018E-2</v>
      </c>
      <c r="J5" s="1">
        <f t="shared" si="1"/>
        <v>0.22999999999999998</v>
      </c>
      <c r="K5" s="11" t="s">
        <v>11</v>
      </c>
    </row>
    <row r="6" spans="1:11" x14ac:dyDescent="0.25">
      <c r="A6" s="1">
        <v>5</v>
      </c>
      <c r="B6" s="18" t="s">
        <v>48</v>
      </c>
      <c r="C6" s="1">
        <v>1.1000000000000001</v>
      </c>
      <c r="H6" s="18" t="s">
        <v>48</v>
      </c>
      <c r="I6" s="1">
        <f t="shared" si="0"/>
        <v>2.1799999999999997</v>
      </c>
      <c r="J6" s="1">
        <f t="shared" si="1"/>
        <v>2.4299999999999997</v>
      </c>
      <c r="K6" s="11" t="s">
        <v>11</v>
      </c>
    </row>
    <row r="7" spans="1:11" x14ac:dyDescent="0.25">
      <c r="A7" s="1">
        <v>6</v>
      </c>
      <c r="B7" s="18" t="s">
        <v>49</v>
      </c>
      <c r="C7" s="1">
        <v>3.53</v>
      </c>
      <c r="H7" s="18" t="s">
        <v>49</v>
      </c>
      <c r="I7" s="1">
        <f t="shared" si="0"/>
        <v>0.25</v>
      </c>
      <c r="J7" s="1">
        <f t="shared" si="1"/>
        <v>0</v>
      </c>
      <c r="K7" s="14" t="s">
        <v>12</v>
      </c>
    </row>
    <row r="8" spans="1:11" x14ac:dyDescent="0.25">
      <c r="A8" s="1">
        <v>7</v>
      </c>
      <c r="B8" s="18" t="s">
        <v>50</v>
      </c>
      <c r="C8" s="1">
        <v>2.41</v>
      </c>
      <c r="H8" s="18" t="s">
        <v>50</v>
      </c>
      <c r="I8" s="1">
        <f t="shared" si="0"/>
        <v>0.86999999999999966</v>
      </c>
      <c r="J8" s="1">
        <f t="shared" si="1"/>
        <v>1.1199999999999997</v>
      </c>
      <c r="K8" s="11" t="s">
        <v>11</v>
      </c>
    </row>
    <row r="9" spans="1:11" x14ac:dyDescent="0.25">
      <c r="A9" s="1">
        <v>8</v>
      </c>
      <c r="B9" s="18" t="s">
        <v>51</v>
      </c>
      <c r="C9" s="1">
        <v>1.49</v>
      </c>
      <c r="H9" s="18" t="s">
        <v>51</v>
      </c>
      <c r="I9" s="1">
        <f t="shared" si="0"/>
        <v>1.7899999999999998</v>
      </c>
      <c r="J9" s="1">
        <f t="shared" si="1"/>
        <v>2.04</v>
      </c>
      <c r="K9" s="11" t="s">
        <v>11</v>
      </c>
    </row>
    <row r="10" spans="1:11" x14ac:dyDescent="0.25">
      <c r="K10" s="3"/>
    </row>
    <row r="11" spans="1:11" x14ac:dyDescent="0.25">
      <c r="H11" s="15" t="s">
        <v>23</v>
      </c>
      <c r="I11" s="10">
        <f>I2^2+I3^2+I4^2+I5^2+I6^2+J7^2+I8^2+I9^2</f>
        <v>9.8853999999999971</v>
      </c>
      <c r="K11" s="3"/>
    </row>
    <row r="12" spans="1:11" x14ac:dyDescent="0.25">
      <c r="K12" s="3"/>
    </row>
    <row r="13" spans="1:11" x14ac:dyDescent="0.25">
      <c r="D13" s="25" t="s">
        <v>24</v>
      </c>
      <c r="E13" s="25"/>
      <c r="F13" s="25"/>
      <c r="H13" s="24" t="s">
        <v>29</v>
      </c>
      <c r="I13" s="1" t="s">
        <v>31</v>
      </c>
      <c r="J13" s="1" t="s">
        <v>32</v>
      </c>
      <c r="K13" s="1" t="s">
        <v>17</v>
      </c>
    </row>
    <row r="14" spans="1:11" x14ac:dyDescent="0.25">
      <c r="D14" s="1" t="s">
        <v>18</v>
      </c>
      <c r="E14" s="1" t="s">
        <v>19</v>
      </c>
      <c r="F14" s="24" t="s">
        <v>10</v>
      </c>
      <c r="H14" s="18" t="s">
        <v>44</v>
      </c>
      <c r="I14" s="13">
        <f>SQRT((C2-$F$15)^2)</f>
        <v>0.10571428571428587</v>
      </c>
      <c r="J14" s="1">
        <f>SQRT((C2-$F$16)^2)</f>
        <v>1.2899999999999998</v>
      </c>
      <c r="K14" s="11" t="s">
        <v>11</v>
      </c>
    </row>
    <row r="15" spans="1:11" x14ac:dyDescent="0.25">
      <c r="D15" s="9">
        <v>1234567</v>
      </c>
      <c r="E15" s="1" t="s">
        <v>15</v>
      </c>
      <c r="F15" s="13">
        <f>AVERAGE(C2:C8)</f>
        <v>2.6742857142857139</v>
      </c>
      <c r="H15" s="18" t="s">
        <v>45</v>
      </c>
      <c r="I15" s="13">
        <f t="shared" ref="I15:I21" si="2">SQRT((C3-$F$15)^2)</f>
        <v>0.60571428571428587</v>
      </c>
      <c r="J15" s="1">
        <f t="shared" ref="J15:J21" si="3">SQRT((C3-$F$16)^2)</f>
        <v>1.7899999999999998</v>
      </c>
      <c r="K15" s="11" t="s">
        <v>11</v>
      </c>
    </row>
    <row r="16" spans="1:11" x14ac:dyDescent="0.25">
      <c r="D16" s="9">
        <v>8</v>
      </c>
      <c r="E16" s="1" t="s">
        <v>16</v>
      </c>
      <c r="F16" s="1">
        <f>AVERAGE(C9)</f>
        <v>1.49</v>
      </c>
      <c r="H16" s="18" t="s">
        <v>46</v>
      </c>
      <c r="I16" s="13">
        <f t="shared" si="2"/>
        <v>0.35428571428571409</v>
      </c>
      <c r="J16" s="1">
        <f t="shared" si="3"/>
        <v>0.82999999999999985</v>
      </c>
      <c r="K16" s="11" t="s">
        <v>11</v>
      </c>
    </row>
    <row r="17" spans="4:11" x14ac:dyDescent="0.25">
      <c r="H17" s="18" t="s">
        <v>47</v>
      </c>
      <c r="I17" s="13">
        <f t="shared" si="2"/>
        <v>0.62571428571428589</v>
      </c>
      <c r="J17" s="1">
        <f t="shared" si="3"/>
        <v>1.8099999999999998</v>
      </c>
      <c r="K17" s="11" t="s">
        <v>11</v>
      </c>
    </row>
    <row r="18" spans="4:11" x14ac:dyDescent="0.25">
      <c r="H18" s="18" t="s">
        <v>48</v>
      </c>
      <c r="I18" s="13">
        <f t="shared" si="2"/>
        <v>1.5742857142857138</v>
      </c>
      <c r="J18" s="1">
        <f t="shared" si="3"/>
        <v>0.3899999999999999</v>
      </c>
      <c r="K18" s="14" t="s">
        <v>12</v>
      </c>
    </row>
    <row r="19" spans="4:11" x14ac:dyDescent="0.25">
      <c r="H19" s="18" t="s">
        <v>49</v>
      </c>
      <c r="I19" s="13">
        <f t="shared" si="2"/>
        <v>0.85571428571428587</v>
      </c>
      <c r="J19" s="1">
        <f t="shared" si="3"/>
        <v>2.04</v>
      </c>
      <c r="K19" s="11" t="s">
        <v>11</v>
      </c>
    </row>
    <row r="20" spans="4:11" x14ac:dyDescent="0.25">
      <c r="H20" s="18" t="s">
        <v>50</v>
      </c>
      <c r="I20" s="13">
        <f t="shared" si="2"/>
        <v>0.26428571428571379</v>
      </c>
      <c r="J20" s="1">
        <f t="shared" si="3"/>
        <v>0.92000000000000015</v>
      </c>
      <c r="K20" s="11" t="s">
        <v>11</v>
      </c>
    </row>
    <row r="21" spans="4:11" x14ac:dyDescent="0.25">
      <c r="H21" s="18" t="s">
        <v>51</v>
      </c>
      <c r="I21" s="13">
        <f t="shared" si="2"/>
        <v>1.1842857142857139</v>
      </c>
      <c r="J21" s="1">
        <f t="shared" si="3"/>
        <v>0</v>
      </c>
      <c r="K21" s="14" t="s">
        <v>12</v>
      </c>
    </row>
    <row r="22" spans="4:11" x14ac:dyDescent="0.25">
      <c r="K22" s="3"/>
    </row>
    <row r="23" spans="4:11" x14ac:dyDescent="0.25">
      <c r="H23" s="15" t="s">
        <v>23</v>
      </c>
      <c r="I23" s="10">
        <f>I14^2+I15^2+I16^2+I17^2+J18^2+I19^2+I20^2+J21^2</f>
        <v>1.8492959183673472</v>
      </c>
      <c r="K23" s="3"/>
    </row>
    <row r="24" spans="4:11" x14ac:dyDescent="0.25">
      <c r="K24" s="3"/>
    </row>
    <row r="25" spans="4:11" x14ac:dyDescent="0.25">
      <c r="D25" s="25" t="s">
        <v>27</v>
      </c>
      <c r="E25" s="25"/>
      <c r="F25" s="25"/>
      <c r="H25" s="24" t="s">
        <v>29</v>
      </c>
      <c r="I25" s="1" t="s">
        <v>31</v>
      </c>
      <c r="J25" s="1" t="s">
        <v>32</v>
      </c>
      <c r="K25" s="1" t="s">
        <v>17</v>
      </c>
    </row>
    <row r="26" spans="4:11" x14ac:dyDescent="0.25">
      <c r="D26" s="1" t="s">
        <v>18</v>
      </c>
      <c r="E26" s="1" t="s">
        <v>19</v>
      </c>
      <c r="F26" s="24" t="s">
        <v>10</v>
      </c>
      <c r="H26" s="18" t="s">
        <v>44</v>
      </c>
      <c r="I26" s="13">
        <f>SQRT((C2-$F$27)^2)</f>
        <v>0.15666666666666629</v>
      </c>
      <c r="J26" s="13">
        <f>SQRT((C2-$F$28)^2)</f>
        <v>1.4849999999999999</v>
      </c>
      <c r="K26" s="11" t="s">
        <v>11</v>
      </c>
    </row>
    <row r="27" spans="4:11" x14ac:dyDescent="0.25">
      <c r="D27" s="9">
        <v>123467</v>
      </c>
      <c r="E27" s="1" t="s">
        <v>15</v>
      </c>
      <c r="F27" s="13">
        <f>AVERAGE(C2:C5,C7:C8)</f>
        <v>2.9366666666666661</v>
      </c>
      <c r="H27" s="18" t="s">
        <v>45</v>
      </c>
      <c r="I27" s="13">
        <f t="shared" ref="I27:I33" si="4">SQRT((C3-$F$27)^2)</f>
        <v>0.34333333333333371</v>
      </c>
      <c r="J27" s="13">
        <f t="shared" ref="J27:J33" si="5">SQRT((C3-$F$28)^2)</f>
        <v>1.9849999999999999</v>
      </c>
      <c r="K27" s="11" t="s">
        <v>11</v>
      </c>
    </row>
    <row r="28" spans="4:11" x14ac:dyDescent="0.25">
      <c r="D28" s="9">
        <v>58</v>
      </c>
      <c r="E28" s="1" t="s">
        <v>16</v>
      </c>
      <c r="F28" s="13">
        <f>AVERAGE(C6,C9)</f>
        <v>1.2949999999999999</v>
      </c>
      <c r="H28" s="18" t="s">
        <v>46</v>
      </c>
      <c r="I28" s="13">
        <f t="shared" si="4"/>
        <v>0.61666666666666625</v>
      </c>
      <c r="J28" s="13">
        <f t="shared" si="5"/>
        <v>1.0249999999999999</v>
      </c>
      <c r="K28" s="11" t="s">
        <v>11</v>
      </c>
    </row>
    <row r="29" spans="4:11" x14ac:dyDescent="0.25">
      <c r="H29" s="18" t="s">
        <v>47</v>
      </c>
      <c r="I29" s="13">
        <f t="shared" si="4"/>
        <v>0.36333333333333373</v>
      </c>
      <c r="J29" s="13">
        <f t="shared" si="5"/>
        <v>2.0049999999999999</v>
      </c>
      <c r="K29" s="11" t="s">
        <v>11</v>
      </c>
    </row>
    <row r="30" spans="4:11" x14ac:dyDescent="0.25">
      <c r="H30" s="18" t="s">
        <v>48</v>
      </c>
      <c r="I30" s="13">
        <f t="shared" si="4"/>
        <v>1.836666666666666</v>
      </c>
      <c r="J30" s="13">
        <f t="shared" si="5"/>
        <v>0.19499999999999984</v>
      </c>
      <c r="K30" s="14" t="s">
        <v>12</v>
      </c>
    </row>
    <row r="31" spans="4:11" x14ac:dyDescent="0.25">
      <c r="H31" s="18" t="s">
        <v>49</v>
      </c>
      <c r="I31" s="13">
        <f t="shared" si="4"/>
        <v>0.59333333333333371</v>
      </c>
      <c r="J31" s="13">
        <f t="shared" si="5"/>
        <v>2.2349999999999999</v>
      </c>
      <c r="K31" s="11" t="s">
        <v>11</v>
      </c>
    </row>
    <row r="32" spans="4:11" x14ac:dyDescent="0.25">
      <c r="H32" s="18" t="s">
        <v>50</v>
      </c>
      <c r="I32" s="13">
        <f t="shared" si="4"/>
        <v>0.52666666666666595</v>
      </c>
      <c r="J32" s="13">
        <f t="shared" si="5"/>
        <v>1.1150000000000002</v>
      </c>
      <c r="K32" s="11" t="s">
        <v>11</v>
      </c>
    </row>
    <row r="33" spans="4:11" x14ac:dyDescent="0.25">
      <c r="H33" s="18" t="s">
        <v>51</v>
      </c>
      <c r="I33" s="13">
        <f t="shared" si="4"/>
        <v>1.4466666666666661</v>
      </c>
      <c r="J33" s="13">
        <f t="shared" si="5"/>
        <v>0.19500000000000006</v>
      </c>
      <c r="K33" s="14" t="s">
        <v>12</v>
      </c>
    </row>
    <row r="34" spans="4:11" x14ac:dyDescent="0.25">
      <c r="K34" s="3"/>
    </row>
    <row r="35" spans="4:11" x14ac:dyDescent="0.25">
      <c r="H35" s="15" t="s">
        <v>23</v>
      </c>
      <c r="I35" s="10">
        <f>I26^2+I27^2+I28^2+I29^2+J30^2+I31^2+I32^2+J33^2</f>
        <v>1.3601833333333329</v>
      </c>
      <c r="K35" s="3"/>
    </row>
    <row r="36" spans="4:11" x14ac:dyDescent="0.25">
      <c r="K36" s="3"/>
    </row>
    <row r="37" spans="4:11" x14ac:dyDescent="0.25">
      <c r="D37" s="26" t="s">
        <v>59</v>
      </c>
      <c r="E37" s="26"/>
      <c r="F37" s="26"/>
      <c r="G37" s="26"/>
      <c r="H37" s="26"/>
      <c r="I37" s="26"/>
      <c r="J37" s="26"/>
      <c r="K37" s="26"/>
    </row>
    <row r="38" spans="4:11" x14ac:dyDescent="0.25">
      <c r="D38" s="26"/>
      <c r="E38" s="26"/>
      <c r="F38" s="26"/>
      <c r="G38" s="26"/>
      <c r="H38" s="26"/>
      <c r="I38" s="26"/>
      <c r="J38" s="26"/>
      <c r="K38" s="26"/>
    </row>
  </sheetData>
  <mergeCells count="3">
    <mergeCell ref="D13:F13"/>
    <mergeCell ref="D25:F25"/>
    <mergeCell ref="D37:K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 dengan X1</vt:lpstr>
      <vt:lpstr>Data dengan X1,X2</vt:lpstr>
      <vt:lpstr>Klaster Mapel 2 Cluster</vt:lpstr>
      <vt:lpstr>Klaster Mapel 3 Cluster</vt:lpstr>
      <vt:lpstr>Data IPK</vt:lpstr>
      <vt:lpstr>'Data dengan X1'!Print_Area</vt:lpstr>
      <vt:lpstr>'Data dengan X1,X2'!Print_Area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Ferrari</dc:creator>
  <cp:lastModifiedBy>Yusuf S. Nugroho</cp:lastModifiedBy>
  <cp:lastPrinted>2016-12-19T03:43:52Z</cp:lastPrinted>
  <dcterms:created xsi:type="dcterms:W3CDTF">2015-06-17T00:07:52Z</dcterms:created>
  <dcterms:modified xsi:type="dcterms:W3CDTF">2016-12-23T02:33:11Z</dcterms:modified>
</cp:coreProperties>
</file>