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.takagi/GitHub/DataScienceToolKit/DesignOfExperiments/"/>
    </mc:Choice>
  </mc:AlternateContent>
  <xr:revisionPtr revIDLastSave="0" documentId="13_ncr:1_{6C77CF12-13A7-7D47-BE44-3D96BA4BEBAD}" xr6:coauthVersionLast="47" xr6:coauthVersionMax="47" xr10:uidLastSave="{00000000-0000-0000-0000-000000000000}"/>
  <bookViews>
    <workbookView xWindow="0" yWindow="0" windowWidth="33600" windowHeight="21000" activeTab="1" xr2:uid="{BECE037A-EA19-8544-BC38-A880E31EC35E}"/>
  </bookViews>
  <sheets>
    <sheet name="3水準入力例" sheetId="2" r:id="rId1"/>
    <sheet name="3水準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1" l="1"/>
  <c r="AD25" i="1"/>
  <c r="AD24" i="1"/>
  <c r="AD23" i="1"/>
  <c r="Z25" i="1"/>
  <c r="Z24" i="1"/>
  <c r="Z23" i="1"/>
  <c r="Z13" i="1"/>
  <c r="Z12" i="1"/>
  <c r="Z11" i="1"/>
  <c r="Z10" i="1"/>
  <c r="AC8" i="1"/>
  <c r="AC7" i="1"/>
  <c r="AC6" i="1"/>
  <c r="AA8" i="1"/>
  <c r="AA7" i="1"/>
  <c r="AA6" i="1"/>
  <c r="Y8" i="1"/>
  <c r="Y7" i="1"/>
  <c r="Y6" i="1"/>
  <c r="W8" i="1"/>
  <c r="W7" i="1"/>
  <c r="W6" i="1"/>
  <c r="D15" i="1"/>
  <c r="C15" i="1"/>
  <c r="H18" i="1"/>
  <c r="F18" i="1"/>
  <c r="D18" i="1"/>
  <c r="H17" i="1"/>
  <c r="F17" i="1"/>
  <c r="D17" i="1"/>
  <c r="H16" i="1"/>
  <c r="F16" i="1"/>
  <c r="D16" i="1"/>
  <c r="C18" i="1"/>
  <c r="C17" i="1"/>
  <c r="M9" i="1"/>
  <c r="M8" i="1"/>
  <c r="M7" i="1"/>
  <c r="C6" i="1"/>
</calcChain>
</file>

<file path=xl/sharedStrings.xml><?xml version="1.0" encoding="utf-8"?>
<sst xmlns="http://schemas.openxmlformats.org/spreadsheetml/2006/main" count="36" uniqueCount="35">
  <si>
    <t>1. 一元配置分散分析実験</t>
    <rPh sb="3" eb="5">
      <t xml:space="preserve">イチゲン </t>
    </rPh>
    <rPh sb="5" eb="7">
      <t xml:space="preserve">ハイチ </t>
    </rPh>
    <rPh sb="7" eb="11">
      <t xml:space="preserve">ブンサンブンセキ </t>
    </rPh>
    <rPh sb="11" eb="13">
      <t xml:space="preserve">ジッケン </t>
    </rPh>
    <phoneticPr fontId="1"/>
  </si>
  <si>
    <t>1. データの構造式を考える</t>
    <rPh sb="7" eb="10">
      <t xml:space="preserve">コウゾウシキ </t>
    </rPh>
    <rPh sb="11" eb="12">
      <t xml:space="preserve">カンガエル </t>
    </rPh>
    <phoneticPr fontId="1"/>
  </si>
  <si>
    <t>0. データを取得する</t>
    <rPh sb="7" eb="9">
      <t xml:space="preserve">シュトクスル </t>
    </rPh>
    <phoneticPr fontId="1"/>
  </si>
  <si>
    <t>測定結果</t>
    <rPh sb="0" eb="2">
      <t xml:space="preserve">ソクテイ </t>
    </rPh>
    <rPh sb="2" eb="4">
      <t xml:space="preserve">ケッカ </t>
    </rPh>
    <phoneticPr fontId="1"/>
  </si>
  <si>
    <t>因子名:</t>
    <rPh sb="0" eb="3">
      <t xml:space="preserve">インシメイ </t>
    </rPh>
    <phoneticPr fontId="1"/>
  </si>
  <si>
    <t>砥石の送り速度</t>
    <rPh sb="0" eb="2">
      <t xml:space="preserve">トイシ </t>
    </rPh>
    <rPh sb="3" eb="4">
      <t xml:space="preserve">オクリソクド </t>
    </rPh>
    <phoneticPr fontId="1"/>
  </si>
  <si>
    <t>30秒</t>
    <rPh sb="2" eb="3">
      <t xml:space="preserve">ビョウ </t>
    </rPh>
    <phoneticPr fontId="1"/>
  </si>
  <si>
    <t>40秒</t>
    <rPh sb="2" eb="3">
      <t xml:space="preserve">ビョウ </t>
    </rPh>
    <phoneticPr fontId="1"/>
  </si>
  <si>
    <t>50秒</t>
    <rPh sb="2" eb="3">
      <t xml:space="preserve">ビョウ </t>
    </rPh>
    <phoneticPr fontId="1"/>
  </si>
  <si>
    <t>平均</t>
    <rPh sb="0" eb="2">
      <t xml:space="preserve">ヘイキン </t>
    </rPh>
    <phoneticPr fontId="1"/>
  </si>
  <si>
    <t>2. データをグラフ化する</t>
    <rPh sb="10" eb="11">
      <t xml:space="preserve">カ </t>
    </rPh>
    <phoneticPr fontId="1"/>
  </si>
  <si>
    <t>3. 仮説を設定</t>
    <rPh sb="3" eb="5">
      <t xml:space="preserve">カセツ </t>
    </rPh>
    <rPh sb="6" eb="8">
      <t xml:space="preserve">セッテイ </t>
    </rPh>
    <phoneticPr fontId="1"/>
  </si>
  <si>
    <t>4. 平方和を計算</t>
    <rPh sb="3" eb="6">
      <t xml:space="preserve">ヘイホウワ </t>
    </rPh>
    <rPh sb="7" eb="9">
      <t xml:space="preserve">ケイサン </t>
    </rPh>
    <phoneticPr fontId="1"/>
  </si>
  <si>
    <t>平方和を計算する</t>
    <rPh sb="0" eb="2">
      <t xml:space="preserve">ヘイホウ </t>
    </rPh>
    <rPh sb="2" eb="3">
      <t xml:space="preserve">ワ </t>
    </rPh>
    <rPh sb="4" eb="6">
      <t xml:space="preserve">ケイサンスル </t>
    </rPh>
    <phoneticPr fontId="1"/>
  </si>
  <si>
    <t>因子A</t>
    <rPh sb="0" eb="2">
      <t xml:space="preserve">インシ </t>
    </rPh>
    <phoneticPr fontId="1"/>
  </si>
  <si>
    <r>
      <t>A</t>
    </r>
    <r>
      <rPr>
        <b/>
        <vertAlign val="subscript"/>
        <sz val="16"/>
        <color theme="1"/>
        <rFont val="游ゴシック"/>
        <family val="3"/>
        <charset val="128"/>
        <scheme val="minor"/>
      </rPr>
      <t>1</t>
    </r>
    <phoneticPr fontId="1"/>
  </si>
  <si>
    <r>
      <t>A</t>
    </r>
    <r>
      <rPr>
        <b/>
        <vertAlign val="subscript"/>
        <sz val="16"/>
        <color theme="1"/>
        <rFont val="游ゴシック"/>
        <family val="3"/>
        <charset val="128"/>
        <scheme val="minor"/>
      </rPr>
      <t>2</t>
    </r>
    <phoneticPr fontId="1"/>
  </si>
  <si>
    <r>
      <t>A</t>
    </r>
    <r>
      <rPr>
        <b/>
        <vertAlign val="subscript"/>
        <sz val="16"/>
        <color theme="1"/>
        <rFont val="游ゴシック"/>
        <family val="3"/>
        <charset val="128"/>
        <scheme val="minor"/>
      </rPr>
      <t>3</t>
    </r>
    <phoneticPr fontId="1"/>
  </si>
  <si>
    <r>
      <t>データx</t>
    </r>
    <r>
      <rPr>
        <b/>
        <vertAlign val="subscript"/>
        <sz val="16"/>
        <color theme="1"/>
        <rFont val="游ゴシック (本文)"/>
        <family val="3"/>
        <charset val="128"/>
      </rPr>
      <t>ij</t>
    </r>
    <phoneticPr fontId="1"/>
  </si>
  <si>
    <t>合計</t>
    <rPh sb="0" eb="2">
      <t xml:space="preserve">ゴウケイ </t>
    </rPh>
    <phoneticPr fontId="1"/>
  </si>
  <si>
    <r>
      <t>CT (総計)</t>
    </r>
    <r>
      <rPr>
        <b/>
        <vertAlign val="superscript"/>
        <sz val="12"/>
        <color theme="1"/>
        <rFont val="游ゴシック"/>
        <family val="3"/>
        <charset val="128"/>
      </rPr>
      <t>2</t>
    </r>
    <r>
      <rPr>
        <b/>
        <sz val="12"/>
        <color theme="1"/>
        <rFont val="游ゴシック"/>
        <family val="3"/>
        <charset val="128"/>
        <scheme val="minor"/>
      </rPr>
      <t>/(総データ数)=</t>
    </r>
    <rPh sb="4" eb="5">
      <t xml:space="preserve">ソウ </t>
    </rPh>
    <rPh sb="5" eb="6">
      <t xml:space="preserve">ケイ </t>
    </rPh>
    <rPh sb="10" eb="11">
      <t xml:space="preserve">ソウデータスウ </t>
    </rPh>
    <phoneticPr fontId="1"/>
  </si>
  <si>
    <t>ST 個々のデータの二乗和 -CT=</t>
    <rPh sb="3" eb="4">
      <t>🈁</t>
    </rPh>
    <rPh sb="10" eb="12">
      <t xml:space="preserve">ニジョウワ </t>
    </rPh>
    <rPh sb="12" eb="13">
      <t xml:space="preserve">ワ </t>
    </rPh>
    <phoneticPr fontId="1"/>
  </si>
  <si>
    <t>SA =</t>
    <phoneticPr fontId="1"/>
  </si>
  <si>
    <t>SE =</t>
    <phoneticPr fontId="1"/>
  </si>
  <si>
    <t>5. 平方和の自由度を求める</t>
    <rPh sb="3" eb="6">
      <t xml:space="preserve">ヘイホウワ </t>
    </rPh>
    <rPh sb="7" eb="10">
      <t xml:space="preserve">ジユウド </t>
    </rPh>
    <rPh sb="11" eb="12">
      <t xml:space="preserve">モトメル </t>
    </rPh>
    <phoneticPr fontId="1"/>
  </si>
  <si>
    <t>6. 分散分析表の作成</t>
    <rPh sb="3" eb="8">
      <t xml:space="preserve">ブンサンブンセキヒョウ </t>
    </rPh>
    <rPh sb="9" eb="11">
      <t xml:space="preserve">サクセイ </t>
    </rPh>
    <phoneticPr fontId="1"/>
  </si>
  <si>
    <t>要因</t>
    <rPh sb="0" eb="2">
      <t xml:space="preserve">ヨウイン </t>
    </rPh>
    <phoneticPr fontId="1"/>
  </si>
  <si>
    <t>平均平方の
期待値</t>
    <rPh sb="0" eb="4">
      <t xml:space="preserve">ヘイキンヘイホウ </t>
    </rPh>
    <rPh sb="6" eb="9">
      <t xml:space="preserve">キタイチ </t>
    </rPh>
    <phoneticPr fontId="1"/>
  </si>
  <si>
    <t>平方和
S</t>
    <rPh sb="0" eb="3">
      <t xml:space="preserve">ヘイホウワ </t>
    </rPh>
    <phoneticPr fontId="1"/>
  </si>
  <si>
    <t>自由度
φ</t>
    <rPh sb="0" eb="3">
      <t xml:space="preserve">ジユウド </t>
    </rPh>
    <phoneticPr fontId="1"/>
  </si>
  <si>
    <t>平均平方
V</t>
    <rPh sb="0" eb="4">
      <t xml:space="preserve">ヘイキンヘイホウ </t>
    </rPh>
    <phoneticPr fontId="1"/>
  </si>
  <si>
    <r>
      <t>分散比
F</t>
    </r>
    <r>
      <rPr>
        <b/>
        <vertAlign val="subscript"/>
        <sz val="12"/>
        <color theme="1"/>
        <rFont val="游ゴシック"/>
        <family val="3"/>
        <charset val="128"/>
        <scheme val="minor"/>
      </rPr>
      <t>0</t>
    </r>
    <rPh sb="0" eb="2">
      <t xml:space="preserve">ブンサンヒ </t>
    </rPh>
    <rPh sb="2" eb="3">
      <t xml:space="preserve">ヒ </t>
    </rPh>
    <phoneticPr fontId="1"/>
  </si>
  <si>
    <t>A</t>
    <phoneticPr fontId="1"/>
  </si>
  <si>
    <t>T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</si>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</sst>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vertAlign val="subscript"/>
      <sz val="16"/>
      <color theme="1"/>
      <name val="游ゴシック"/>
      <family val="3"/>
      <charset val="128"/>
      <scheme val="minor"/>
    </font>
    <font>
      <b/>
      <sz val="16"/>
      <color theme="1"/>
      <name val="游ゴシック (本文)"/>
      <family val="3"/>
      <charset val="128"/>
    </font>
    <font>
      <b/>
      <vertAlign val="subscript"/>
      <sz val="16"/>
      <color theme="1"/>
      <name val="游ゴシック (本文)"/>
      <family val="3"/>
      <charset val="128"/>
    </font>
    <font>
      <sz val="16"/>
      <color theme="1"/>
      <name val="游ゴシック"/>
      <family val="2"/>
      <charset val="128"/>
      <scheme val="minor"/>
    </font>
    <font>
      <b/>
      <vertAlign val="superscript"/>
      <sz val="12"/>
      <color theme="1"/>
      <name val="游ゴシック"/>
      <family val="3"/>
      <charset val="128"/>
    </font>
    <font>
      <b/>
      <vertAlign val="subscript"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179" fontId="0" fillId="0" borderId="1" xfId="0" applyNumberForma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'3水準'!$C$16:$C$18</c:f>
              <c:strCache>
                <c:ptCount val="3"/>
                <c:pt idx="0">
                  <c:v>30秒</c:v>
                </c:pt>
                <c:pt idx="1">
                  <c:v>40秒</c:v>
                </c:pt>
                <c:pt idx="2">
                  <c:v>50秒</c:v>
                </c:pt>
              </c:strCache>
            </c:strRef>
          </c:cat>
          <c:val>
            <c:numRef>
              <c:f>'3水準'!$D$16:$D$18</c:f>
              <c:numCache>
                <c:formatCode>General</c:formatCode>
                <c:ptCount val="3"/>
                <c:pt idx="0">
                  <c:v>11.9</c:v>
                </c:pt>
                <c:pt idx="1">
                  <c:v>11.3</c:v>
                </c:pt>
                <c:pt idx="2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3-F04A-BFF9-68FB9D8AA1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'3水準'!$C$16:$C$18</c:f>
              <c:strCache>
                <c:ptCount val="3"/>
                <c:pt idx="0">
                  <c:v>30秒</c:v>
                </c:pt>
                <c:pt idx="1">
                  <c:v>40秒</c:v>
                </c:pt>
                <c:pt idx="2">
                  <c:v>50秒</c:v>
                </c:pt>
              </c:strCache>
            </c:strRef>
          </c:cat>
          <c:val>
            <c:numRef>
              <c:f>'3水準'!$E$16:$E$18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3-F04A-BFF9-68FB9D8AA123}"/>
            </c:ext>
          </c:extLst>
        </c:ser>
        <c:ser>
          <c:idx val="2"/>
          <c:order val="2"/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63500">
                <a:noFill/>
              </a:ln>
              <a:effectLst/>
            </c:spPr>
          </c:marker>
          <c:cat>
            <c:strRef>
              <c:f>'3水準'!$C$16:$C$18</c:f>
              <c:strCache>
                <c:ptCount val="3"/>
                <c:pt idx="0">
                  <c:v>30秒</c:v>
                </c:pt>
                <c:pt idx="1">
                  <c:v>40秒</c:v>
                </c:pt>
                <c:pt idx="2">
                  <c:v>50秒</c:v>
                </c:pt>
              </c:strCache>
            </c:strRef>
          </c:cat>
          <c:val>
            <c:numRef>
              <c:f>'3水準'!$F$16:$F$18</c:f>
              <c:numCache>
                <c:formatCode>General</c:formatCode>
                <c:ptCount val="3"/>
                <c:pt idx="0">
                  <c:v>14.2</c:v>
                </c:pt>
                <c:pt idx="1">
                  <c:v>11.9</c:v>
                </c:pt>
                <c:pt idx="2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3-F04A-BFF9-68FB9D8AA1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'3水準'!$C$16:$C$18</c:f>
              <c:strCache>
                <c:ptCount val="3"/>
                <c:pt idx="0">
                  <c:v>30秒</c:v>
                </c:pt>
                <c:pt idx="1">
                  <c:v>40秒</c:v>
                </c:pt>
                <c:pt idx="2">
                  <c:v>50秒</c:v>
                </c:pt>
              </c:strCache>
            </c:strRef>
          </c:cat>
          <c:val>
            <c:numRef>
              <c:f>'3水準'!$G$16:$G$18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3-F04A-BFF9-68FB9D8AA123}"/>
            </c:ext>
          </c:extLst>
        </c:ser>
        <c:ser>
          <c:idx val="4"/>
          <c:order val="4"/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92D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'3水準'!$C$16:$C$18</c:f>
              <c:strCache>
                <c:ptCount val="3"/>
                <c:pt idx="0">
                  <c:v>30秒</c:v>
                </c:pt>
                <c:pt idx="1">
                  <c:v>40秒</c:v>
                </c:pt>
                <c:pt idx="2">
                  <c:v>50秒</c:v>
                </c:pt>
              </c:strCache>
            </c:strRef>
          </c:cat>
          <c:val>
            <c:numRef>
              <c:f>'3水準'!$H$16:$H$18</c:f>
              <c:numCache>
                <c:formatCode>General</c:formatCode>
                <c:ptCount val="3"/>
                <c:pt idx="0">
                  <c:v>13.2</c:v>
                </c:pt>
                <c:pt idx="1">
                  <c:v>11.6</c:v>
                </c:pt>
                <c:pt idx="2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3-F04A-BFF9-68FB9D8AA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03904"/>
        <c:axId val="151105616"/>
      </c:lineChart>
      <c:catAx>
        <c:axId val="1511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05616"/>
        <c:crosses val="autoZero"/>
        <c:auto val="1"/>
        <c:lblAlgn val="ctr"/>
        <c:lblOffset val="100"/>
        <c:noMultiLvlLbl val="0"/>
      </c:catAx>
      <c:valAx>
        <c:axId val="15110561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145327</xdr:colOff>
      <xdr:row>11</xdr:row>
      <xdr:rowOff>1010</xdr:rowOff>
    </xdr:from>
    <xdr:ext cx="2127377" cy="365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74D8B1A5-AA41-84B8-20C6-2F961DED4185}"/>
                </a:ext>
              </a:extLst>
            </xdr:cNvPr>
            <xdr:cNvSpPr txBox="1"/>
          </xdr:nvSpPr>
          <xdr:spPr>
            <a:xfrm>
              <a:off x="1054532" y="1105044"/>
              <a:ext cx="2127377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𝒊𝒍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</a:rPr>
                      <m:t>= </m:t>
                    </m:r>
                    <m:r>
                      <a:rPr kumimoji="1" lang="ja-JP" altLang="en-US" sz="2000" b="1" i="1" kern="1200">
                        <a:latin typeface="+mn-lt"/>
                      </a:rPr>
                      <m:t>𝝁</m:t>
                    </m:r>
                    <m:r>
                      <a:rPr kumimoji="1" lang="en-US" altLang="ja-JP" sz="2000" b="1" i="1" kern="120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</m:sSub>
                  </m:oMath>
                </m:oMathPara>
              </a14:m>
              <a:endParaRPr kumimoji="1" lang="ja-JP" altLang="en-US" sz="2000" b="1" i="1" kern="1200">
                <a:latin typeface="Matura MT Script Capitals" panose="03020802060602070202" pitchFamily="66" charset="0"/>
              </a:endParaRPr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74D8B1A5-AA41-84B8-20C6-2F961DED4185}"/>
                </a:ext>
              </a:extLst>
            </xdr:cNvPr>
            <xdr:cNvSpPr txBox="1"/>
          </xdr:nvSpPr>
          <xdr:spPr>
            <a:xfrm>
              <a:off x="1054532" y="1105044"/>
              <a:ext cx="2127377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1" i="0" kern="1200">
                  <a:latin typeface="Cambria Math" panose="02040503050406030204" pitchFamily="18" charset="0"/>
                </a:rPr>
                <a:t>𝒙_𝒊𝒍= </a:t>
              </a:r>
              <a:r>
                <a:rPr kumimoji="1" lang="ja-JP" altLang="en-US" sz="2000" b="1" i="0" kern="1200">
                  <a:latin typeface="+mn-lt"/>
                </a:rPr>
                <a:t>𝝁</a:t>
              </a:r>
              <a:r>
                <a:rPr kumimoji="1" lang="en-US" altLang="ja-JP" sz="2000" b="1" i="0" kern="1200">
                  <a:latin typeface="Cambria Math" panose="02040503050406030204" pitchFamily="18" charset="0"/>
                </a:rPr>
                <a:t>+𝒂_𝒊+ 𝜺_𝒊𝒋</a:t>
              </a:r>
              <a:endParaRPr kumimoji="1" lang="ja-JP" altLang="en-US" sz="2000" b="1" i="1" kern="1200">
                <a:latin typeface="Matura MT Script Capitals" panose="03020802060602070202" pitchFamily="66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34719</xdr:colOff>
      <xdr:row>14</xdr:row>
      <xdr:rowOff>3472</xdr:rowOff>
    </xdr:from>
    <xdr:to>
      <xdr:col>16</xdr:col>
      <xdr:colOff>356331</xdr:colOff>
      <xdr:row>24</xdr:row>
      <xdr:rowOff>146188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4C111-F8D9-CB5B-4C6E-E83B5413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152400</xdr:colOff>
      <xdr:row>27</xdr:row>
      <xdr:rowOff>12700</xdr:rowOff>
    </xdr:from>
    <xdr:ext cx="4191000" cy="365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1CD14D6-9934-EA95-4C7E-1103E2556AE5}"/>
                </a:ext>
              </a:extLst>
            </xdr:cNvPr>
            <xdr:cNvSpPr txBox="1"/>
          </xdr:nvSpPr>
          <xdr:spPr>
            <a:xfrm>
              <a:off x="1066800" y="9956800"/>
              <a:ext cx="4191000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</a:rPr>
                      <m:t> :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</m:oMath>
                </m:oMathPara>
              </a14:m>
              <a:endParaRPr kumimoji="1" lang="ja-JP" altLang="en-US" sz="2000" b="1" kern="1200">
                <a:latin typeface="Matura MT Script Capitals" panose="03020802060602070202" pitchFamily="66" charset="0"/>
              </a:endParaRPr>
            </a:p>
          </xdr:txBody>
        </xdr:sp>
      </mc:Choice>
      <mc:Fallback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1CD14D6-9934-EA95-4C7E-1103E2556AE5}"/>
                </a:ext>
              </a:extLst>
            </xdr:cNvPr>
            <xdr:cNvSpPr txBox="1"/>
          </xdr:nvSpPr>
          <xdr:spPr>
            <a:xfrm>
              <a:off x="1066800" y="9956800"/>
              <a:ext cx="4191000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2000" b="1" i="0" kern="1200">
                  <a:latin typeface="Cambria Math" panose="02040503050406030204" pitchFamily="18" charset="0"/>
                </a:rPr>
                <a:t>𝑯_𝟎  :𝒂_𝟏=𝒂_𝟐=𝒂_𝟑</a:t>
              </a:r>
              <a:endParaRPr kumimoji="1" lang="ja-JP" altLang="en-US" sz="2000" b="1" kern="1200">
                <a:latin typeface="Matura MT Script Capitals" panose="03020802060602070202" pitchFamily="66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165100</xdr:colOff>
      <xdr:row>28</xdr:row>
      <xdr:rowOff>12700</xdr:rowOff>
    </xdr:from>
    <xdr:ext cx="4191000" cy="7452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69A07CB0-3A23-3C4B-8CEF-4862BC7602B2}"/>
                </a:ext>
              </a:extLst>
            </xdr:cNvPr>
            <xdr:cNvSpPr txBox="1"/>
          </xdr:nvSpPr>
          <xdr:spPr>
            <a:xfrm>
              <a:off x="1079500" y="10325100"/>
              <a:ext cx="4191000" cy="745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</a:rPr>
                      <m:t> :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kumimoji="1" lang="en-US" altLang="ja-JP" sz="2000" b="1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kumimoji="1" lang="en-US" altLang="ja-JP" sz="2000" b="1" i="0" kern="1200">
                        <a:latin typeface="Cambria Math" panose="02040503050406030204" pitchFamily="18" charset="0"/>
                      </a:rPr>
                      <m:t>   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kumimoji="1" lang="en-US" altLang="ja-JP" sz="2000" b="1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1" i="1" kern="1200"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b>
                            <m:r>
                              <a:rPr kumimoji="1" lang="en-US" altLang="ja-JP" sz="2000" b="1" i="1" kern="1200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kumimoji="1" lang="en-US" altLang="ja-JP" sz="2000" b="1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𝟎</m:t>
                        </m:r>
                      </m:e>
                    </m:nary>
                    <m:r>
                      <a:rPr kumimoji="1" lang="en-US" altLang="ja-JP" sz="2000" b="1" i="0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2000" b="1" kern="1200">
                <a:latin typeface="Matura MT Script Capitals" panose="03020802060602070202" pitchFamily="66" charset="0"/>
              </a:endParaRPr>
            </a:p>
          </xdr:txBody>
        </xdr:sp>
      </mc:Choice>
      <mc:Fallback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69A07CB0-3A23-3C4B-8CEF-4862BC7602B2}"/>
                </a:ext>
              </a:extLst>
            </xdr:cNvPr>
            <xdr:cNvSpPr txBox="1"/>
          </xdr:nvSpPr>
          <xdr:spPr>
            <a:xfrm>
              <a:off x="1079500" y="10325100"/>
              <a:ext cx="4191000" cy="745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2000" b="1" i="0" kern="1200">
                  <a:latin typeface="Cambria Math" panose="02040503050406030204" pitchFamily="18" charset="0"/>
                </a:rPr>
                <a:t>𝑯_𝟐  :𝒂_𝟏</a:t>
              </a:r>
              <a:r>
                <a:rPr kumimoji="1" lang="en-US" altLang="ja-JP" sz="2000" b="1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kumimoji="1" lang="en-US" altLang="ja-JP" sz="2000" b="1" i="0" kern="1200">
                  <a:latin typeface="Cambria Math" panose="02040503050406030204" pitchFamily="18" charset="0"/>
                </a:rPr>
                <a:t>𝒂_𝟐</a:t>
              </a:r>
              <a:r>
                <a:rPr kumimoji="1" lang="en-US" altLang="ja-JP" sz="2000" b="1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kumimoji="1" lang="en-US" altLang="ja-JP" sz="2000" b="1" i="0" kern="1200">
                  <a:latin typeface="Cambria Math" panose="02040503050406030204" pitchFamily="18" charset="0"/>
                </a:rPr>
                <a:t>𝒂_𝟑    (∑▒〖𝒂_𝒊  </a:t>
              </a:r>
              <a:r>
                <a:rPr kumimoji="1" lang="en-US" altLang="ja-JP" sz="2000" b="1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≠𝟎〗</a:t>
              </a:r>
              <a:r>
                <a:rPr kumimoji="1" lang="en-US" altLang="ja-JP" sz="2000" b="1" i="0" kern="1200">
                  <a:latin typeface="Cambria Math" panose="02040503050406030204" pitchFamily="18" charset="0"/>
                </a:rPr>
                <a:t>)</a:t>
              </a:r>
              <a:endParaRPr kumimoji="1" lang="ja-JP" altLang="en-US" sz="2000" b="1" kern="1200">
                <a:latin typeface="Matura MT Script Capitals" panose="03020802060602070202" pitchFamily="66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115434</xdr:colOff>
      <xdr:row>15</xdr:row>
      <xdr:rowOff>24719</xdr:rowOff>
    </xdr:from>
    <xdr:ext cx="883447" cy="2843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1525EA91-E42F-8A64-87EE-667ECC8C520C}"/>
                </a:ext>
              </a:extLst>
            </xdr:cNvPr>
            <xdr:cNvSpPr txBox="1"/>
          </xdr:nvSpPr>
          <xdr:spPr>
            <a:xfrm>
              <a:off x="9186863" y="5467576"/>
              <a:ext cx="88344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800" i="1" kern="1200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kumimoji="1" lang="en-US" altLang="ja-JP" sz="1800" b="0" i="1" kern="1200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kumimoji="1" lang="en-US" altLang="ja-JP" sz="1800" b="0" i="1" kern="1200">
                        <a:latin typeface="Cambria Math" panose="02040503050406030204" pitchFamily="18" charset="0"/>
                      </a:rPr>
                      <m:t>=11</m:t>
                    </m:r>
                  </m:oMath>
                </m:oMathPara>
              </a14:m>
              <a:endParaRPr kumimoji="1" lang="ja-JP" altLang="en-US" sz="1800" kern="1200"/>
            </a:p>
          </xdr:txBody>
        </xdr:sp>
      </mc:Choice>
      <mc:Fallback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1525EA91-E42F-8A64-87EE-667ECC8C520C}"/>
                </a:ext>
              </a:extLst>
            </xdr:cNvPr>
            <xdr:cNvSpPr txBox="1"/>
          </xdr:nvSpPr>
          <xdr:spPr>
            <a:xfrm>
              <a:off x="9186863" y="5467576"/>
              <a:ext cx="88344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800" i="0" kern="1200">
                  <a:latin typeface="Cambria Math" panose="02040503050406030204" pitchFamily="18" charset="0"/>
                </a:rPr>
                <a:t>𝜙</a:t>
              </a:r>
              <a:r>
                <a:rPr kumimoji="1" lang="en-US" altLang="ja-JP" sz="1800" b="0" i="0" kern="1200">
                  <a:latin typeface="Cambria Math" panose="02040503050406030204" pitchFamily="18" charset="0"/>
                </a:rPr>
                <a:t>_𝑇=11</a:t>
              </a:r>
              <a:endParaRPr kumimoji="1" lang="ja-JP" altLang="en-US" sz="1800" kern="1200"/>
            </a:p>
          </xdr:txBody>
        </xdr:sp>
      </mc:Fallback>
    </mc:AlternateContent>
    <xdr:clientData/>
  </xdr:oneCellAnchor>
  <xdr:oneCellAnchor>
    <xdr:from>
      <xdr:col>20</xdr:col>
      <xdr:colOff>115434</xdr:colOff>
      <xdr:row>16</xdr:row>
      <xdr:rowOff>24719</xdr:rowOff>
    </xdr:from>
    <xdr:ext cx="793872" cy="2843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9AF248D-4EAB-674A-BE80-40E21BDD365B}"/>
                </a:ext>
              </a:extLst>
            </xdr:cNvPr>
            <xdr:cNvSpPr txBox="1"/>
          </xdr:nvSpPr>
          <xdr:spPr>
            <a:xfrm>
              <a:off x="9186863" y="5830433"/>
              <a:ext cx="793872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800" i="1" kern="1200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kumimoji="1" lang="en-US" altLang="ja-JP" sz="18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800" b="0" i="1" kern="1200">
                        <a:latin typeface="Cambria Math" panose="02040503050406030204" pitchFamily="18" charset="0"/>
                      </a:rPr>
                      <m:t>= 2</m:t>
                    </m:r>
                  </m:oMath>
                </m:oMathPara>
              </a14:m>
              <a:endParaRPr kumimoji="1" lang="ja-JP" altLang="en-US" sz="1800" kern="1200"/>
            </a:p>
          </xdr:txBody>
        </xdr:sp>
      </mc:Choice>
      <mc:Fallback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9AF248D-4EAB-674A-BE80-40E21BDD365B}"/>
                </a:ext>
              </a:extLst>
            </xdr:cNvPr>
            <xdr:cNvSpPr txBox="1"/>
          </xdr:nvSpPr>
          <xdr:spPr>
            <a:xfrm>
              <a:off x="9186863" y="5830433"/>
              <a:ext cx="793872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800" i="0" kern="1200">
                  <a:latin typeface="Cambria Math" panose="02040503050406030204" pitchFamily="18" charset="0"/>
                </a:rPr>
                <a:t>𝜙</a:t>
              </a:r>
              <a:r>
                <a:rPr kumimoji="1" lang="en-US" altLang="ja-JP" sz="1800" b="0" i="0" kern="1200">
                  <a:latin typeface="Cambria Math" panose="02040503050406030204" pitchFamily="18" charset="0"/>
                </a:rPr>
                <a:t>_𝐴= 2</a:t>
              </a:r>
              <a:endParaRPr kumimoji="1" lang="ja-JP" altLang="en-US" sz="1800" kern="1200"/>
            </a:p>
          </xdr:txBody>
        </xdr:sp>
      </mc:Fallback>
    </mc:AlternateContent>
    <xdr:clientData/>
  </xdr:oneCellAnchor>
  <xdr:oneCellAnchor>
    <xdr:from>
      <xdr:col>20</xdr:col>
      <xdr:colOff>115434</xdr:colOff>
      <xdr:row>17</xdr:row>
      <xdr:rowOff>24719</xdr:rowOff>
    </xdr:from>
    <xdr:ext cx="803938" cy="2843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F97EEE5E-A4B7-E148-9F6F-A433FBCCD438}"/>
                </a:ext>
              </a:extLst>
            </xdr:cNvPr>
            <xdr:cNvSpPr txBox="1"/>
          </xdr:nvSpPr>
          <xdr:spPr>
            <a:xfrm>
              <a:off x="9186863" y="6193290"/>
              <a:ext cx="803938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800" i="1" kern="1200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kumimoji="1" lang="en-US" altLang="ja-JP" sz="1800" b="0" i="1" kern="1200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kumimoji="1" lang="en-US" altLang="ja-JP" sz="1800" b="0" i="1" kern="1200">
                        <a:latin typeface="Cambria Math" panose="02040503050406030204" pitchFamily="18" charset="0"/>
                      </a:rPr>
                      <m:t>= 9</m:t>
                    </m:r>
                  </m:oMath>
                </m:oMathPara>
              </a14:m>
              <a:endParaRPr kumimoji="1" lang="ja-JP" altLang="en-US" sz="1800" kern="1200"/>
            </a:p>
          </xdr:txBody>
        </xdr:sp>
      </mc:Choice>
      <mc:Fallback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F97EEE5E-A4B7-E148-9F6F-A433FBCCD438}"/>
                </a:ext>
              </a:extLst>
            </xdr:cNvPr>
            <xdr:cNvSpPr txBox="1"/>
          </xdr:nvSpPr>
          <xdr:spPr>
            <a:xfrm>
              <a:off x="9186863" y="6193290"/>
              <a:ext cx="803938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800" i="0" kern="1200">
                  <a:latin typeface="Cambria Math" panose="02040503050406030204" pitchFamily="18" charset="0"/>
                </a:rPr>
                <a:t>𝜙</a:t>
              </a:r>
              <a:r>
                <a:rPr kumimoji="1" lang="en-US" altLang="ja-JP" sz="1800" b="0" i="0" kern="1200">
                  <a:latin typeface="Cambria Math" panose="02040503050406030204" pitchFamily="18" charset="0"/>
                </a:rPr>
                <a:t>_𝐸= 9</a:t>
              </a:r>
              <a:endParaRPr kumimoji="1" lang="ja-JP" altLang="en-US" sz="18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0C44-A81B-3D41-9126-9A4B04D12C5B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03AF-B7E2-C842-A49F-11647B525402}">
  <dimension ref="A1:AI30"/>
  <sheetViews>
    <sheetView tabSelected="1" zoomScale="75" workbookViewId="0">
      <selection activeCell="AR27" sqref="AR27"/>
    </sheetView>
  </sheetViews>
  <sheetFormatPr baseColWidth="10" defaultColWidth="5.140625" defaultRowHeight="29" customHeight="1"/>
  <cols>
    <col min="1" max="1" width="5.140625" style="1"/>
    <col min="2" max="2" width="5.140625" style="30"/>
    <col min="20" max="20" width="5.140625" style="30"/>
  </cols>
  <sheetData>
    <row r="1" spans="1:30" ht="29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30" ht="29" customHeight="1">
      <c r="A2" s="4"/>
      <c r="B2" s="4"/>
      <c r="C2" s="4"/>
      <c r="D2" s="4"/>
      <c r="E2" s="4"/>
      <c r="F2" s="4"/>
      <c r="G2" s="4"/>
      <c r="H2" s="4"/>
    </row>
    <row r="3" spans="1:30" ht="29" customHeight="1" thickBot="1">
      <c r="B3" s="30" t="s">
        <v>2</v>
      </c>
      <c r="T3" s="30" t="s">
        <v>12</v>
      </c>
    </row>
    <row r="4" spans="1:30" ht="29" customHeight="1" thickBot="1">
      <c r="C4" s="26" t="s">
        <v>4</v>
      </c>
      <c r="D4" s="27"/>
      <c r="E4" s="28" t="s">
        <v>5</v>
      </c>
      <c r="F4" s="28"/>
      <c r="G4" s="28"/>
      <c r="H4" s="28"/>
      <c r="I4" s="28"/>
      <c r="J4" s="28"/>
      <c r="K4" s="29"/>
      <c r="U4" t="s">
        <v>13</v>
      </c>
    </row>
    <row r="5" spans="1:30" ht="29" customHeight="1" thickBot="1">
      <c r="U5" s="37" t="s">
        <v>14</v>
      </c>
      <c r="V5" s="38"/>
      <c r="W5" s="39" t="s">
        <v>18</v>
      </c>
      <c r="X5" s="40"/>
      <c r="Y5" s="40"/>
      <c r="Z5" s="40"/>
      <c r="AA5" s="40"/>
      <c r="AB5" s="40"/>
      <c r="AC5" s="41" t="s">
        <v>19</v>
      </c>
      <c r="AD5" s="42"/>
    </row>
    <row r="6" spans="1:30" ht="29" customHeight="1" thickBot="1">
      <c r="C6" s="43" t="str">
        <f>IF(E4&lt;&gt;"",E4,"")</f>
        <v>砥石の送り速度</v>
      </c>
      <c r="D6" s="44"/>
      <c r="E6" s="44"/>
      <c r="F6" s="45"/>
      <c r="G6" s="46" t="s">
        <v>3</v>
      </c>
      <c r="H6" s="44"/>
      <c r="I6" s="44"/>
      <c r="J6" s="44"/>
      <c r="K6" s="44"/>
      <c r="L6" s="44"/>
      <c r="M6" s="44" t="s">
        <v>9</v>
      </c>
      <c r="N6" s="45"/>
      <c r="U6" s="31" t="s">
        <v>15</v>
      </c>
      <c r="V6" s="34"/>
      <c r="W6" s="47">
        <f>G7</f>
        <v>11.9</v>
      </c>
      <c r="X6" s="48"/>
      <c r="Y6" s="48">
        <f>I7</f>
        <v>14.2</v>
      </c>
      <c r="Z6" s="48"/>
      <c r="AA6" s="48">
        <f>K7</f>
        <v>13.2</v>
      </c>
      <c r="AB6" s="48"/>
      <c r="AC6" s="48">
        <f>SUM(W6:AB6)</f>
        <v>39.299999999999997</v>
      </c>
      <c r="AD6" s="49"/>
    </row>
    <row r="7" spans="1:30" ht="29" customHeight="1">
      <c r="C7" s="15" t="s">
        <v>6</v>
      </c>
      <c r="D7" s="16"/>
      <c r="E7" s="16"/>
      <c r="F7" s="23"/>
      <c r="G7" s="20">
        <v>11.9</v>
      </c>
      <c r="H7" s="17"/>
      <c r="I7" s="17">
        <v>14.2</v>
      </c>
      <c r="J7" s="17"/>
      <c r="K7" s="17">
        <v>13.2</v>
      </c>
      <c r="L7" s="17"/>
      <c r="M7" s="18">
        <f>AVERAGE(G7:L7)</f>
        <v>13.1</v>
      </c>
      <c r="N7" s="19"/>
      <c r="U7" s="32" t="s">
        <v>16</v>
      </c>
      <c r="V7" s="35"/>
      <c r="W7" s="50">
        <f>G8</f>
        <v>11.3</v>
      </c>
      <c r="X7" s="51"/>
      <c r="Y7" s="51">
        <f>I8</f>
        <v>11.9</v>
      </c>
      <c r="Z7" s="51"/>
      <c r="AA7" s="51">
        <f>K8</f>
        <v>11.6</v>
      </c>
      <c r="AB7" s="51"/>
      <c r="AC7" s="51">
        <f t="shared" ref="AC7:AC8" si="0">SUM(W7:AB7)</f>
        <v>34.800000000000004</v>
      </c>
      <c r="AD7" s="52"/>
    </row>
    <row r="8" spans="1:30" ht="29" customHeight="1" thickBot="1">
      <c r="C8" s="8" t="s">
        <v>7</v>
      </c>
      <c r="D8" s="6"/>
      <c r="E8" s="6"/>
      <c r="F8" s="24"/>
      <c r="G8" s="21">
        <v>11.3</v>
      </c>
      <c r="H8" s="7"/>
      <c r="I8" s="7">
        <v>11.9</v>
      </c>
      <c r="J8" s="7"/>
      <c r="K8" s="7">
        <v>11.6</v>
      </c>
      <c r="L8" s="7"/>
      <c r="M8" s="5">
        <f t="shared" ref="M8:M9" si="1">AVERAGE(G8:L8)</f>
        <v>11.600000000000001</v>
      </c>
      <c r="N8" s="9"/>
      <c r="U8" s="33" t="s">
        <v>17</v>
      </c>
      <c r="V8" s="36"/>
      <c r="W8" s="53">
        <f>G9</f>
        <v>10.3</v>
      </c>
      <c r="X8" s="54"/>
      <c r="Y8" s="54">
        <f>I9</f>
        <v>10.4</v>
      </c>
      <c r="Z8" s="54"/>
      <c r="AA8" s="54">
        <f>K9</f>
        <v>9.3000000000000007</v>
      </c>
      <c r="AB8" s="54"/>
      <c r="AC8" s="54">
        <f t="shared" si="0"/>
        <v>30.000000000000004</v>
      </c>
      <c r="AD8" s="55"/>
    </row>
    <row r="9" spans="1:30" ht="29" customHeight="1" thickBot="1">
      <c r="C9" s="10" t="s">
        <v>8</v>
      </c>
      <c r="D9" s="11"/>
      <c r="E9" s="11"/>
      <c r="F9" s="25"/>
      <c r="G9" s="22">
        <v>10.3</v>
      </c>
      <c r="H9" s="12"/>
      <c r="I9" s="12">
        <v>10.4</v>
      </c>
      <c r="J9" s="12"/>
      <c r="K9" s="12">
        <v>9.3000000000000007</v>
      </c>
      <c r="L9" s="12"/>
      <c r="M9" s="13">
        <f t="shared" si="1"/>
        <v>10.000000000000002</v>
      </c>
      <c r="N9" s="14"/>
    </row>
    <row r="10" spans="1:30" ht="29" customHeight="1">
      <c r="U10" s="65" t="s">
        <v>20</v>
      </c>
      <c r="V10" s="66"/>
      <c r="W10" s="66"/>
      <c r="X10" s="66"/>
      <c r="Y10" s="67"/>
      <c r="Z10" s="62">
        <f>SUM(AC6:AD8)^2/COUNT(W6:AB8)</f>
        <v>1204.0899999999999</v>
      </c>
      <c r="AA10" s="57"/>
      <c r="AB10" s="58"/>
    </row>
    <row r="11" spans="1:30" ht="29" customHeight="1">
      <c r="B11" s="30" t="s">
        <v>1</v>
      </c>
      <c r="U11" s="68" t="s">
        <v>21</v>
      </c>
      <c r="V11" s="69"/>
      <c r="W11" s="69"/>
      <c r="X11" s="69"/>
      <c r="Y11" s="70"/>
      <c r="Z11" s="63">
        <f>SUMSQ(W6:AB8)-Z10</f>
        <v>18.000000000000227</v>
      </c>
      <c r="AA11" s="56"/>
      <c r="AB11" s="59"/>
    </row>
    <row r="12" spans="1:30" ht="29" customHeight="1">
      <c r="C12" s="2"/>
      <c r="D12" s="2"/>
      <c r="E12" s="2"/>
      <c r="F12" s="2"/>
      <c r="G12" s="2"/>
      <c r="U12" s="68" t="s">
        <v>22</v>
      </c>
      <c r="V12" s="69"/>
      <c r="W12" s="69"/>
      <c r="X12" s="69"/>
      <c r="Y12" s="70"/>
      <c r="Z12" s="63">
        <f>SUMSQ(AC6:AD8)/3-Z10</f>
        <v>14.420000000000073</v>
      </c>
      <c r="AA12" s="56"/>
      <c r="AB12" s="59"/>
    </row>
    <row r="13" spans="1:30" ht="29" customHeight="1" thickBot="1">
      <c r="U13" s="71" t="s">
        <v>23</v>
      </c>
      <c r="V13" s="72"/>
      <c r="W13" s="72"/>
      <c r="X13" s="72"/>
      <c r="Y13" s="73"/>
      <c r="Z13" s="64">
        <f>Z11-Z12</f>
        <v>3.5800000000001546</v>
      </c>
      <c r="AA13" s="60"/>
      <c r="AB13" s="61"/>
    </row>
    <row r="14" spans="1:30" ht="29" customHeight="1">
      <c r="B14" s="30" t="s">
        <v>10</v>
      </c>
    </row>
    <row r="15" spans="1:30" ht="29" customHeight="1">
      <c r="C15" t="str">
        <f>C6</f>
        <v>砥石の送り速度</v>
      </c>
      <c r="D15" s="2" t="str">
        <f>G6</f>
        <v>測定結果</v>
      </c>
      <c r="E15" s="2"/>
      <c r="F15" s="2"/>
      <c r="T15" s="30" t="s">
        <v>24</v>
      </c>
    </row>
    <row r="16" spans="1:30" ht="29" customHeight="1">
      <c r="C16" t="s">
        <v>6</v>
      </c>
      <c r="D16">
        <f>G7</f>
        <v>11.9</v>
      </c>
      <c r="F16">
        <f>I7</f>
        <v>14.2</v>
      </c>
      <c r="H16">
        <f>K7</f>
        <v>13.2</v>
      </c>
      <c r="U16" s="2"/>
      <c r="V16" s="2"/>
      <c r="W16" s="2"/>
      <c r="X16" s="2"/>
      <c r="Y16" s="2"/>
    </row>
    <row r="17" spans="2:35" ht="29" customHeight="1">
      <c r="C17" t="str">
        <f>C8</f>
        <v>40秒</v>
      </c>
      <c r="D17">
        <f>G8</f>
        <v>11.3</v>
      </c>
      <c r="F17">
        <f>I8</f>
        <v>11.9</v>
      </c>
      <c r="H17">
        <f>K8</f>
        <v>11.6</v>
      </c>
      <c r="U17" s="2"/>
      <c r="V17" s="2"/>
      <c r="W17" s="2"/>
      <c r="X17" s="2"/>
      <c r="Y17" s="2"/>
    </row>
    <row r="18" spans="2:35" ht="29" customHeight="1">
      <c r="C18" t="str">
        <f>C9</f>
        <v>50秒</v>
      </c>
      <c r="D18">
        <f>G9</f>
        <v>10.3</v>
      </c>
      <c r="F18">
        <f>I9</f>
        <v>10.4</v>
      </c>
      <c r="H18">
        <f>K9</f>
        <v>9.3000000000000007</v>
      </c>
      <c r="U18" s="2"/>
      <c r="V18" s="2"/>
      <c r="W18" s="2"/>
      <c r="X18" s="2"/>
      <c r="Y18" s="2"/>
    </row>
    <row r="20" spans="2:35" ht="29" customHeight="1" thickBot="1">
      <c r="T20" s="30" t="s">
        <v>25</v>
      </c>
    </row>
    <row r="21" spans="2:35" ht="29" customHeight="1">
      <c r="U21" s="75" t="s">
        <v>26</v>
      </c>
      <c r="V21" s="76"/>
      <c r="W21" s="76"/>
      <c r="X21" s="76"/>
      <c r="Y21" s="100"/>
      <c r="Z21" s="95" t="s">
        <v>28</v>
      </c>
      <c r="AA21" s="78"/>
      <c r="AB21" s="77" t="s">
        <v>29</v>
      </c>
      <c r="AC21" s="78"/>
      <c r="AD21" s="77" t="s">
        <v>30</v>
      </c>
      <c r="AE21" s="78"/>
      <c r="AF21" s="77" t="s">
        <v>31</v>
      </c>
      <c r="AG21" s="78"/>
      <c r="AH21" s="77" t="s">
        <v>27</v>
      </c>
      <c r="AI21" s="79"/>
    </row>
    <row r="22" spans="2:35" ht="29" customHeight="1" thickBot="1">
      <c r="U22" s="90"/>
      <c r="V22" s="91"/>
      <c r="W22" s="91"/>
      <c r="X22" s="91"/>
      <c r="Y22" s="101"/>
      <c r="Z22" s="96"/>
      <c r="AA22" s="92"/>
      <c r="AB22" s="92"/>
      <c r="AC22" s="92"/>
      <c r="AD22" s="92"/>
      <c r="AE22" s="92"/>
      <c r="AF22" s="92"/>
      <c r="AG22" s="92"/>
      <c r="AH22" s="93"/>
      <c r="AI22" s="94"/>
    </row>
    <row r="23" spans="2:35" ht="29" customHeight="1">
      <c r="U23" s="86" t="s">
        <v>32</v>
      </c>
      <c r="V23" s="18"/>
      <c r="W23" s="18"/>
      <c r="X23" s="18"/>
      <c r="Y23" s="19"/>
      <c r="Z23" s="97">
        <f>Z12</f>
        <v>14.420000000000073</v>
      </c>
      <c r="AA23" s="87"/>
      <c r="AB23" s="87">
        <v>11</v>
      </c>
      <c r="AC23" s="87"/>
      <c r="AD23" s="88">
        <f>Z23/AB23</f>
        <v>1.3109090909090975</v>
      </c>
      <c r="AE23" s="88"/>
      <c r="AF23" s="88">
        <f>AD23/AD24</f>
        <v>0.73235144743521841</v>
      </c>
      <c r="AG23" s="88"/>
      <c r="AH23" s="87"/>
      <c r="AI23" s="89"/>
    </row>
    <row r="24" spans="2:35" ht="29" customHeight="1">
      <c r="U24" s="80" t="s">
        <v>34</v>
      </c>
      <c r="V24" s="5"/>
      <c r="W24" s="5"/>
      <c r="X24" s="5"/>
      <c r="Y24" s="9"/>
      <c r="Z24" s="98">
        <f>Z13</f>
        <v>3.5800000000001546</v>
      </c>
      <c r="AA24" s="3"/>
      <c r="AB24" s="3">
        <v>2</v>
      </c>
      <c r="AC24" s="3"/>
      <c r="AD24" s="74">
        <f t="shared" ref="AD24:AD25" si="2">Z24/AB24</f>
        <v>1.7900000000000773</v>
      </c>
      <c r="AE24" s="74"/>
      <c r="AF24" s="3"/>
      <c r="AG24" s="3"/>
      <c r="AH24" s="3"/>
      <c r="AI24" s="81"/>
    </row>
    <row r="25" spans="2:35" ht="29" customHeight="1" thickBot="1">
      <c r="U25" s="82" t="s">
        <v>33</v>
      </c>
      <c r="V25" s="13"/>
      <c r="W25" s="13"/>
      <c r="X25" s="13"/>
      <c r="Y25" s="14"/>
      <c r="Z25" s="99">
        <f>SUM(Z23:AA24)</f>
        <v>18.000000000000227</v>
      </c>
      <c r="AA25" s="83"/>
      <c r="AB25" s="83">
        <v>9</v>
      </c>
      <c r="AC25" s="83"/>
      <c r="AD25" s="84">
        <f t="shared" si="2"/>
        <v>2.0000000000000253</v>
      </c>
      <c r="AE25" s="84"/>
      <c r="AF25" s="83"/>
      <c r="AG25" s="83"/>
      <c r="AH25" s="83"/>
      <c r="AI25" s="85"/>
    </row>
    <row r="27" spans="2:35" ht="29" customHeight="1">
      <c r="B27" s="30" t="s">
        <v>11</v>
      </c>
    </row>
    <row r="28" spans="2:35" ht="29" customHeight="1">
      <c r="C28" s="2"/>
      <c r="D28" s="2"/>
      <c r="E28" s="2"/>
      <c r="F28" s="2"/>
      <c r="G28" s="2"/>
      <c r="H28" s="2"/>
    </row>
    <row r="29" spans="2:35" ht="29" customHeight="1">
      <c r="C29" s="2"/>
      <c r="D29" s="2"/>
      <c r="E29" s="2"/>
      <c r="F29" s="2"/>
      <c r="G29" s="2"/>
      <c r="H29" s="2"/>
      <c r="I29" s="2"/>
      <c r="J29" s="2"/>
      <c r="K29" s="2"/>
    </row>
    <row r="30" spans="2:35" ht="29" customHeight="1">
      <c r="C30" s="2"/>
      <c r="D30" s="2"/>
      <c r="E30" s="2"/>
      <c r="F30" s="2"/>
      <c r="G30" s="2"/>
      <c r="H30" s="2"/>
      <c r="I30" s="2"/>
      <c r="J30" s="2"/>
      <c r="K30" s="2"/>
    </row>
  </sheetData>
  <mergeCells count="78">
    <mergeCell ref="AD25:AE25"/>
    <mergeCell ref="AF23:AG23"/>
    <mergeCell ref="AF24:AG24"/>
    <mergeCell ref="AF25:AG25"/>
    <mergeCell ref="AH23:AI23"/>
    <mergeCell ref="AH24:AI24"/>
    <mergeCell ref="AH25:AI25"/>
    <mergeCell ref="U25:Y25"/>
    <mergeCell ref="Z23:AA23"/>
    <mergeCell ref="Z24:AA24"/>
    <mergeCell ref="Z25:AA25"/>
    <mergeCell ref="AB23:AC23"/>
    <mergeCell ref="AB24:AC24"/>
    <mergeCell ref="AB25:AC25"/>
    <mergeCell ref="AD21:AE22"/>
    <mergeCell ref="AF21:AG22"/>
    <mergeCell ref="AH21:AI22"/>
    <mergeCell ref="U21:Y22"/>
    <mergeCell ref="U23:Y23"/>
    <mergeCell ref="U24:Y24"/>
    <mergeCell ref="AD23:AE23"/>
    <mergeCell ref="AD24:AE24"/>
    <mergeCell ref="Z13:AB13"/>
    <mergeCell ref="U16:Y16"/>
    <mergeCell ref="U17:Y17"/>
    <mergeCell ref="U18:Y18"/>
    <mergeCell ref="Z21:AA22"/>
    <mergeCell ref="AB21:AC22"/>
    <mergeCell ref="Z10:AB10"/>
    <mergeCell ref="Z11:AB11"/>
    <mergeCell ref="U12:Y12"/>
    <mergeCell ref="U10:Y10"/>
    <mergeCell ref="U11:Y11"/>
    <mergeCell ref="Z12:AB12"/>
    <mergeCell ref="AA6:AB6"/>
    <mergeCell ref="AA7:AB7"/>
    <mergeCell ref="AA8:AB8"/>
    <mergeCell ref="W5:AB5"/>
    <mergeCell ref="AC5:AD5"/>
    <mergeCell ref="AC6:AD6"/>
    <mergeCell ref="AC7:AD7"/>
    <mergeCell ref="AC8:AD8"/>
    <mergeCell ref="W6:X6"/>
    <mergeCell ref="W7:X7"/>
    <mergeCell ref="W8:X8"/>
    <mergeCell ref="Y6:Z6"/>
    <mergeCell ref="Y7:Z7"/>
    <mergeCell ref="Y8:Z8"/>
    <mergeCell ref="M9:N9"/>
    <mergeCell ref="D15:F15"/>
    <mergeCell ref="C28:H28"/>
    <mergeCell ref="C29:K30"/>
    <mergeCell ref="U5:V5"/>
    <mergeCell ref="U6:V6"/>
    <mergeCell ref="U7:V7"/>
    <mergeCell ref="U8:V8"/>
    <mergeCell ref="U13:Y13"/>
    <mergeCell ref="G6:L6"/>
    <mergeCell ref="C4:D4"/>
    <mergeCell ref="E4:K4"/>
    <mergeCell ref="M6:N6"/>
    <mergeCell ref="M7:N7"/>
    <mergeCell ref="M8:N8"/>
    <mergeCell ref="I7:J7"/>
    <mergeCell ref="I8:J8"/>
    <mergeCell ref="I9:J9"/>
    <mergeCell ref="K7:L7"/>
    <mergeCell ref="K8:L8"/>
    <mergeCell ref="K9:L9"/>
    <mergeCell ref="A1:H2"/>
    <mergeCell ref="C12:G12"/>
    <mergeCell ref="C6:F6"/>
    <mergeCell ref="C7:F7"/>
    <mergeCell ref="C8:F8"/>
    <mergeCell ref="C9:F9"/>
    <mergeCell ref="G7:H7"/>
    <mergeCell ref="G8:H8"/>
    <mergeCell ref="G9:H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3水準入力例</vt:lpstr>
      <vt:lpstr>3水準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悠人 髙木</dc:creator>
  <cp:lastModifiedBy>悠人 髙木</cp:lastModifiedBy>
  <dcterms:created xsi:type="dcterms:W3CDTF">2025-01-27T17:25:55Z</dcterms:created>
  <dcterms:modified xsi:type="dcterms:W3CDTF">2025-01-27T18:28:26Z</dcterms:modified>
</cp:coreProperties>
</file>